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NFORME MENSUAL" sheetId="2" r:id="rId1"/>
  </sheets>
  <externalReferences>
    <externalReference r:id="rId2"/>
  </externalReferences>
  <definedNames>
    <definedName name="_xlnm._FilterDatabase" localSheetId="0" hidden="1">'INFORME MENSUAL'!$C$11:$J$129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3" i="2" l="1"/>
  <c r="G124" i="2"/>
  <c r="G125" i="2"/>
  <c r="G126" i="2"/>
  <c r="G109" i="2" l="1"/>
  <c r="G73" i="2"/>
  <c r="G75" i="2"/>
  <c r="G55" i="2"/>
  <c r="G32" i="2"/>
  <c r="G29" i="2"/>
  <c r="G19" i="2" l="1"/>
  <c r="G118" i="2" l="1"/>
  <c r="G104" i="2" l="1"/>
  <c r="G102" i="2"/>
  <c r="G67" i="2"/>
  <c r="G56" i="2"/>
  <c r="G54" i="2"/>
  <c r="F127" i="2" l="1"/>
  <c r="G128" i="2" l="1"/>
  <c r="G127" i="2"/>
  <c r="G123" i="2"/>
  <c r="G122" i="2"/>
  <c r="G121" i="2"/>
  <c r="G120" i="2"/>
  <c r="G119" i="2"/>
  <c r="G117" i="2"/>
  <c r="G116" i="2"/>
  <c r="G115" i="2"/>
  <c r="G114" i="2"/>
  <c r="G113" i="2"/>
  <c r="G112" i="2"/>
  <c r="G111" i="2"/>
  <c r="G108" i="2"/>
  <c r="G107" i="2"/>
  <c r="G106" i="2"/>
  <c r="G105" i="2"/>
  <c r="G101" i="2"/>
  <c r="G100" i="2"/>
  <c r="G99" i="2"/>
  <c r="G98" i="2"/>
  <c r="G97" i="2"/>
  <c r="G96" i="2"/>
  <c r="G95" i="2"/>
  <c r="G94" i="2"/>
  <c r="F93" i="2"/>
  <c r="G91" i="2"/>
  <c r="G90" i="2"/>
  <c r="G89" i="2"/>
  <c r="G87" i="2"/>
  <c r="G86" i="2"/>
  <c r="G85" i="2"/>
  <c r="G84" i="2"/>
  <c r="G83" i="2"/>
  <c r="G82" i="2"/>
  <c r="G81" i="2"/>
  <c r="G80" i="2"/>
  <c r="G79" i="2"/>
  <c r="G78" i="2"/>
  <c r="G77" i="2"/>
  <c r="G74" i="2"/>
  <c r="G72" i="2"/>
  <c r="G71" i="2"/>
  <c r="G70" i="2"/>
  <c r="G69" i="2"/>
  <c r="G68" i="2"/>
  <c r="G66" i="2"/>
  <c r="G65" i="2"/>
  <c r="G64" i="2"/>
  <c r="G63" i="2"/>
  <c r="G62" i="2"/>
  <c r="G61" i="2"/>
  <c r="G60" i="2"/>
  <c r="G58" i="2"/>
  <c r="G57" i="2"/>
  <c r="E53" i="2"/>
  <c r="G53" i="2" s="1"/>
  <c r="G52" i="2"/>
  <c r="G51" i="2"/>
  <c r="G50" i="2"/>
  <c r="G49" i="2"/>
  <c r="G48" i="2"/>
  <c r="G47" i="2"/>
  <c r="G46" i="2"/>
  <c r="G45" i="2"/>
  <c r="G44" i="2"/>
  <c r="G43" i="2"/>
  <c r="G42" i="2"/>
  <c r="G41" i="2"/>
  <c r="E40" i="2"/>
  <c r="G40" i="2" s="1"/>
  <c r="G39" i="2"/>
  <c r="G38" i="2"/>
  <c r="G37" i="2"/>
  <c r="G36" i="2"/>
  <c r="G35" i="2"/>
  <c r="G34" i="2"/>
  <c r="G33" i="2"/>
  <c r="G31" i="2"/>
  <c r="G30" i="2"/>
  <c r="G28" i="2"/>
  <c r="G27" i="2"/>
  <c r="G26" i="2"/>
  <c r="G25" i="2"/>
  <c r="G24" i="2"/>
  <c r="G23" i="2"/>
  <c r="G22" i="2"/>
  <c r="G21" i="2"/>
  <c r="G20" i="2"/>
  <c r="G18" i="2"/>
  <c r="G17" i="2"/>
  <c r="G16" i="2"/>
  <c r="G15" i="2"/>
  <c r="G14" i="2"/>
  <c r="G13" i="2"/>
  <c r="G12" i="2"/>
  <c r="G59" i="2" l="1"/>
  <c r="G76" i="2"/>
  <c r="G93" i="2"/>
  <c r="G88" i="2"/>
  <c r="G110" i="2"/>
  <c r="G92" i="2"/>
  <c r="G129" i="2" l="1"/>
</calcChain>
</file>

<file path=xl/sharedStrings.xml><?xml version="1.0" encoding="utf-8"?>
<sst xmlns="http://schemas.openxmlformats.org/spreadsheetml/2006/main" count="367" uniqueCount="259">
  <si>
    <t xml:space="preserve">  Dirección General Administrativa y Financiera</t>
  </si>
  <si>
    <t xml:space="preserve">Departamento de Almacén y Suministro </t>
  </si>
  <si>
    <t>Valores en RD$</t>
  </si>
  <si>
    <t>Descripción del Artículo</t>
  </si>
  <si>
    <t>Unidad de Medida</t>
  </si>
  <si>
    <t>Disponible</t>
  </si>
  <si>
    <t>Costo Unitario</t>
  </si>
  <si>
    <t>Monto Total</t>
  </si>
  <si>
    <t>Fecha de Registro</t>
  </si>
  <si>
    <t>Fecha de Adquisición</t>
  </si>
  <si>
    <t>Código Institucional</t>
  </si>
  <si>
    <t>GAL</t>
  </si>
  <si>
    <t>Ambientador</t>
  </si>
  <si>
    <t>UND</t>
  </si>
  <si>
    <t>00002</t>
  </si>
  <si>
    <t xml:space="preserve">Archivo de acordeón </t>
  </si>
  <si>
    <t>00003</t>
  </si>
  <si>
    <t>Armazón de pendaflex 8 1/2" X 11"</t>
  </si>
  <si>
    <t>00004</t>
  </si>
  <si>
    <t>Armazón de pendaflex 8 1/2" X 13"</t>
  </si>
  <si>
    <t>00005</t>
  </si>
  <si>
    <t>Azúcar crema</t>
  </si>
  <si>
    <t>PAQ</t>
  </si>
  <si>
    <t>00887</t>
  </si>
  <si>
    <t>Banda de gomas</t>
  </si>
  <si>
    <t>CAJA</t>
  </si>
  <si>
    <t>00006</t>
  </si>
  <si>
    <t xml:space="preserve">Bandeja para escritorio </t>
  </si>
  <si>
    <t>00007</t>
  </si>
  <si>
    <t xml:space="preserve">Borrador para pizarra </t>
  </si>
  <si>
    <t>01002</t>
  </si>
  <si>
    <t>Brillo la máquina</t>
  </si>
  <si>
    <t>00890</t>
  </si>
  <si>
    <t>Brillo grueso</t>
  </si>
  <si>
    <t>01040</t>
  </si>
  <si>
    <t>Brillo verde grande</t>
  </si>
  <si>
    <t>00891</t>
  </si>
  <si>
    <t xml:space="preserve">Café </t>
  </si>
  <si>
    <t>00893</t>
  </si>
  <si>
    <t>Carpeta 1"</t>
  </si>
  <si>
    <t>00012</t>
  </si>
  <si>
    <t>Carpeta 1/2"</t>
  </si>
  <si>
    <t>00018</t>
  </si>
  <si>
    <t>Carpeta 2"</t>
  </si>
  <si>
    <t>00011</t>
  </si>
  <si>
    <t>Carpeta 1 1/2"</t>
  </si>
  <si>
    <t>00013</t>
  </si>
  <si>
    <t>Carpeta 3"</t>
  </si>
  <si>
    <t>01017</t>
  </si>
  <si>
    <t>Carpeta 4"</t>
  </si>
  <si>
    <t>01016</t>
  </si>
  <si>
    <t xml:space="preserve">Cera para contar dinero </t>
  </si>
  <si>
    <t>00017</t>
  </si>
  <si>
    <t>Chincheta</t>
  </si>
  <si>
    <t>00020</t>
  </si>
  <si>
    <t>Cinta adhesiva 2"</t>
  </si>
  <si>
    <t>00432</t>
  </si>
  <si>
    <t>Cinta adhesiva 3/4"</t>
  </si>
  <si>
    <t>01059</t>
  </si>
  <si>
    <t>Clip billetero grande</t>
  </si>
  <si>
    <t>01047</t>
  </si>
  <si>
    <t>Clip para billetero pequeño</t>
  </si>
  <si>
    <t>00027</t>
  </si>
  <si>
    <t>Clip No. 1</t>
  </si>
  <si>
    <t>00028</t>
  </si>
  <si>
    <t>Clip yumbo No. 2</t>
  </si>
  <si>
    <t>00029</t>
  </si>
  <si>
    <t>Cloro</t>
  </si>
  <si>
    <t>00895</t>
  </si>
  <si>
    <t xml:space="preserve">Cloro granulado </t>
  </si>
  <si>
    <t>Corrector líquido blanco tipo lápiz</t>
  </si>
  <si>
    <t>01060</t>
  </si>
  <si>
    <t>Cubeta plástica</t>
  </si>
  <si>
    <t>00898</t>
  </si>
  <si>
    <t>Cucharas plásticas</t>
  </si>
  <si>
    <t>00899</t>
  </si>
  <si>
    <t>Desinfectante</t>
  </si>
  <si>
    <t xml:space="preserve">GAL </t>
  </si>
  <si>
    <t>00902</t>
  </si>
  <si>
    <t>Detergente suelto</t>
  </si>
  <si>
    <t>00903</t>
  </si>
  <si>
    <t>Desengrasante</t>
  </si>
  <si>
    <t>01178</t>
  </si>
  <si>
    <t>Dispensador cinta adhesiva de 2"</t>
  </si>
  <si>
    <t>00031</t>
  </si>
  <si>
    <t>Dispensador de cinta adhesiva de 3/4"</t>
  </si>
  <si>
    <t>00032</t>
  </si>
  <si>
    <t>Dispensador de papel toalla</t>
  </si>
  <si>
    <t>00498</t>
  </si>
  <si>
    <t>Escoba</t>
  </si>
  <si>
    <t>00905</t>
  </si>
  <si>
    <t>Escobilla de inodoro</t>
  </si>
  <si>
    <t>00503</t>
  </si>
  <si>
    <t>Escobillones</t>
  </si>
  <si>
    <t>00906</t>
  </si>
  <si>
    <t>Espirales para encuadernar (25 hojas)</t>
  </si>
  <si>
    <t>01174</t>
  </si>
  <si>
    <t>Espirales para encuadernar (50 hojas)</t>
  </si>
  <si>
    <t>00033</t>
  </si>
  <si>
    <t xml:space="preserve">Esponja para limpiar </t>
  </si>
  <si>
    <t>01041</t>
  </si>
  <si>
    <t xml:space="preserve">Felpas </t>
  </si>
  <si>
    <t>00036</t>
  </si>
  <si>
    <t>Folder 8 1/2"  X 13"</t>
  </si>
  <si>
    <t>00038</t>
  </si>
  <si>
    <t>Folder 8 1/2" X 11"</t>
  </si>
  <si>
    <t>00037</t>
  </si>
  <si>
    <t>Folder del Ministerio Público</t>
  </si>
  <si>
    <t>00040</t>
  </si>
  <si>
    <t>Funda de basura 18"X22"</t>
  </si>
  <si>
    <t>00911</t>
  </si>
  <si>
    <t>Funda de basura 55 Gal</t>
  </si>
  <si>
    <t>00909</t>
  </si>
  <si>
    <t>Funda de basura 24"X30"</t>
  </si>
  <si>
    <t>00908</t>
  </si>
  <si>
    <t xml:space="preserve">Gancho para folders </t>
  </si>
  <si>
    <t xml:space="preserve">CAJA </t>
  </si>
  <si>
    <t>00043</t>
  </si>
  <si>
    <t>Grapas estándar</t>
  </si>
  <si>
    <t>00045</t>
  </si>
  <si>
    <t>Grapas industriales</t>
  </si>
  <si>
    <t>00044</t>
  </si>
  <si>
    <t>Guantes de goma</t>
  </si>
  <si>
    <t>PAR</t>
  </si>
  <si>
    <t>00865</t>
  </si>
  <si>
    <t>Hoja para encuadernar</t>
  </si>
  <si>
    <t>00046</t>
  </si>
  <si>
    <t>00916</t>
  </si>
  <si>
    <t>Jabón limpiol (bola)</t>
  </si>
  <si>
    <t>00914</t>
  </si>
  <si>
    <t>Jabón líquido</t>
  </si>
  <si>
    <t>00913</t>
  </si>
  <si>
    <t>Insectisida en spray</t>
  </si>
  <si>
    <t>01677</t>
  </si>
  <si>
    <t>Lanilla</t>
  </si>
  <si>
    <t>YAR</t>
  </si>
  <si>
    <t>01039</t>
  </si>
  <si>
    <t>Lapiceros azules</t>
  </si>
  <si>
    <t>00048</t>
  </si>
  <si>
    <t>Lapiceros negros</t>
  </si>
  <si>
    <t>01050</t>
  </si>
  <si>
    <t xml:space="preserve">Lápiz de carbón </t>
  </si>
  <si>
    <t>00049</t>
  </si>
  <si>
    <t>Libreta post 2"X3"</t>
  </si>
  <si>
    <t>01044</t>
  </si>
  <si>
    <t>Libreta post 3"X3"</t>
  </si>
  <si>
    <t>01409</t>
  </si>
  <si>
    <t>Libreta post 3"X5"</t>
  </si>
  <si>
    <t>01407</t>
  </si>
  <si>
    <t>Libreta rayada grande</t>
  </si>
  <si>
    <t>00053</t>
  </si>
  <si>
    <t xml:space="preserve">Libreta rayada pequeña </t>
  </si>
  <si>
    <t>00051</t>
  </si>
  <si>
    <t>Libro récord de 300 páginas</t>
  </si>
  <si>
    <t>00054</t>
  </si>
  <si>
    <t>Libro récord de 500 páginas</t>
  </si>
  <si>
    <t>00055</t>
  </si>
  <si>
    <t>Limpia cristal</t>
  </si>
  <si>
    <t>00918</t>
  </si>
  <si>
    <t>Limpiador multiusos</t>
  </si>
  <si>
    <t>02382</t>
  </si>
  <si>
    <t xml:space="preserve">Marcadores </t>
  </si>
  <si>
    <t>00056</t>
  </si>
  <si>
    <t>Marcadores para pizarra</t>
  </si>
  <si>
    <t>00057</t>
  </si>
  <si>
    <t>Papel baño tork</t>
  </si>
  <si>
    <t>ROLLO</t>
  </si>
  <si>
    <t>00293</t>
  </si>
  <si>
    <t>Papel bon 8 1/2" X 11"</t>
  </si>
  <si>
    <t>RESMAS</t>
  </si>
  <si>
    <t>00059</t>
  </si>
  <si>
    <t>Papel bon 8 1/2" X 14"</t>
  </si>
  <si>
    <t>00061</t>
  </si>
  <si>
    <t>Papel para máquina de sumar</t>
  </si>
  <si>
    <t>00063</t>
  </si>
  <si>
    <t>Papel toalla</t>
  </si>
  <si>
    <t>00944</t>
  </si>
  <si>
    <t>Pendaflex 8 1/2" X 11"</t>
  </si>
  <si>
    <t>00065</t>
  </si>
  <si>
    <t>Pendaflex 8 1/2" X 13"</t>
  </si>
  <si>
    <t>00066</t>
  </si>
  <si>
    <t>Perforadora de 2 hoyos</t>
  </si>
  <si>
    <t>00067</t>
  </si>
  <si>
    <t>Perforadora de 3 hoyos</t>
  </si>
  <si>
    <t>01045</t>
  </si>
  <si>
    <t>Piedra de olor</t>
  </si>
  <si>
    <t>00925</t>
  </si>
  <si>
    <t>Pizarra blanca</t>
  </si>
  <si>
    <t>00068</t>
  </si>
  <si>
    <t>Pizarra de corcho grande</t>
  </si>
  <si>
    <t>00621</t>
  </si>
  <si>
    <t>Porta clip</t>
  </si>
  <si>
    <t>00069</t>
  </si>
  <si>
    <t>Porta lápiz</t>
  </si>
  <si>
    <t>00070</t>
  </si>
  <si>
    <t xml:space="preserve">Post it banderita </t>
  </si>
  <si>
    <t>01061</t>
  </si>
  <si>
    <t xml:space="preserve">Protector para hoja transparente </t>
  </si>
  <si>
    <t>24/01/207</t>
  </si>
  <si>
    <t>00071</t>
  </si>
  <si>
    <t>Recogedor de basura</t>
  </si>
  <si>
    <t>00930</t>
  </si>
  <si>
    <t>Regla plástica</t>
  </si>
  <si>
    <t>01011</t>
  </si>
  <si>
    <t>Removedor de manchas</t>
  </si>
  <si>
    <t>01680</t>
  </si>
  <si>
    <t>Resaltador</t>
  </si>
  <si>
    <t>01046</t>
  </si>
  <si>
    <t>Sacagrapas</t>
  </si>
  <si>
    <t>00072</t>
  </si>
  <si>
    <t xml:space="preserve">Sacapunta eléctrico </t>
  </si>
  <si>
    <t>00073</t>
  </si>
  <si>
    <t>Servilleta 500</t>
  </si>
  <si>
    <t>00931</t>
  </si>
  <si>
    <t>Sobre blanco #10</t>
  </si>
  <si>
    <t>00083</t>
  </si>
  <si>
    <t>Sobre manila 10"X13"</t>
  </si>
  <si>
    <t>00081</t>
  </si>
  <si>
    <t>Sobre manila 10"X15"</t>
  </si>
  <si>
    <t>00084</t>
  </si>
  <si>
    <t>Sobre manila 9"X12"</t>
  </si>
  <si>
    <t>00082</t>
  </si>
  <si>
    <t>Suaper grande #28</t>
  </si>
  <si>
    <t>00932</t>
  </si>
  <si>
    <t>Tablilla de apoyo</t>
  </si>
  <si>
    <t>01052</t>
  </si>
  <si>
    <t>Tenedores plásticos</t>
  </si>
  <si>
    <t>00936</t>
  </si>
  <si>
    <t>Tijeras</t>
  </si>
  <si>
    <t>01408</t>
  </si>
  <si>
    <t>Tinta en gotero para sello azul</t>
  </si>
  <si>
    <t>00088</t>
  </si>
  <si>
    <t>Tinta en gotero para sello negra</t>
  </si>
  <si>
    <t>01170</t>
  </si>
  <si>
    <t>Toalla de cocina p/desempolvar</t>
  </si>
  <si>
    <t>00938</t>
  </si>
  <si>
    <t xml:space="preserve">Toallitas desinfectantes </t>
  </si>
  <si>
    <t>01676</t>
  </si>
  <si>
    <t>Vaso No. 5</t>
  </si>
  <si>
    <t>00943</t>
  </si>
  <si>
    <t>Vaso No. 7</t>
  </si>
  <si>
    <t>00940</t>
  </si>
  <si>
    <t>Vaso No. 10</t>
  </si>
  <si>
    <t>00942</t>
  </si>
  <si>
    <t>Vaso No. 2</t>
  </si>
  <si>
    <t>01681</t>
  </si>
  <si>
    <t>Zafacón de oficina plástico</t>
  </si>
  <si>
    <t>00089</t>
  </si>
  <si>
    <t xml:space="preserve">TOTAL </t>
  </si>
  <si>
    <t xml:space="preserve">                       ING. JOSÉ JORGE DÍAZ MUSA</t>
  </si>
  <si>
    <t xml:space="preserve">                         Encargado de Almacén y Suministro</t>
  </si>
  <si>
    <t xml:space="preserve">Té Caliente </t>
  </si>
  <si>
    <t>04008</t>
  </si>
  <si>
    <t>Relación de Inventario Octubre, Noviembre y Diciembre 2024</t>
  </si>
  <si>
    <t xml:space="preserve">Bandeja para escritorio de forma vertical </t>
  </si>
  <si>
    <t>04070</t>
  </si>
  <si>
    <t>Jabón líquido para lavaplatos</t>
  </si>
  <si>
    <t>Lapiceros rojos</t>
  </si>
  <si>
    <t>02155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</si>
</sst>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&quot;$&quot;#,##0.00_);\(&quot;$&quot;#,##0.00\)"/>
    <numFmt numFmtId="166" formatCode="&quot;$&quot;#,##0.00"/>
    <numFmt numFmtId="167" formatCode="_(* #,##0.00_);_(* \(#,##0.00\);_(* &quot;-&quot;??_);_(@_)"/>
    <numFmt numFmtId="168" formatCode="&quot;$&quot;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ill Sans MT"/>
      <family val="2"/>
    </font>
    <font>
      <b/>
      <sz val="15"/>
      <name val="Gill Sans MT"/>
      <family val="2"/>
    </font>
    <font>
      <sz val="14"/>
      <name val="Gill Sans MT"/>
      <family val="2"/>
    </font>
    <font>
      <sz val="13"/>
      <name val="Gill Sans MT"/>
      <family val="2"/>
    </font>
    <font>
      <sz val="12"/>
      <name val="Gill Sans MT"/>
      <family val="2"/>
    </font>
    <font>
      <b/>
      <sz val="12"/>
      <name val="Gill Sans MT"/>
      <family val="2"/>
    </font>
    <font>
      <sz val="12"/>
      <color theme="1"/>
      <name val="Calibri"/>
      <family val="2"/>
      <scheme val="minor"/>
    </font>
    <font>
      <sz val="12"/>
      <color theme="1"/>
      <name val="Gill Sans MT"/>
      <family val="2"/>
    </font>
    <font>
      <sz val="12"/>
      <name val="Arial"/>
      <family val="2"/>
    </font>
    <font>
      <b/>
      <sz val="12"/>
      <color theme="1"/>
      <name val="Gill Sans MT"/>
      <family val="2"/>
    </font>
    <font>
      <b/>
      <i/>
      <sz val="11"/>
      <color theme="2" tint="-0.749992370372631"/>
      <name val="Gill Sans MT"/>
      <family val="2"/>
    </font>
    <font>
      <b/>
      <sz val="10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1" applyFont="1" applyFill="1" applyAlignment="1">
      <alignment vertical="center"/>
    </xf>
    <xf numFmtId="0" fontId="0" fillId="2" borderId="0" xfId="0" applyFill="1"/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0" borderId="0" xfId="0" applyFont="1"/>
    <xf numFmtId="0" fontId="7" fillId="2" borderId="3" xfId="1" applyFont="1" applyFill="1" applyBorder="1" applyAlignment="1">
      <alignment vertical="center"/>
    </xf>
    <xf numFmtId="0" fontId="7" fillId="2" borderId="3" xfId="1" applyFont="1" applyFill="1" applyBorder="1" applyAlignment="1">
      <alignment horizontal="center" vertical="center"/>
    </xf>
    <xf numFmtId="3" fontId="7" fillId="2" borderId="3" xfId="1" applyNumberFormat="1" applyFont="1" applyFill="1" applyBorder="1" applyAlignment="1">
      <alignment horizontal="center" vertical="center"/>
    </xf>
    <xf numFmtId="165" fontId="7" fillId="2" borderId="3" xfId="2" applyNumberFormat="1" applyFont="1" applyFill="1" applyBorder="1" applyAlignment="1">
      <alignment vertical="center" wrapText="1"/>
    </xf>
    <xf numFmtId="166" fontId="7" fillId="2" borderId="4" xfId="2" applyNumberFormat="1" applyFont="1" applyFill="1" applyBorder="1" applyAlignment="1">
      <alignment horizontal="right" vertical="center" wrapText="1"/>
    </xf>
    <xf numFmtId="14" fontId="7" fillId="2" borderId="5" xfId="1" applyNumberFormat="1" applyFont="1" applyFill="1" applyBorder="1" applyAlignment="1">
      <alignment horizontal="center" vertical="center"/>
    </xf>
    <xf numFmtId="14" fontId="7" fillId="2" borderId="3" xfId="1" applyNumberFormat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3" xfId="1" applyFont="1" applyFill="1" applyBorder="1" applyAlignment="1">
      <alignment vertical="center"/>
    </xf>
    <xf numFmtId="0" fontId="10" fillId="2" borderId="3" xfId="1" applyFont="1" applyFill="1" applyBorder="1" applyAlignment="1">
      <alignment horizontal="center" vertical="center"/>
    </xf>
    <xf numFmtId="3" fontId="10" fillId="2" borderId="3" xfId="1" applyNumberFormat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3" fontId="10" fillId="2" borderId="6" xfId="1" applyNumberFormat="1" applyFont="1" applyFill="1" applyBorder="1" applyAlignment="1">
      <alignment horizontal="center" vertical="center"/>
    </xf>
    <xf numFmtId="165" fontId="7" fillId="2" borderId="6" xfId="2" applyNumberFormat="1" applyFont="1" applyFill="1" applyBorder="1" applyAlignment="1">
      <alignment vertical="center" wrapText="1"/>
    </xf>
    <xf numFmtId="166" fontId="7" fillId="2" borderId="6" xfId="2" applyNumberFormat="1" applyFont="1" applyFill="1" applyBorder="1" applyAlignment="1">
      <alignment vertical="center" wrapText="1"/>
    </xf>
    <xf numFmtId="166" fontId="7" fillId="2" borderId="7" xfId="2" applyNumberFormat="1" applyFont="1" applyFill="1" applyBorder="1" applyAlignment="1">
      <alignment horizontal="right" vertical="center" wrapText="1"/>
    </xf>
    <xf numFmtId="14" fontId="7" fillId="2" borderId="8" xfId="1" applyNumberFormat="1" applyFont="1" applyFill="1" applyBorder="1" applyAlignment="1">
      <alignment horizontal="center" vertical="center"/>
    </xf>
    <xf numFmtId="49" fontId="7" fillId="2" borderId="6" xfId="1" applyNumberFormat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vertical="center"/>
    </xf>
    <xf numFmtId="0" fontId="7" fillId="2" borderId="9" xfId="1" applyFont="1" applyFill="1" applyBorder="1" applyAlignment="1">
      <alignment horizontal="center" vertical="center"/>
    </xf>
    <xf numFmtId="3" fontId="7" fillId="2" borderId="9" xfId="1" applyNumberFormat="1" applyFont="1" applyFill="1" applyBorder="1" applyAlignment="1">
      <alignment horizontal="center" vertical="center"/>
    </xf>
    <xf numFmtId="165" fontId="7" fillId="2" borderId="9" xfId="2" applyNumberFormat="1" applyFont="1" applyFill="1" applyBorder="1" applyAlignment="1">
      <alignment vertical="center" wrapText="1"/>
    </xf>
    <xf numFmtId="166" fontId="7" fillId="2" borderId="10" xfId="2" applyNumberFormat="1" applyFont="1" applyFill="1" applyBorder="1" applyAlignment="1">
      <alignment horizontal="right" vertical="center" wrapText="1"/>
    </xf>
    <xf numFmtId="14" fontId="7" fillId="2" borderId="11" xfId="1" applyNumberFormat="1" applyFont="1" applyFill="1" applyBorder="1" applyAlignment="1">
      <alignment horizontal="center" vertical="center"/>
    </xf>
    <xf numFmtId="14" fontId="7" fillId="2" borderId="9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vertical="center"/>
    </xf>
    <xf numFmtId="14" fontId="8" fillId="2" borderId="0" xfId="1" applyNumberFormat="1" applyFont="1" applyFill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168" fontId="8" fillId="2" borderId="12" xfId="2" applyNumberFormat="1" applyFont="1" applyFill="1" applyBorder="1" applyAlignment="1">
      <alignment vertical="center"/>
    </xf>
    <xf numFmtId="0" fontId="12" fillId="2" borderId="0" xfId="1" applyFont="1" applyFill="1"/>
    <xf numFmtId="165" fontId="8" fillId="2" borderId="0" xfId="1" applyNumberFormat="1" applyFont="1" applyFill="1" applyAlignment="1">
      <alignment horizontal="center" vertical="center"/>
    </xf>
    <xf numFmtId="166" fontId="8" fillId="2" borderId="0" xfId="2" applyNumberFormat="1" applyFont="1" applyFill="1" applyBorder="1" applyAlignment="1">
      <alignment vertical="center"/>
    </xf>
    <xf numFmtId="0" fontId="13" fillId="2" borderId="0" xfId="1" applyFont="1" applyFill="1" applyAlignment="1">
      <alignment vertical="center"/>
    </xf>
    <xf numFmtId="0" fontId="14" fillId="2" borderId="0" xfId="1" applyFont="1" applyFill="1" applyAlignment="1">
      <alignment vertical="center"/>
    </xf>
    <xf numFmtId="166" fontId="8" fillId="2" borderId="0" xfId="1" applyNumberFormat="1" applyFont="1" applyFill="1" applyAlignment="1">
      <alignment horizontal="center" vertical="center"/>
    </xf>
    <xf numFmtId="0" fontId="2" fillId="2" borderId="0" xfId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/>
    </xf>
    <xf numFmtId="4" fontId="12" fillId="2" borderId="0" xfId="1" applyNumberFormat="1" applyFont="1" applyFill="1" applyAlignment="1">
      <alignment horizontal="center"/>
    </xf>
    <xf numFmtId="168" fontId="2" fillId="2" borderId="0" xfId="1" applyNumberFormat="1" applyFill="1" applyAlignment="1">
      <alignment vertical="center"/>
    </xf>
    <xf numFmtId="0" fontId="8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9" fontId="5" fillId="2" borderId="0" xfId="1" applyNumberFormat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</cellXfs>
  <cellStyles count="4">
    <cellStyle name="Millares 2" xfId="3"/>
    <cellStyle name="Moneda 2" xfId="2"/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353788</xdr:colOff>
      <xdr:row>1</xdr:row>
      <xdr:rowOff>172356</xdr:rowOff>
    </xdr:from>
    <xdr:to>
      <xdr:col>6</xdr:col>
      <xdr:colOff>435431</xdr:colOff>
      <xdr:row>4</xdr:row>
      <xdr:rowOff>117928</xdr:rowOff>
    </xdr:to>
    <xdr:pic>
      <xdr:nvPicPr>
        <xdr:cNvPr id="2" name="Imagen 1" descr="Resultado de imagen para logo ministerio publ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51" t="27273" r="13436" b="23377"/>
        <a:stretch/>
      </xdr:blipFill>
      <xdr:spPr bwMode="auto">
        <a:xfrm>
          <a:off x="7792813" y="362856"/>
          <a:ext cx="1586593" cy="51707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1034143</xdr:colOff>
      <xdr:row>135</xdr:row>
      <xdr:rowOff>0</xdr:rowOff>
    </xdr:from>
    <xdr:to>
      <xdr:col>7</xdr:col>
      <xdr:colOff>299358</xdr:colOff>
      <xdr:row>135</xdr:row>
      <xdr:rowOff>13607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7006318" y="49568100"/>
          <a:ext cx="3856265" cy="13607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ura%20Backup/Nueva%20carpeta%20compartida/Inventarios%20Mensuales/SALIDAS%202024/MARZO%202024/INVENTARIO%20MENSUAL%20-%20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IO MENSUAL"/>
      <sheetName val="INFORME MENSUAL ENTREGADO DIC"/>
      <sheetName val="INFORME MENSUAL"/>
      <sheetName val="OFICINA"/>
      <sheetName val="INFORMÁTICA"/>
      <sheetName val="MISCELÁNEOS"/>
      <sheetName val="MAYORDOMIA"/>
      <sheetName val="SALUD"/>
      <sheetName val="BIENES DE CONSUMO"/>
      <sheetName val="Sub-Cuentas 2022"/>
      <sheetName val="Sub-Cuentas"/>
    </sheetNames>
    <sheetDataSet>
      <sheetData sheetId="0" refreshError="1">
        <row r="20">
          <cell r="AW20">
            <v>40</v>
          </cell>
        </row>
        <row r="51">
          <cell r="AW51">
            <v>180</v>
          </cell>
        </row>
        <row r="247">
          <cell r="AW247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Q261"/>
  <sheetViews>
    <sheetView showGridLines="0" tabSelected="1" zoomScale="70" zoomScaleNormal="70" workbookViewId="0">
      <selection activeCell="G14" sqref="G14"/>
    </sheetView>
  </sheetViews>
  <sheetFormatPr baseColWidth="10" defaultColWidth="11.42578125" defaultRowHeight="15" x14ac:dyDescent="0.25"/>
  <cols>
    <col min="3" max="3" width="44.7109375" customWidth="1"/>
    <col min="4" max="5" width="22" customWidth="1"/>
    <col min="6" max="6" width="22.5703125" customWidth="1"/>
    <col min="7" max="7" width="24.28515625" customWidth="1"/>
    <col min="8" max="8" width="26.28515625" customWidth="1"/>
    <col min="9" max="9" width="23.5703125" customWidth="1"/>
    <col min="10" max="10" width="21.5703125" customWidth="1"/>
    <col min="11" max="11" width="25.28515625" style="2" customWidth="1"/>
    <col min="12" max="12" width="17.140625" style="2" customWidth="1"/>
    <col min="13" max="13" width="18.5703125" style="2" customWidth="1"/>
    <col min="14" max="17" width="11.42578125" style="2"/>
  </cols>
  <sheetData>
    <row r="1" spans="1:13" x14ac:dyDescent="0.25">
      <c r="A1" s="1"/>
      <c r="B1" s="1"/>
      <c r="C1" s="55"/>
      <c r="D1" s="55"/>
      <c r="E1" s="55"/>
      <c r="F1" s="55"/>
      <c r="G1" s="55"/>
      <c r="H1" s="55"/>
      <c r="I1" s="55"/>
      <c r="J1" s="55"/>
    </row>
    <row r="2" spans="1:13" x14ac:dyDescent="0.25">
      <c r="A2" s="1"/>
      <c r="B2" s="1"/>
      <c r="C2" s="55"/>
      <c r="D2" s="55"/>
      <c r="E2" s="55"/>
      <c r="F2" s="55"/>
      <c r="G2" s="55"/>
      <c r="H2" s="55"/>
      <c r="I2" s="55"/>
      <c r="J2" s="55"/>
    </row>
    <row r="3" spans="1:13" x14ac:dyDescent="0.25">
      <c r="A3" s="1"/>
      <c r="B3" s="1"/>
      <c r="C3" s="55"/>
      <c r="D3" s="55"/>
      <c r="E3" s="55"/>
      <c r="F3" s="55"/>
      <c r="G3" s="55"/>
      <c r="H3" s="55"/>
      <c r="I3" s="55"/>
      <c r="J3" s="55"/>
    </row>
    <row r="4" spans="1:13" x14ac:dyDescent="0.25">
      <c r="A4" s="1"/>
      <c r="B4" s="1"/>
      <c r="C4" s="55"/>
      <c r="D4" s="55"/>
      <c r="E4" s="55"/>
      <c r="F4" s="55"/>
      <c r="G4" s="55"/>
      <c r="H4" s="55"/>
      <c r="I4" s="55"/>
      <c r="J4" s="55"/>
    </row>
    <row r="5" spans="1:13" x14ac:dyDescent="0.25">
      <c r="A5" s="1"/>
      <c r="B5" s="1"/>
      <c r="C5" s="55"/>
      <c r="D5" s="55"/>
      <c r="E5" s="55"/>
      <c r="F5" s="55"/>
      <c r="G5" s="55"/>
      <c r="H5" s="55"/>
      <c r="I5" s="55"/>
      <c r="J5" s="55"/>
    </row>
    <row r="6" spans="1:13" ht="24" x14ac:dyDescent="0.25">
      <c r="A6" s="1"/>
      <c r="B6" s="1"/>
      <c r="C6" s="56" t="s">
        <v>0</v>
      </c>
      <c r="D6" s="56"/>
      <c r="E6" s="56"/>
      <c r="F6" s="56"/>
      <c r="G6" s="56"/>
      <c r="H6" s="56"/>
      <c r="I6" s="56"/>
      <c r="J6" s="56"/>
    </row>
    <row r="7" spans="1:13" ht="16.5" customHeight="1" x14ac:dyDescent="0.25">
      <c r="A7" s="1"/>
      <c r="B7" s="1"/>
      <c r="C7" s="56" t="s">
        <v>1</v>
      </c>
      <c r="D7" s="56"/>
      <c r="E7" s="56"/>
      <c r="F7" s="56"/>
      <c r="G7" s="56"/>
      <c r="H7" s="56"/>
      <c r="I7" s="56"/>
      <c r="J7" s="56"/>
    </row>
    <row r="8" spans="1:13" ht="24" x14ac:dyDescent="0.25">
      <c r="A8" s="1"/>
      <c r="B8" s="1"/>
      <c r="C8" s="56" t="s">
        <v>253</v>
      </c>
      <c r="D8" s="56"/>
      <c r="E8" s="56"/>
      <c r="F8" s="56"/>
      <c r="G8" s="56"/>
      <c r="H8" s="56"/>
      <c r="I8" s="56"/>
      <c r="J8" s="56"/>
    </row>
    <row r="9" spans="1:13" ht="17.25" customHeight="1" x14ac:dyDescent="0.25">
      <c r="A9" s="1"/>
      <c r="B9" s="1"/>
      <c r="C9" s="57" t="s">
        <v>2</v>
      </c>
      <c r="D9" s="57"/>
      <c r="E9" s="57"/>
      <c r="F9" s="57"/>
      <c r="G9" s="57"/>
      <c r="H9" s="57"/>
      <c r="I9" s="57"/>
      <c r="J9" s="57"/>
    </row>
    <row r="10" spans="1:13" ht="24.75" thickBot="1" x14ac:dyDescent="0.3">
      <c r="A10" s="3"/>
      <c r="B10" s="3"/>
      <c r="C10" s="58"/>
      <c r="D10" s="58"/>
      <c r="E10" s="58"/>
      <c r="F10" s="58"/>
      <c r="G10" s="58"/>
      <c r="H10" s="58"/>
      <c r="I10" s="58"/>
      <c r="J10" s="58"/>
    </row>
    <row r="11" spans="1:13" s="8" customFormat="1" ht="39.75" customHeight="1" thickBot="1" x14ac:dyDescent="0.3">
      <c r="A11" s="4"/>
      <c r="B11" s="4"/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6" t="s">
        <v>8</v>
      </c>
      <c r="I11" s="6" t="s">
        <v>9</v>
      </c>
      <c r="J11" s="5" t="s">
        <v>10</v>
      </c>
      <c r="K11" s="7"/>
      <c r="L11" s="7"/>
      <c r="M11" s="7"/>
    </row>
    <row r="12" spans="1:13" s="17" customFormat="1" ht="18.95" customHeight="1" x14ac:dyDescent="0.25">
      <c r="A12" s="4"/>
      <c r="B12" s="4"/>
      <c r="C12" s="18" t="s">
        <v>12</v>
      </c>
      <c r="D12" s="19" t="s">
        <v>13</v>
      </c>
      <c r="E12" s="20">
        <v>228</v>
      </c>
      <c r="F12" s="12">
        <v>125</v>
      </c>
      <c r="G12" s="13">
        <f>+E12*F12*1.18</f>
        <v>33630</v>
      </c>
      <c r="H12" s="14">
        <v>40507</v>
      </c>
      <c r="I12" s="15">
        <v>45643</v>
      </c>
      <c r="J12" s="16" t="s">
        <v>14</v>
      </c>
    </row>
    <row r="13" spans="1:13" s="17" customFormat="1" ht="18.95" customHeight="1" x14ac:dyDescent="0.25">
      <c r="A13" s="4"/>
      <c r="B13" s="4"/>
      <c r="C13" s="9" t="s">
        <v>15</v>
      </c>
      <c r="D13" s="10" t="s">
        <v>13</v>
      </c>
      <c r="E13" s="11">
        <v>15</v>
      </c>
      <c r="F13" s="12">
        <v>415</v>
      </c>
      <c r="G13" s="13">
        <f>E13*F13*1.18</f>
        <v>7345.5</v>
      </c>
      <c r="H13" s="14">
        <v>42899</v>
      </c>
      <c r="I13" s="15">
        <v>44126</v>
      </c>
      <c r="J13" s="16" t="s">
        <v>16</v>
      </c>
    </row>
    <row r="14" spans="1:13" s="17" customFormat="1" ht="18.95" customHeight="1" x14ac:dyDescent="0.25">
      <c r="A14" s="4"/>
      <c r="B14" s="4"/>
      <c r="C14" s="18" t="s">
        <v>17</v>
      </c>
      <c r="D14" s="19" t="s">
        <v>13</v>
      </c>
      <c r="E14" s="20">
        <v>32</v>
      </c>
      <c r="F14" s="12">
        <v>238.2</v>
      </c>
      <c r="G14" s="13">
        <f>F14*E14*1.18</f>
        <v>8994.4319999999989</v>
      </c>
      <c r="H14" s="14">
        <v>42748</v>
      </c>
      <c r="I14" s="15">
        <v>44326</v>
      </c>
      <c r="J14" s="16" t="s">
        <v>18</v>
      </c>
    </row>
    <row r="15" spans="1:13" s="17" customFormat="1" ht="18.95" customHeight="1" x14ac:dyDescent="0.25">
      <c r="A15" s="4"/>
      <c r="B15" s="4"/>
      <c r="C15" s="18" t="s">
        <v>19</v>
      </c>
      <c r="D15" s="19" t="s">
        <v>13</v>
      </c>
      <c r="E15" s="20">
        <v>27</v>
      </c>
      <c r="F15" s="12">
        <v>250.35</v>
      </c>
      <c r="G15" s="13">
        <f>F15*E15*1.18</f>
        <v>7976.1509999999989</v>
      </c>
      <c r="H15" s="14">
        <v>42899</v>
      </c>
      <c r="I15" s="15">
        <v>44326</v>
      </c>
      <c r="J15" s="16" t="s">
        <v>20</v>
      </c>
    </row>
    <row r="16" spans="1:13" s="17" customFormat="1" ht="18.75" customHeight="1" x14ac:dyDescent="0.25">
      <c r="A16" s="4"/>
      <c r="B16" s="4"/>
      <c r="C16" s="18" t="s">
        <v>21</v>
      </c>
      <c r="D16" s="19" t="s">
        <v>22</v>
      </c>
      <c r="E16" s="20">
        <v>154</v>
      </c>
      <c r="F16" s="12">
        <v>135</v>
      </c>
      <c r="G16" s="13">
        <f>E16*F16*1.16</f>
        <v>24116.399999999998</v>
      </c>
      <c r="H16" s="14">
        <v>42979</v>
      </c>
      <c r="I16" s="15">
        <v>45624</v>
      </c>
      <c r="J16" s="21" t="s">
        <v>23</v>
      </c>
    </row>
    <row r="17" spans="1:10" s="17" customFormat="1" ht="18.75" customHeight="1" x14ac:dyDescent="0.25">
      <c r="A17" s="4"/>
      <c r="B17" s="4"/>
      <c r="C17" s="18" t="s">
        <v>24</v>
      </c>
      <c r="D17" s="19" t="s">
        <v>25</v>
      </c>
      <c r="E17" s="19">
        <v>239</v>
      </c>
      <c r="F17" s="12">
        <v>30</v>
      </c>
      <c r="G17" s="13">
        <f>F17*E17*1.18</f>
        <v>8460.6</v>
      </c>
      <c r="H17" s="14">
        <v>43073</v>
      </c>
      <c r="I17" s="15">
        <v>45630</v>
      </c>
      <c r="J17" s="16" t="s">
        <v>26</v>
      </c>
    </row>
    <row r="18" spans="1:10" s="17" customFormat="1" ht="18.75" customHeight="1" x14ac:dyDescent="0.25">
      <c r="A18" s="4"/>
      <c r="B18" s="4"/>
      <c r="C18" s="9" t="s">
        <v>27</v>
      </c>
      <c r="D18" s="19" t="s">
        <v>13</v>
      </c>
      <c r="E18" s="11">
        <v>100</v>
      </c>
      <c r="F18" s="12">
        <v>152</v>
      </c>
      <c r="G18" s="13">
        <f>F18*E18*1.18</f>
        <v>17936</v>
      </c>
      <c r="H18" s="14">
        <v>38672</v>
      </c>
      <c r="I18" s="15">
        <v>45541</v>
      </c>
      <c r="J18" s="16" t="s">
        <v>28</v>
      </c>
    </row>
    <row r="19" spans="1:10" s="17" customFormat="1" ht="18.95" customHeight="1" x14ac:dyDescent="0.25">
      <c r="A19" s="4"/>
      <c r="B19" s="4"/>
      <c r="C19" s="9" t="s">
        <v>254</v>
      </c>
      <c r="D19" s="19" t="s">
        <v>13</v>
      </c>
      <c r="E19" s="11">
        <v>100</v>
      </c>
      <c r="F19" s="12">
        <v>115</v>
      </c>
      <c r="G19" s="13">
        <f>F19*E19*1.18</f>
        <v>13570</v>
      </c>
      <c r="H19" s="14">
        <v>45544</v>
      </c>
      <c r="I19" s="15">
        <v>45643</v>
      </c>
      <c r="J19" s="16" t="s">
        <v>255</v>
      </c>
    </row>
    <row r="20" spans="1:10" s="17" customFormat="1" ht="18.95" customHeight="1" x14ac:dyDescent="0.25">
      <c r="A20" s="4"/>
      <c r="B20" s="4"/>
      <c r="C20" s="18" t="s">
        <v>29</v>
      </c>
      <c r="D20" s="19" t="s">
        <v>13</v>
      </c>
      <c r="E20" s="20">
        <v>110</v>
      </c>
      <c r="F20" s="12">
        <v>33.25</v>
      </c>
      <c r="G20" s="13">
        <f>E20*F20*1.18</f>
        <v>4315.8499999999995</v>
      </c>
      <c r="H20" s="14">
        <v>42284</v>
      </c>
      <c r="I20" s="15">
        <v>44953</v>
      </c>
      <c r="J20" s="16" t="s">
        <v>30</v>
      </c>
    </row>
    <row r="21" spans="1:10" s="17" customFormat="1" ht="18.95" customHeight="1" x14ac:dyDescent="0.25">
      <c r="A21" s="4"/>
      <c r="B21" s="4"/>
      <c r="C21" s="9" t="s">
        <v>31</v>
      </c>
      <c r="D21" s="10" t="s">
        <v>13</v>
      </c>
      <c r="E21" s="11">
        <v>646</v>
      </c>
      <c r="F21" s="12">
        <v>39.5</v>
      </c>
      <c r="G21" s="13">
        <f>E21*F21*1.18</f>
        <v>30110.059999999998</v>
      </c>
      <c r="H21" s="14">
        <v>38672</v>
      </c>
      <c r="I21" s="15">
        <v>45441</v>
      </c>
      <c r="J21" s="16" t="s">
        <v>32</v>
      </c>
    </row>
    <row r="22" spans="1:10" s="17" customFormat="1" ht="18.95" customHeight="1" x14ac:dyDescent="0.25">
      <c r="A22" s="4"/>
      <c r="B22" s="4"/>
      <c r="C22" s="18" t="s">
        <v>33</v>
      </c>
      <c r="D22" s="19" t="s">
        <v>13</v>
      </c>
      <c r="E22" s="20">
        <v>690</v>
      </c>
      <c r="F22" s="12">
        <v>45</v>
      </c>
      <c r="G22" s="13">
        <f>E22*F22*1.18</f>
        <v>36639</v>
      </c>
      <c r="H22" s="14">
        <v>38672</v>
      </c>
      <c r="I22" s="15">
        <v>45342</v>
      </c>
      <c r="J22" s="16" t="s">
        <v>34</v>
      </c>
    </row>
    <row r="23" spans="1:10" s="17" customFormat="1" ht="18.95" customHeight="1" x14ac:dyDescent="0.25">
      <c r="A23" s="4"/>
      <c r="B23" s="4"/>
      <c r="C23" s="18" t="s">
        <v>35</v>
      </c>
      <c r="D23" s="19" t="s">
        <v>13</v>
      </c>
      <c r="E23" s="20">
        <v>432</v>
      </c>
      <c r="F23" s="12">
        <v>45</v>
      </c>
      <c r="G23" s="13">
        <f>+E23*F23*1.18</f>
        <v>22939.199999999997</v>
      </c>
      <c r="H23" s="14">
        <v>38672</v>
      </c>
      <c r="I23" s="15">
        <v>45637</v>
      </c>
      <c r="J23" s="16" t="s">
        <v>36</v>
      </c>
    </row>
    <row r="24" spans="1:10" s="17" customFormat="1" ht="18.95" customHeight="1" x14ac:dyDescent="0.25">
      <c r="A24" s="4"/>
      <c r="B24" s="4"/>
      <c r="C24" s="18" t="s">
        <v>37</v>
      </c>
      <c r="D24" s="19" t="s">
        <v>22</v>
      </c>
      <c r="E24" s="20">
        <v>475</v>
      </c>
      <c r="F24" s="12">
        <v>235.53</v>
      </c>
      <c r="G24" s="13">
        <f>E24*F24*1.16</f>
        <v>129777.02999999998</v>
      </c>
      <c r="H24" s="14">
        <v>39507</v>
      </c>
      <c r="I24" s="15">
        <v>45628</v>
      </c>
      <c r="J24" s="21" t="s">
        <v>38</v>
      </c>
    </row>
    <row r="25" spans="1:10" s="17" customFormat="1" ht="18.95" customHeight="1" x14ac:dyDescent="0.25">
      <c r="A25" s="4"/>
      <c r="B25" s="4"/>
      <c r="C25" s="18" t="s">
        <v>39</v>
      </c>
      <c r="D25" s="19" t="s">
        <v>13</v>
      </c>
      <c r="E25" s="20">
        <v>109</v>
      </c>
      <c r="F25" s="12">
        <v>90.16</v>
      </c>
      <c r="G25" s="13">
        <f>F25*E25*1.18</f>
        <v>11596.379199999999</v>
      </c>
      <c r="H25" s="14">
        <v>42978</v>
      </c>
      <c r="I25" s="15">
        <v>45544</v>
      </c>
      <c r="J25" s="16" t="s">
        <v>40</v>
      </c>
    </row>
    <row r="26" spans="1:10" s="17" customFormat="1" ht="18.95" customHeight="1" x14ac:dyDescent="0.25">
      <c r="A26" s="4"/>
      <c r="B26" s="4"/>
      <c r="C26" s="18" t="s">
        <v>41</v>
      </c>
      <c r="D26" s="19" t="s">
        <v>13</v>
      </c>
      <c r="E26" s="20">
        <v>204</v>
      </c>
      <c r="F26" s="12">
        <v>105</v>
      </c>
      <c r="G26" s="13">
        <f>F26*E26*1.18</f>
        <v>25275.599999999999</v>
      </c>
      <c r="H26" s="14">
        <v>38488</v>
      </c>
      <c r="I26" s="15">
        <v>45433</v>
      </c>
      <c r="J26" s="21" t="s">
        <v>42</v>
      </c>
    </row>
    <row r="27" spans="1:10" s="17" customFormat="1" ht="18.75" customHeight="1" x14ac:dyDescent="0.25">
      <c r="A27" s="4"/>
      <c r="B27" s="4"/>
      <c r="C27" s="18" t="s">
        <v>43</v>
      </c>
      <c r="D27" s="19" t="s">
        <v>13</v>
      </c>
      <c r="E27" s="20">
        <v>0</v>
      </c>
      <c r="F27" s="12">
        <v>130</v>
      </c>
      <c r="G27" s="13">
        <f>E27*F27*1.18</f>
        <v>0</v>
      </c>
      <c r="H27" s="14">
        <v>43056</v>
      </c>
      <c r="I27" s="15">
        <v>45433</v>
      </c>
      <c r="J27" s="16" t="s">
        <v>44</v>
      </c>
    </row>
    <row r="28" spans="1:10" s="17" customFormat="1" ht="18.95" customHeight="1" x14ac:dyDescent="0.25">
      <c r="A28" s="4"/>
      <c r="B28" s="4"/>
      <c r="C28" s="18" t="s">
        <v>45</v>
      </c>
      <c r="D28" s="19" t="s">
        <v>13</v>
      </c>
      <c r="E28" s="20">
        <v>204</v>
      </c>
      <c r="F28" s="12">
        <v>119</v>
      </c>
      <c r="G28" s="13">
        <f>F28*E28*1.18</f>
        <v>28645.68</v>
      </c>
      <c r="H28" s="14">
        <v>38672</v>
      </c>
      <c r="I28" s="15">
        <v>45433</v>
      </c>
      <c r="J28" s="16" t="s">
        <v>46</v>
      </c>
    </row>
    <row r="29" spans="1:10" s="17" customFormat="1" ht="18.75" customHeight="1" x14ac:dyDescent="0.25">
      <c r="A29" s="4"/>
      <c r="B29" s="4"/>
      <c r="C29" s="18" t="s">
        <v>47</v>
      </c>
      <c r="D29" s="19" t="s">
        <v>13</v>
      </c>
      <c r="E29" s="20">
        <v>130</v>
      </c>
      <c r="F29" s="12">
        <v>148.15</v>
      </c>
      <c r="G29" s="13">
        <f>F29*E29*1.18</f>
        <v>22726.21</v>
      </c>
      <c r="H29" s="14">
        <v>43056</v>
      </c>
      <c r="I29" s="15">
        <v>45544</v>
      </c>
      <c r="J29" s="16" t="s">
        <v>48</v>
      </c>
    </row>
    <row r="30" spans="1:10" s="17" customFormat="1" ht="18.75" customHeight="1" x14ac:dyDescent="0.25">
      <c r="A30" s="4"/>
      <c r="B30" s="4"/>
      <c r="C30" s="18" t="s">
        <v>49</v>
      </c>
      <c r="D30" s="19" t="s">
        <v>13</v>
      </c>
      <c r="E30" s="20">
        <v>0</v>
      </c>
      <c r="F30" s="12">
        <v>221</v>
      </c>
      <c r="G30" s="13">
        <f>F30*E30*1.18</f>
        <v>0</v>
      </c>
      <c r="H30" s="14">
        <v>41441</v>
      </c>
      <c r="I30" s="15">
        <v>45433</v>
      </c>
      <c r="J30" s="16" t="s">
        <v>50</v>
      </c>
    </row>
    <row r="31" spans="1:10" s="17" customFormat="1" ht="18.95" customHeight="1" x14ac:dyDescent="0.25">
      <c r="A31" s="4"/>
      <c r="B31" s="4"/>
      <c r="C31" s="18" t="s">
        <v>51</v>
      </c>
      <c r="D31" s="19" t="s">
        <v>13</v>
      </c>
      <c r="E31" s="20">
        <v>167</v>
      </c>
      <c r="F31" s="12">
        <v>40</v>
      </c>
      <c r="G31" s="13">
        <f>F31*E31*1.18</f>
        <v>7882.4</v>
      </c>
      <c r="H31" s="14">
        <v>42158</v>
      </c>
      <c r="I31" s="15">
        <v>45183</v>
      </c>
      <c r="J31" s="16" t="s">
        <v>52</v>
      </c>
    </row>
    <row r="32" spans="1:10" s="17" customFormat="1" ht="18.95" customHeight="1" x14ac:dyDescent="0.25">
      <c r="A32" s="4"/>
      <c r="B32" s="4"/>
      <c r="C32" s="18" t="s">
        <v>53</v>
      </c>
      <c r="D32" s="19" t="s">
        <v>13</v>
      </c>
      <c r="E32" s="20">
        <v>9200</v>
      </c>
      <c r="F32" s="12">
        <v>0.32</v>
      </c>
      <c r="G32" s="13">
        <f>F32*E32*1.18</f>
        <v>3473.9199999999996</v>
      </c>
      <c r="H32" s="14">
        <v>42899</v>
      </c>
      <c r="I32" s="15">
        <v>44323</v>
      </c>
      <c r="J32" s="16" t="s">
        <v>54</v>
      </c>
    </row>
    <row r="33" spans="1:10" s="17" customFormat="1" ht="18.95" customHeight="1" x14ac:dyDescent="0.25">
      <c r="A33" s="4"/>
      <c r="B33" s="4"/>
      <c r="C33" s="18" t="s">
        <v>55</v>
      </c>
      <c r="D33" s="19" t="s">
        <v>13</v>
      </c>
      <c r="E33" s="20">
        <v>60</v>
      </c>
      <c r="F33" s="12">
        <v>50</v>
      </c>
      <c r="G33" s="13">
        <f>F33*E33*1.18</f>
        <v>3540</v>
      </c>
      <c r="H33" s="14">
        <v>43056</v>
      </c>
      <c r="I33" s="15">
        <v>45630</v>
      </c>
      <c r="J33" s="16" t="s">
        <v>56</v>
      </c>
    </row>
    <row r="34" spans="1:10" s="17" customFormat="1" ht="18.95" customHeight="1" x14ac:dyDescent="0.25">
      <c r="A34" s="4"/>
      <c r="B34" s="4"/>
      <c r="C34" s="18" t="s">
        <v>57</v>
      </c>
      <c r="D34" s="19" t="s">
        <v>13</v>
      </c>
      <c r="E34" s="20">
        <v>74</v>
      </c>
      <c r="F34" s="12">
        <v>60</v>
      </c>
      <c r="G34" s="13">
        <f>F34*E34*1.18</f>
        <v>5239.2</v>
      </c>
      <c r="H34" s="14">
        <v>43056</v>
      </c>
      <c r="I34" s="15">
        <v>45630</v>
      </c>
      <c r="J34" s="16" t="s">
        <v>58</v>
      </c>
    </row>
    <row r="35" spans="1:10" s="17" customFormat="1" ht="18.95" customHeight="1" x14ac:dyDescent="0.25">
      <c r="A35" s="4"/>
      <c r="B35" s="4"/>
      <c r="C35" s="18" t="s">
        <v>59</v>
      </c>
      <c r="D35" s="19" t="s">
        <v>13</v>
      </c>
      <c r="E35" s="20">
        <v>2431</v>
      </c>
      <c r="F35" s="12">
        <v>10</v>
      </c>
      <c r="G35" s="13">
        <f>E35*F35*1.18</f>
        <v>28685.8</v>
      </c>
      <c r="H35" s="14">
        <v>44658</v>
      </c>
      <c r="I35" s="15">
        <v>45433</v>
      </c>
      <c r="J35" s="16" t="s">
        <v>60</v>
      </c>
    </row>
    <row r="36" spans="1:10" s="17" customFormat="1" ht="18.95" customHeight="1" x14ac:dyDescent="0.25">
      <c r="A36" s="4"/>
      <c r="B36" s="4"/>
      <c r="C36" s="18" t="s">
        <v>61</v>
      </c>
      <c r="D36" s="19" t="s">
        <v>13</v>
      </c>
      <c r="E36" s="20">
        <v>1840</v>
      </c>
      <c r="F36" s="12">
        <v>6</v>
      </c>
      <c r="G36" s="13">
        <f>+E36*F36*1.18</f>
        <v>13027.199999999999</v>
      </c>
      <c r="H36" s="14">
        <v>44953</v>
      </c>
      <c r="I36" s="15">
        <v>45433</v>
      </c>
      <c r="J36" s="16" t="s">
        <v>62</v>
      </c>
    </row>
    <row r="37" spans="1:10" s="17" customFormat="1" ht="18.75" customHeight="1" x14ac:dyDescent="0.25">
      <c r="A37" s="4"/>
      <c r="B37" s="4"/>
      <c r="C37" s="18" t="s">
        <v>63</v>
      </c>
      <c r="D37" s="19" t="s">
        <v>13</v>
      </c>
      <c r="E37" s="20">
        <v>91</v>
      </c>
      <c r="F37" s="12">
        <v>13</v>
      </c>
      <c r="G37" s="13">
        <f>F37*E37*1.18</f>
        <v>1395.9399999999998</v>
      </c>
      <c r="H37" s="14">
        <v>42832</v>
      </c>
      <c r="I37" s="15">
        <v>45630</v>
      </c>
      <c r="J37" s="16" t="s">
        <v>64</v>
      </c>
    </row>
    <row r="38" spans="1:10" s="17" customFormat="1" ht="18.95" customHeight="1" x14ac:dyDescent="0.25">
      <c r="A38" s="4"/>
      <c r="B38" s="4"/>
      <c r="C38" s="18" t="s">
        <v>65</v>
      </c>
      <c r="D38" s="19" t="s">
        <v>13</v>
      </c>
      <c r="E38" s="20">
        <v>129</v>
      </c>
      <c r="F38" s="12">
        <v>24</v>
      </c>
      <c r="G38" s="13">
        <f>F38*E38*1.18</f>
        <v>3653.2799999999997</v>
      </c>
      <c r="H38" s="14">
        <v>42978</v>
      </c>
      <c r="I38" s="15">
        <v>45630</v>
      </c>
      <c r="J38" s="16" t="s">
        <v>66</v>
      </c>
    </row>
    <row r="39" spans="1:10" s="17" customFormat="1" ht="18.95" customHeight="1" x14ac:dyDescent="0.25">
      <c r="A39" s="4"/>
      <c r="B39" s="4"/>
      <c r="C39" s="18" t="s">
        <v>67</v>
      </c>
      <c r="D39" s="19" t="s">
        <v>13</v>
      </c>
      <c r="E39" s="20">
        <v>187</v>
      </c>
      <c r="F39" s="12">
        <v>52</v>
      </c>
      <c r="G39" s="13">
        <f>+E39*F39*1.18</f>
        <v>11474.32</v>
      </c>
      <c r="H39" s="14">
        <v>42991</v>
      </c>
      <c r="I39" s="15">
        <v>45643</v>
      </c>
      <c r="J39" s="16" t="s">
        <v>68</v>
      </c>
    </row>
    <row r="40" spans="1:10" s="17" customFormat="1" ht="18.95" customHeight="1" x14ac:dyDescent="0.25">
      <c r="A40" s="4"/>
      <c r="B40" s="4"/>
      <c r="C40" s="9" t="s">
        <v>69</v>
      </c>
      <c r="D40" s="10" t="s">
        <v>13</v>
      </c>
      <c r="E40" s="20">
        <f>'[1]INVENTARIO MENSUAL'!AW247</f>
        <v>2</v>
      </c>
      <c r="F40" s="12">
        <v>82</v>
      </c>
      <c r="G40" s="13">
        <f>F40*E40*1.18</f>
        <v>193.51999999999998</v>
      </c>
      <c r="H40" s="14">
        <v>42844</v>
      </c>
      <c r="I40" s="15">
        <v>42844</v>
      </c>
      <c r="J40" s="16" t="s">
        <v>68</v>
      </c>
    </row>
    <row r="41" spans="1:10" s="17" customFormat="1" ht="18.95" customHeight="1" x14ac:dyDescent="0.25">
      <c r="A41" s="4"/>
      <c r="B41" s="4"/>
      <c r="C41" s="18" t="s">
        <v>70</v>
      </c>
      <c r="D41" s="19" t="s">
        <v>13</v>
      </c>
      <c r="E41" s="20">
        <v>237</v>
      </c>
      <c r="F41" s="12">
        <v>20</v>
      </c>
      <c r="G41" s="13">
        <f>F41*E41*1.18</f>
        <v>5593.2</v>
      </c>
      <c r="H41" s="14">
        <v>42284</v>
      </c>
      <c r="I41" s="15">
        <v>45630</v>
      </c>
      <c r="J41" s="16" t="s">
        <v>71</v>
      </c>
    </row>
    <row r="42" spans="1:10" s="17" customFormat="1" ht="18.95" customHeight="1" x14ac:dyDescent="0.25">
      <c r="A42" s="4"/>
      <c r="B42" s="4"/>
      <c r="C42" s="18" t="s">
        <v>72</v>
      </c>
      <c r="D42" s="19" t="s">
        <v>13</v>
      </c>
      <c r="E42" s="20">
        <v>75</v>
      </c>
      <c r="F42" s="12">
        <v>175</v>
      </c>
      <c r="G42" s="13">
        <f>F42*E42*1.18</f>
        <v>15487.5</v>
      </c>
      <c r="H42" s="14">
        <v>42779</v>
      </c>
      <c r="I42" s="15">
        <v>45447</v>
      </c>
      <c r="J42" s="16" t="s">
        <v>73</v>
      </c>
    </row>
    <row r="43" spans="1:10" s="17" customFormat="1" ht="18.95" customHeight="1" x14ac:dyDescent="0.25">
      <c r="A43" s="4"/>
      <c r="B43" s="4"/>
      <c r="C43" s="9" t="s">
        <v>74</v>
      </c>
      <c r="D43" s="10" t="s">
        <v>22</v>
      </c>
      <c r="E43" s="11">
        <v>80</v>
      </c>
      <c r="F43" s="12">
        <v>12.71</v>
      </c>
      <c r="G43" s="13">
        <f>E43*F43*1.18</f>
        <v>1199.8240000000001</v>
      </c>
      <c r="H43" s="14">
        <v>41422</v>
      </c>
      <c r="I43" s="15">
        <v>45645</v>
      </c>
      <c r="J43" s="16" t="s">
        <v>75</v>
      </c>
    </row>
    <row r="44" spans="1:10" s="17" customFormat="1" ht="18.95" customHeight="1" x14ac:dyDescent="0.25">
      <c r="A44" s="4"/>
      <c r="B44" s="4"/>
      <c r="C44" s="18" t="s">
        <v>76</v>
      </c>
      <c r="D44" s="19" t="s">
        <v>77</v>
      </c>
      <c r="E44" s="20">
        <v>172</v>
      </c>
      <c r="F44" s="12">
        <v>70.900000000000006</v>
      </c>
      <c r="G44" s="13">
        <f>+E44*F44*1.18</f>
        <v>14389.864000000001</v>
      </c>
      <c r="H44" s="14">
        <v>42997</v>
      </c>
      <c r="I44" s="15">
        <v>45643</v>
      </c>
      <c r="J44" s="16" t="s">
        <v>78</v>
      </c>
    </row>
    <row r="45" spans="1:10" s="17" customFormat="1" ht="18.95" customHeight="1" x14ac:dyDescent="0.25">
      <c r="A45" s="4"/>
      <c r="B45" s="4"/>
      <c r="C45" s="18" t="s">
        <v>79</v>
      </c>
      <c r="D45" s="19" t="s">
        <v>22</v>
      </c>
      <c r="E45" s="20">
        <v>130</v>
      </c>
      <c r="F45" s="12">
        <v>154</v>
      </c>
      <c r="G45" s="13">
        <f>E45*F45*1.18</f>
        <v>23623.599999999999</v>
      </c>
      <c r="H45" s="14">
        <v>42751</v>
      </c>
      <c r="I45" s="15">
        <v>45643</v>
      </c>
      <c r="J45" s="16" t="s">
        <v>80</v>
      </c>
    </row>
    <row r="46" spans="1:10" s="17" customFormat="1" ht="18.95" customHeight="1" x14ac:dyDescent="0.25">
      <c r="A46" s="4"/>
      <c r="B46" s="4"/>
      <c r="C46" s="18" t="s">
        <v>81</v>
      </c>
      <c r="D46" s="19" t="s">
        <v>11</v>
      </c>
      <c r="E46" s="20">
        <v>86</v>
      </c>
      <c r="F46" s="12">
        <v>195</v>
      </c>
      <c r="G46" s="13">
        <f>+E46*F46*1.18</f>
        <v>19788.599999999999</v>
      </c>
      <c r="H46" s="14">
        <v>44575</v>
      </c>
      <c r="I46" s="15">
        <v>45443</v>
      </c>
      <c r="J46" s="16" t="s">
        <v>82</v>
      </c>
    </row>
    <row r="47" spans="1:10" s="17" customFormat="1" ht="18.95" customHeight="1" x14ac:dyDescent="0.25">
      <c r="A47" s="4"/>
      <c r="B47" s="4"/>
      <c r="C47" s="18" t="s">
        <v>83</v>
      </c>
      <c r="D47" s="19" t="s">
        <v>13</v>
      </c>
      <c r="E47" s="20">
        <v>21</v>
      </c>
      <c r="F47" s="12">
        <v>169</v>
      </c>
      <c r="G47" s="13">
        <f>F47*E47</f>
        <v>3549</v>
      </c>
      <c r="H47" s="14">
        <v>42741</v>
      </c>
      <c r="I47" s="15">
        <v>44323</v>
      </c>
      <c r="J47" s="16" t="s">
        <v>84</v>
      </c>
    </row>
    <row r="48" spans="1:10" s="17" customFormat="1" ht="18.95" customHeight="1" x14ac:dyDescent="0.25">
      <c r="A48" s="4"/>
      <c r="B48" s="4"/>
      <c r="C48" s="18" t="s">
        <v>85</v>
      </c>
      <c r="D48" s="19" t="s">
        <v>13</v>
      </c>
      <c r="E48" s="20">
        <v>55</v>
      </c>
      <c r="F48" s="12">
        <v>135</v>
      </c>
      <c r="G48" s="13">
        <f>F48*E48*1.18</f>
        <v>8761.5</v>
      </c>
      <c r="H48" s="14">
        <v>43056</v>
      </c>
      <c r="I48" s="15">
        <v>45630</v>
      </c>
      <c r="J48" s="16" t="s">
        <v>86</v>
      </c>
    </row>
    <row r="49" spans="1:10" s="17" customFormat="1" ht="18.95" customHeight="1" x14ac:dyDescent="0.25">
      <c r="A49" s="4"/>
      <c r="B49" s="4"/>
      <c r="C49" s="9" t="s">
        <v>87</v>
      </c>
      <c r="D49" s="10" t="s">
        <v>13</v>
      </c>
      <c r="E49" s="11">
        <v>11</v>
      </c>
      <c r="F49" s="12">
        <v>2450</v>
      </c>
      <c r="G49" s="13">
        <f>+E49*F49*1.18</f>
        <v>31801</v>
      </c>
      <c r="H49" s="14">
        <v>42751</v>
      </c>
      <c r="I49" s="15">
        <v>45443</v>
      </c>
      <c r="J49" s="16" t="s">
        <v>88</v>
      </c>
    </row>
    <row r="50" spans="1:10" s="17" customFormat="1" ht="18.95" customHeight="1" x14ac:dyDescent="0.25">
      <c r="A50" s="4"/>
      <c r="B50" s="4"/>
      <c r="C50" s="18" t="s">
        <v>89</v>
      </c>
      <c r="D50" s="19" t="s">
        <v>13</v>
      </c>
      <c r="E50" s="20">
        <v>183</v>
      </c>
      <c r="F50" s="12">
        <v>97.17</v>
      </c>
      <c r="G50" s="13">
        <f>+E50*F50*1.18</f>
        <v>20982.889800000001</v>
      </c>
      <c r="H50" s="14">
        <v>38672</v>
      </c>
      <c r="I50" s="15">
        <v>45506</v>
      </c>
      <c r="J50" s="16" t="s">
        <v>90</v>
      </c>
    </row>
    <row r="51" spans="1:10" s="17" customFormat="1" ht="18.95" customHeight="1" x14ac:dyDescent="0.25">
      <c r="A51" s="4"/>
      <c r="B51" s="4"/>
      <c r="C51" s="9" t="s">
        <v>91</v>
      </c>
      <c r="D51" s="10" t="s">
        <v>13</v>
      </c>
      <c r="E51" s="11">
        <v>0</v>
      </c>
      <c r="F51" s="12">
        <v>123.02</v>
      </c>
      <c r="G51" s="13">
        <f>F51*E51*1.18</f>
        <v>0</v>
      </c>
      <c r="H51" s="14">
        <v>42997</v>
      </c>
      <c r="I51" s="15">
        <v>45075</v>
      </c>
      <c r="J51" s="16" t="s">
        <v>92</v>
      </c>
    </row>
    <row r="52" spans="1:10" s="17" customFormat="1" ht="18.75" customHeight="1" x14ac:dyDescent="0.25">
      <c r="A52" s="4"/>
      <c r="B52" s="4"/>
      <c r="C52" s="9" t="s">
        <v>93</v>
      </c>
      <c r="D52" s="10" t="s">
        <v>13</v>
      </c>
      <c r="E52" s="11">
        <v>48</v>
      </c>
      <c r="F52" s="12">
        <v>350</v>
      </c>
      <c r="G52" s="13">
        <f>F52*E52*1.18</f>
        <v>19824</v>
      </c>
      <c r="H52" s="14">
        <v>42883</v>
      </c>
      <c r="I52" s="15">
        <v>45230</v>
      </c>
      <c r="J52" s="16" t="s">
        <v>94</v>
      </c>
    </row>
    <row r="53" spans="1:10" s="17" customFormat="1" ht="18.95" customHeight="1" x14ac:dyDescent="0.25">
      <c r="A53" s="4"/>
      <c r="B53" s="4"/>
      <c r="C53" s="9" t="s">
        <v>95</v>
      </c>
      <c r="D53" s="10" t="s">
        <v>13</v>
      </c>
      <c r="E53" s="11">
        <f>'[1]INVENTARIO MENSUAL'!AW51</f>
        <v>180</v>
      </c>
      <c r="F53" s="12">
        <v>2.56</v>
      </c>
      <c r="G53" s="13">
        <f>F53*E53*1.18</f>
        <v>543.74400000000003</v>
      </c>
      <c r="H53" s="14">
        <v>41956</v>
      </c>
      <c r="I53" s="15">
        <v>42899</v>
      </c>
      <c r="J53" s="16" t="s">
        <v>96</v>
      </c>
    </row>
    <row r="54" spans="1:10" s="17" customFormat="1" ht="18.95" customHeight="1" x14ac:dyDescent="0.25">
      <c r="A54" s="4"/>
      <c r="B54" s="4"/>
      <c r="C54" s="9" t="s">
        <v>97</v>
      </c>
      <c r="D54" s="10" t="s">
        <v>13</v>
      </c>
      <c r="E54" s="11">
        <v>9033</v>
      </c>
      <c r="F54" s="12">
        <v>4</v>
      </c>
      <c r="G54" s="13">
        <f>F54*E54*1.18</f>
        <v>42635.759999999995</v>
      </c>
      <c r="H54" s="14">
        <v>41955</v>
      </c>
      <c r="I54" s="15">
        <v>42899</v>
      </c>
      <c r="J54" s="16" t="s">
        <v>98</v>
      </c>
    </row>
    <row r="55" spans="1:10" s="17" customFormat="1" ht="18.95" customHeight="1" x14ac:dyDescent="0.25">
      <c r="A55" s="4"/>
      <c r="B55" s="4"/>
      <c r="C55" s="18" t="s">
        <v>99</v>
      </c>
      <c r="D55" s="19" t="s">
        <v>13</v>
      </c>
      <c r="E55" s="20">
        <v>541</v>
      </c>
      <c r="F55" s="12">
        <v>170</v>
      </c>
      <c r="G55" s="13">
        <f>+E55*F55*1.18</f>
        <v>108524.59999999999</v>
      </c>
      <c r="H55" s="14">
        <v>38672</v>
      </c>
      <c r="I55" s="15">
        <v>45441</v>
      </c>
      <c r="J55" s="16" t="s">
        <v>100</v>
      </c>
    </row>
    <row r="56" spans="1:10" s="17" customFormat="1" ht="18.95" customHeight="1" x14ac:dyDescent="0.25">
      <c r="A56" s="4"/>
      <c r="B56" s="4"/>
      <c r="C56" s="18" t="s">
        <v>101</v>
      </c>
      <c r="D56" s="19" t="s">
        <v>13</v>
      </c>
      <c r="E56" s="20">
        <v>1393</v>
      </c>
      <c r="F56" s="12">
        <v>14.5</v>
      </c>
      <c r="G56" s="13">
        <f>E56*F56*1.18</f>
        <v>23834.23</v>
      </c>
      <c r="H56" s="14">
        <v>42751</v>
      </c>
      <c r="I56" s="15">
        <v>44224</v>
      </c>
      <c r="J56" s="16" t="s">
        <v>102</v>
      </c>
    </row>
    <row r="57" spans="1:10" s="17" customFormat="1" ht="18.75" customHeight="1" x14ac:dyDescent="0.25">
      <c r="A57" s="4"/>
      <c r="B57" s="4"/>
      <c r="C57" s="18" t="s">
        <v>103</v>
      </c>
      <c r="D57" s="19" t="s">
        <v>13</v>
      </c>
      <c r="E57" s="20">
        <v>7050</v>
      </c>
      <c r="F57" s="12">
        <v>4.55</v>
      </c>
      <c r="G57" s="13">
        <f>F57*E57*1.18</f>
        <v>37851.449999999997</v>
      </c>
      <c r="H57" s="14">
        <v>42978</v>
      </c>
      <c r="I57" s="15">
        <v>45356</v>
      </c>
      <c r="J57" s="16" t="s">
        <v>104</v>
      </c>
    </row>
    <row r="58" spans="1:10" s="17" customFormat="1" ht="18.95" customHeight="1" x14ac:dyDescent="0.25">
      <c r="A58" s="4"/>
      <c r="B58" s="4"/>
      <c r="C58" s="18" t="s">
        <v>105</v>
      </c>
      <c r="D58" s="19" t="s">
        <v>13</v>
      </c>
      <c r="E58" s="20">
        <v>10085</v>
      </c>
      <c r="F58" s="12">
        <v>2</v>
      </c>
      <c r="G58" s="13">
        <f>F58*E58*1.18</f>
        <v>23800.6</v>
      </c>
      <c r="H58" s="14">
        <v>42978</v>
      </c>
      <c r="I58" s="15">
        <v>45630</v>
      </c>
      <c r="J58" s="16" t="s">
        <v>106</v>
      </c>
    </row>
    <row r="59" spans="1:10" s="17" customFormat="1" ht="18.95" customHeight="1" x14ac:dyDescent="0.25">
      <c r="A59" s="4"/>
      <c r="B59" s="4"/>
      <c r="C59" s="18" t="s">
        <v>107</v>
      </c>
      <c r="D59" s="19" t="s">
        <v>13</v>
      </c>
      <c r="E59" s="20">
        <v>1037</v>
      </c>
      <c r="F59" s="12">
        <v>22.88</v>
      </c>
      <c r="G59" s="13">
        <f>+E59*F59*1.18</f>
        <v>27997.340799999994</v>
      </c>
      <c r="H59" s="14">
        <v>44174</v>
      </c>
      <c r="I59" s="15">
        <v>45463</v>
      </c>
      <c r="J59" s="16" t="s">
        <v>108</v>
      </c>
    </row>
    <row r="60" spans="1:10" s="17" customFormat="1" ht="18.95" customHeight="1" x14ac:dyDescent="0.25">
      <c r="A60" s="4"/>
      <c r="B60" s="4"/>
      <c r="C60" s="18" t="s">
        <v>109</v>
      </c>
      <c r="D60" s="19" t="s">
        <v>13</v>
      </c>
      <c r="E60" s="20">
        <v>1</v>
      </c>
      <c r="F60" s="12">
        <v>0.99</v>
      </c>
      <c r="G60" s="13">
        <f>+E60*F60*1.18</f>
        <v>1.1681999999999999</v>
      </c>
      <c r="H60" s="14">
        <v>40507</v>
      </c>
      <c r="I60" s="15">
        <v>45441</v>
      </c>
      <c r="J60" s="16" t="s">
        <v>110</v>
      </c>
    </row>
    <row r="61" spans="1:10" s="17" customFormat="1" ht="18.95" customHeight="1" x14ac:dyDescent="0.25">
      <c r="A61" s="4"/>
      <c r="B61" s="4"/>
      <c r="C61" s="18" t="s">
        <v>111</v>
      </c>
      <c r="D61" s="19" t="s">
        <v>13</v>
      </c>
      <c r="E61" s="20">
        <v>4400</v>
      </c>
      <c r="F61" s="12">
        <v>3.9</v>
      </c>
      <c r="G61" s="13">
        <f>+E61*F61*1.18</f>
        <v>20248.8</v>
      </c>
      <c r="H61" s="14">
        <v>42748</v>
      </c>
      <c r="I61" s="15">
        <v>45441</v>
      </c>
      <c r="J61" s="16" t="s">
        <v>112</v>
      </c>
    </row>
    <row r="62" spans="1:10" s="17" customFormat="1" ht="18.95" customHeight="1" x14ac:dyDescent="0.25">
      <c r="A62" s="4"/>
      <c r="B62" s="4"/>
      <c r="C62" s="9" t="s">
        <v>113</v>
      </c>
      <c r="D62" s="10" t="s">
        <v>13</v>
      </c>
      <c r="E62" s="11">
        <v>0</v>
      </c>
      <c r="F62" s="12">
        <v>2.6</v>
      </c>
      <c r="G62" s="13">
        <f>+E62*F62*1.18</f>
        <v>0</v>
      </c>
      <c r="H62" s="14">
        <v>42998</v>
      </c>
      <c r="I62" s="15">
        <v>45441</v>
      </c>
      <c r="J62" s="16" t="s">
        <v>114</v>
      </c>
    </row>
    <row r="63" spans="1:10" s="17" customFormat="1" ht="18.75" customHeight="1" x14ac:dyDescent="0.25">
      <c r="A63" s="4"/>
      <c r="B63" s="4"/>
      <c r="C63" s="18" t="s">
        <v>115</v>
      </c>
      <c r="D63" s="19" t="s">
        <v>116</v>
      </c>
      <c r="E63" s="20">
        <v>222</v>
      </c>
      <c r="F63" s="12">
        <v>50</v>
      </c>
      <c r="G63" s="13">
        <f>F63*E63*1.18</f>
        <v>13098</v>
      </c>
      <c r="H63" s="14">
        <v>42748</v>
      </c>
      <c r="I63" s="15">
        <v>45433</v>
      </c>
      <c r="J63" s="16" t="s">
        <v>117</v>
      </c>
    </row>
    <row r="64" spans="1:10" s="17" customFormat="1" ht="18.75" customHeight="1" x14ac:dyDescent="0.25">
      <c r="A64" s="4"/>
      <c r="B64" s="4"/>
      <c r="C64" s="18" t="s">
        <v>118</v>
      </c>
      <c r="D64" s="19" t="s">
        <v>116</v>
      </c>
      <c r="E64" s="20">
        <v>396</v>
      </c>
      <c r="F64" s="12">
        <v>37</v>
      </c>
      <c r="G64" s="13">
        <f>F64*E64*1.18</f>
        <v>17289.36</v>
      </c>
      <c r="H64" s="14">
        <v>43118</v>
      </c>
      <c r="I64" s="15">
        <v>45326</v>
      </c>
      <c r="J64" s="16" t="s">
        <v>119</v>
      </c>
    </row>
    <row r="65" spans="1:10" s="17" customFormat="1" ht="18.95" customHeight="1" x14ac:dyDescent="0.25">
      <c r="A65" s="4"/>
      <c r="B65" s="4"/>
      <c r="C65" s="9" t="s">
        <v>120</v>
      </c>
      <c r="D65" s="10" t="s">
        <v>116</v>
      </c>
      <c r="E65" s="11">
        <v>0</v>
      </c>
      <c r="F65" s="12">
        <v>34</v>
      </c>
      <c r="G65" s="13">
        <f>F65*E65*1.18</f>
        <v>0</v>
      </c>
      <c r="H65" s="14">
        <v>42998</v>
      </c>
      <c r="I65" s="15">
        <v>43432</v>
      </c>
      <c r="J65" s="16" t="s">
        <v>121</v>
      </c>
    </row>
    <row r="66" spans="1:10" s="17" customFormat="1" ht="18.95" customHeight="1" x14ac:dyDescent="0.25">
      <c r="A66" s="4"/>
      <c r="B66" s="4"/>
      <c r="C66" s="9" t="s">
        <v>122</v>
      </c>
      <c r="D66" s="10" t="s">
        <v>123</v>
      </c>
      <c r="E66" s="11">
        <v>173</v>
      </c>
      <c r="F66" s="12">
        <v>70</v>
      </c>
      <c r="G66" s="13">
        <f>E66*F66*1.18</f>
        <v>14289.8</v>
      </c>
      <c r="H66" s="14">
        <v>44575</v>
      </c>
      <c r="I66" s="15">
        <v>45531</v>
      </c>
      <c r="J66" s="16" t="s">
        <v>124</v>
      </c>
    </row>
    <row r="67" spans="1:10" s="17" customFormat="1" ht="18.95" customHeight="1" x14ac:dyDescent="0.25">
      <c r="A67" s="4"/>
      <c r="B67" s="4"/>
      <c r="C67" s="9" t="s">
        <v>125</v>
      </c>
      <c r="D67" s="10" t="s">
        <v>13</v>
      </c>
      <c r="E67" s="11">
        <v>5997</v>
      </c>
      <c r="F67" s="12">
        <v>3</v>
      </c>
      <c r="G67" s="13">
        <f>F67*E67*1.18</f>
        <v>21229.379999999997</v>
      </c>
      <c r="H67" s="14">
        <v>42751</v>
      </c>
      <c r="I67" s="15">
        <v>44126</v>
      </c>
      <c r="J67" s="16" t="s">
        <v>126</v>
      </c>
    </row>
    <row r="68" spans="1:10" s="17" customFormat="1" ht="18.95" customHeight="1" x14ac:dyDescent="0.25">
      <c r="A68" s="4"/>
      <c r="B68" s="4"/>
      <c r="C68" s="9" t="s">
        <v>256</v>
      </c>
      <c r="D68" s="10" t="s">
        <v>13</v>
      </c>
      <c r="E68" s="11">
        <v>168</v>
      </c>
      <c r="F68" s="12">
        <v>80</v>
      </c>
      <c r="G68" s="13">
        <f>+E68*F68*1.18</f>
        <v>15859.199999999999</v>
      </c>
      <c r="H68" s="14">
        <v>42998</v>
      </c>
      <c r="I68" s="15">
        <v>45497</v>
      </c>
      <c r="J68" s="16" t="s">
        <v>127</v>
      </c>
    </row>
    <row r="69" spans="1:10" s="17" customFormat="1" ht="18.75" customHeight="1" x14ac:dyDescent="0.25">
      <c r="A69" s="4"/>
      <c r="B69" s="4"/>
      <c r="C69" s="18" t="s">
        <v>128</v>
      </c>
      <c r="D69" s="19" t="s">
        <v>13</v>
      </c>
      <c r="E69" s="20">
        <v>650</v>
      </c>
      <c r="F69" s="12">
        <v>30</v>
      </c>
      <c r="G69" s="13">
        <f>+E69*F69*1.18</f>
        <v>23010</v>
      </c>
      <c r="H69" s="14">
        <v>41316</v>
      </c>
      <c r="I69" s="15">
        <v>45526</v>
      </c>
      <c r="J69" s="16" t="s">
        <v>129</v>
      </c>
    </row>
    <row r="70" spans="1:10" s="17" customFormat="1" ht="18.75" customHeight="1" x14ac:dyDescent="0.25">
      <c r="A70" s="4"/>
      <c r="B70" s="4"/>
      <c r="C70" s="9" t="s">
        <v>130</v>
      </c>
      <c r="D70" s="10" t="s">
        <v>11</v>
      </c>
      <c r="E70" s="11">
        <v>122</v>
      </c>
      <c r="F70" s="12">
        <v>80</v>
      </c>
      <c r="G70" s="13">
        <f>+E70*F70*1.18</f>
        <v>11516.8</v>
      </c>
      <c r="H70" s="14">
        <v>42758</v>
      </c>
      <c r="I70" s="15">
        <v>45527</v>
      </c>
      <c r="J70" s="16" t="s">
        <v>131</v>
      </c>
    </row>
    <row r="71" spans="1:10" s="17" customFormat="1" ht="18.95" customHeight="1" x14ac:dyDescent="0.25">
      <c r="A71" s="4"/>
      <c r="B71" s="4"/>
      <c r="C71" s="9" t="s">
        <v>132</v>
      </c>
      <c r="D71" s="10" t="s">
        <v>13</v>
      </c>
      <c r="E71" s="11">
        <v>85</v>
      </c>
      <c r="F71" s="12">
        <v>225</v>
      </c>
      <c r="G71" s="13">
        <f>+E71*F71*1.18</f>
        <v>22567.5</v>
      </c>
      <c r="H71" s="14">
        <v>44574</v>
      </c>
      <c r="I71" s="15">
        <v>45342</v>
      </c>
      <c r="J71" s="16" t="s">
        <v>133</v>
      </c>
    </row>
    <row r="72" spans="1:10" s="17" customFormat="1" ht="18.95" customHeight="1" x14ac:dyDescent="0.25">
      <c r="A72" s="4"/>
      <c r="B72" s="4"/>
      <c r="C72" s="18" t="s">
        <v>134</v>
      </c>
      <c r="D72" s="19" t="s">
        <v>135</v>
      </c>
      <c r="E72" s="20">
        <v>307</v>
      </c>
      <c r="F72" s="12">
        <v>85</v>
      </c>
      <c r="G72" s="13">
        <f>F72*E72*1.18</f>
        <v>30792.1</v>
      </c>
      <c r="H72" s="14">
        <v>38672</v>
      </c>
      <c r="I72" s="15">
        <v>45342</v>
      </c>
      <c r="J72" s="16" t="s">
        <v>136</v>
      </c>
    </row>
    <row r="73" spans="1:10" s="17" customFormat="1" ht="18.95" customHeight="1" x14ac:dyDescent="0.25">
      <c r="A73" s="4"/>
      <c r="B73" s="4"/>
      <c r="C73" s="18" t="s">
        <v>137</v>
      </c>
      <c r="D73" s="19" t="s">
        <v>13</v>
      </c>
      <c r="E73" s="20">
        <v>6549</v>
      </c>
      <c r="F73" s="12">
        <v>5</v>
      </c>
      <c r="G73" s="13">
        <f>F73*E73</f>
        <v>32745</v>
      </c>
      <c r="H73" s="14">
        <v>42748</v>
      </c>
      <c r="I73" s="15">
        <v>45433</v>
      </c>
      <c r="J73" s="16" t="s">
        <v>138</v>
      </c>
    </row>
    <row r="74" spans="1:10" s="17" customFormat="1" ht="18.95" customHeight="1" x14ac:dyDescent="0.25">
      <c r="A74" s="4"/>
      <c r="B74" s="4"/>
      <c r="C74" s="18" t="s">
        <v>139</v>
      </c>
      <c r="D74" s="19" t="s">
        <v>13</v>
      </c>
      <c r="E74" s="20">
        <v>1139</v>
      </c>
      <c r="F74" s="12">
        <v>4.45</v>
      </c>
      <c r="G74" s="13">
        <f>E74*F74</f>
        <v>5068.55</v>
      </c>
      <c r="H74" s="14">
        <v>42492</v>
      </c>
      <c r="I74" s="15">
        <v>45433</v>
      </c>
      <c r="J74" s="16" t="s">
        <v>140</v>
      </c>
    </row>
    <row r="75" spans="1:10" s="17" customFormat="1" ht="18.95" customHeight="1" x14ac:dyDescent="0.25">
      <c r="A75" s="4"/>
      <c r="B75" s="4"/>
      <c r="C75" s="18" t="s">
        <v>257</v>
      </c>
      <c r="D75" s="19" t="s">
        <v>13</v>
      </c>
      <c r="E75" s="20">
        <v>1447</v>
      </c>
      <c r="F75" s="12">
        <v>4.45</v>
      </c>
      <c r="G75" s="13">
        <f>E75*F75</f>
        <v>6439.1500000000005</v>
      </c>
      <c r="H75" s="14">
        <v>42492</v>
      </c>
      <c r="I75" s="15">
        <v>45433</v>
      </c>
      <c r="J75" s="16" t="s">
        <v>258</v>
      </c>
    </row>
    <row r="76" spans="1:10" s="17" customFormat="1" ht="18.75" customHeight="1" x14ac:dyDescent="0.25">
      <c r="A76" s="4"/>
      <c r="B76" s="4"/>
      <c r="C76" s="18" t="s">
        <v>141</v>
      </c>
      <c r="D76" s="19" t="s">
        <v>13</v>
      </c>
      <c r="E76" s="20">
        <v>1312</v>
      </c>
      <c r="F76" s="12">
        <v>6</v>
      </c>
      <c r="G76" s="13">
        <f>F76*E76</f>
        <v>7872</v>
      </c>
      <c r="H76" s="14">
        <v>42748</v>
      </c>
      <c r="I76" s="15">
        <v>45433</v>
      </c>
      <c r="J76" s="16" t="s">
        <v>142</v>
      </c>
    </row>
    <row r="77" spans="1:10" s="17" customFormat="1" ht="18.95" customHeight="1" x14ac:dyDescent="0.25">
      <c r="A77" s="4"/>
      <c r="B77" s="4"/>
      <c r="C77" s="18" t="s">
        <v>143</v>
      </c>
      <c r="D77" s="19" t="s">
        <v>13</v>
      </c>
      <c r="E77" s="20">
        <v>115</v>
      </c>
      <c r="F77" s="12">
        <v>32</v>
      </c>
      <c r="G77" s="13">
        <f>F77*E77*1.18</f>
        <v>4342.3999999999996</v>
      </c>
      <c r="H77" s="14">
        <v>44224</v>
      </c>
      <c r="I77" s="15">
        <v>45630</v>
      </c>
      <c r="J77" s="16" t="s">
        <v>144</v>
      </c>
    </row>
    <row r="78" spans="1:10" s="17" customFormat="1" ht="18.95" customHeight="1" x14ac:dyDescent="0.25">
      <c r="A78" s="4"/>
      <c r="B78" s="4"/>
      <c r="C78" s="18" t="s">
        <v>145</v>
      </c>
      <c r="D78" s="19" t="s">
        <v>13</v>
      </c>
      <c r="E78" s="20">
        <v>44</v>
      </c>
      <c r="F78" s="12">
        <v>40</v>
      </c>
      <c r="G78" s="13">
        <f>E78*F78*1.18</f>
        <v>2076.7999999999997</v>
      </c>
      <c r="H78" s="14">
        <v>44678</v>
      </c>
      <c r="I78" s="15">
        <v>45630</v>
      </c>
      <c r="J78" s="16" t="s">
        <v>146</v>
      </c>
    </row>
    <row r="79" spans="1:10" s="17" customFormat="1" ht="18.95" customHeight="1" x14ac:dyDescent="0.25">
      <c r="A79" s="4"/>
      <c r="B79" s="4"/>
      <c r="C79" s="18" t="s">
        <v>147</v>
      </c>
      <c r="D79" s="19" t="s">
        <v>13</v>
      </c>
      <c r="E79" s="20">
        <v>242</v>
      </c>
      <c r="F79" s="12">
        <v>50</v>
      </c>
      <c r="G79" s="13">
        <f>+E79*F79*1.18</f>
        <v>14278</v>
      </c>
      <c r="H79" s="14">
        <v>44893</v>
      </c>
      <c r="I79" s="15">
        <v>45630</v>
      </c>
      <c r="J79" s="16" t="s">
        <v>148</v>
      </c>
    </row>
    <row r="80" spans="1:10" s="17" customFormat="1" ht="18.95" customHeight="1" x14ac:dyDescent="0.25">
      <c r="A80" s="4"/>
      <c r="B80" s="4"/>
      <c r="C80" s="18" t="s">
        <v>149</v>
      </c>
      <c r="D80" s="19" t="s">
        <v>13</v>
      </c>
      <c r="E80" s="20">
        <v>118</v>
      </c>
      <c r="F80" s="12">
        <v>45</v>
      </c>
      <c r="G80" s="13">
        <f>F80*E80*1.18</f>
        <v>6265.7999999999993</v>
      </c>
      <c r="H80" s="14">
        <v>42751</v>
      </c>
      <c r="I80" s="15">
        <v>45630</v>
      </c>
      <c r="J80" s="21" t="s">
        <v>150</v>
      </c>
    </row>
    <row r="81" spans="1:10" s="17" customFormat="1" ht="18.95" customHeight="1" x14ac:dyDescent="0.25">
      <c r="A81" s="4"/>
      <c r="B81" s="4"/>
      <c r="C81" s="18" t="s">
        <v>151</v>
      </c>
      <c r="D81" s="19" t="s">
        <v>13</v>
      </c>
      <c r="E81" s="20">
        <v>184</v>
      </c>
      <c r="F81" s="12">
        <v>22</v>
      </c>
      <c r="G81" s="13">
        <f>F81*E81*1.18</f>
        <v>4776.6399999999994</v>
      </c>
      <c r="H81" s="14">
        <v>42751</v>
      </c>
      <c r="I81" s="15">
        <v>45630</v>
      </c>
      <c r="J81" s="21" t="s">
        <v>152</v>
      </c>
    </row>
    <row r="82" spans="1:10" s="17" customFormat="1" ht="18.95" customHeight="1" x14ac:dyDescent="0.25">
      <c r="A82" s="4"/>
      <c r="B82" s="4"/>
      <c r="C82" s="9" t="s">
        <v>153</v>
      </c>
      <c r="D82" s="10" t="s">
        <v>13</v>
      </c>
      <c r="E82" s="11">
        <v>195</v>
      </c>
      <c r="F82" s="12">
        <v>172</v>
      </c>
      <c r="G82" s="13">
        <f>F82*E82*1.18</f>
        <v>39577.199999999997</v>
      </c>
      <c r="H82" s="14">
        <v>43133</v>
      </c>
      <c r="I82" s="15">
        <v>45433</v>
      </c>
      <c r="J82" s="21" t="s">
        <v>154</v>
      </c>
    </row>
    <row r="83" spans="1:10" s="17" customFormat="1" ht="18.95" customHeight="1" x14ac:dyDescent="0.25">
      <c r="A83" s="4"/>
      <c r="B83" s="4"/>
      <c r="C83" s="9" t="s">
        <v>155</v>
      </c>
      <c r="D83" s="10" t="s">
        <v>13</v>
      </c>
      <c r="E83" s="11">
        <v>3</v>
      </c>
      <c r="F83" s="12">
        <v>212</v>
      </c>
      <c r="G83" s="13">
        <f>F83*E83*1.18</f>
        <v>750.4799999999999</v>
      </c>
      <c r="H83" s="14">
        <v>43073</v>
      </c>
      <c r="I83" s="15">
        <v>45433</v>
      </c>
      <c r="J83" s="21" t="s">
        <v>156</v>
      </c>
    </row>
    <row r="84" spans="1:10" s="17" customFormat="1" ht="18.95" customHeight="1" x14ac:dyDescent="0.25">
      <c r="A84" s="4"/>
      <c r="B84" s="4"/>
      <c r="C84" s="9" t="s">
        <v>157</v>
      </c>
      <c r="D84" s="10" t="s">
        <v>11</v>
      </c>
      <c r="E84" s="11">
        <v>122</v>
      </c>
      <c r="F84" s="12">
        <v>115</v>
      </c>
      <c r="G84" s="13">
        <f>F84*E84*1.18</f>
        <v>16555.399999999998</v>
      </c>
      <c r="H84" s="14">
        <v>43173</v>
      </c>
      <c r="I84" s="15">
        <v>45443</v>
      </c>
      <c r="J84" s="16" t="s">
        <v>158</v>
      </c>
    </row>
    <row r="85" spans="1:10" s="17" customFormat="1" ht="18.95" customHeight="1" x14ac:dyDescent="0.25">
      <c r="A85" s="4"/>
      <c r="B85" s="4"/>
      <c r="C85" s="9" t="s">
        <v>159</v>
      </c>
      <c r="D85" s="10" t="s">
        <v>13</v>
      </c>
      <c r="E85" s="11">
        <v>7</v>
      </c>
      <c r="F85" s="12">
        <v>310</v>
      </c>
      <c r="G85" s="13">
        <f>F85*E85*1.18</f>
        <v>2560.6</v>
      </c>
      <c r="H85" s="14">
        <v>44837</v>
      </c>
      <c r="I85" s="15">
        <v>44833</v>
      </c>
      <c r="J85" s="16" t="s">
        <v>160</v>
      </c>
    </row>
    <row r="86" spans="1:10" s="17" customFormat="1" ht="18.95" customHeight="1" x14ac:dyDescent="0.25">
      <c r="A86" s="4"/>
      <c r="B86" s="4"/>
      <c r="C86" s="18" t="s">
        <v>161</v>
      </c>
      <c r="D86" s="19" t="s">
        <v>13</v>
      </c>
      <c r="E86" s="20">
        <v>65</v>
      </c>
      <c r="F86" s="12">
        <v>7.9</v>
      </c>
      <c r="G86" s="13">
        <f>F86*E86*1.18</f>
        <v>605.92999999999995</v>
      </c>
      <c r="H86" s="14">
        <v>38889</v>
      </c>
      <c r="I86" s="15">
        <v>45551</v>
      </c>
      <c r="J86" s="16" t="s">
        <v>162</v>
      </c>
    </row>
    <row r="87" spans="1:10" s="17" customFormat="1" ht="18.95" customHeight="1" x14ac:dyDescent="0.25">
      <c r="A87" s="4"/>
      <c r="B87" s="4"/>
      <c r="C87" s="18" t="s">
        <v>163</v>
      </c>
      <c r="D87" s="19" t="s">
        <v>13</v>
      </c>
      <c r="E87" s="20">
        <v>95</v>
      </c>
      <c r="F87" s="12">
        <v>15.83</v>
      </c>
      <c r="G87" s="13">
        <f>F87*E87</f>
        <v>1503.85</v>
      </c>
      <c r="H87" s="14">
        <v>42751</v>
      </c>
      <c r="I87" s="15">
        <v>45356</v>
      </c>
      <c r="J87" s="16" t="s">
        <v>164</v>
      </c>
    </row>
    <row r="88" spans="1:10" s="17" customFormat="1" ht="18.95" customHeight="1" x14ac:dyDescent="0.25">
      <c r="A88" s="4"/>
      <c r="B88" s="4"/>
      <c r="C88" s="18" t="s">
        <v>165</v>
      </c>
      <c r="D88" s="19" t="s">
        <v>166</v>
      </c>
      <c r="E88" s="20">
        <v>520</v>
      </c>
      <c r="F88" s="12">
        <v>154.166</v>
      </c>
      <c r="G88" s="13">
        <f>F88*E88*1.18</f>
        <v>94596.257599999983</v>
      </c>
      <c r="H88" s="14">
        <v>43103</v>
      </c>
      <c r="I88" s="15">
        <v>45616</v>
      </c>
      <c r="J88" s="21" t="s">
        <v>167</v>
      </c>
    </row>
    <row r="89" spans="1:10" s="17" customFormat="1" ht="18.95" customHeight="1" x14ac:dyDescent="0.25">
      <c r="A89" s="4"/>
      <c r="B89" s="4"/>
      <c r="C89" s="18" t="s">
        <v>168</v>
      </c>
      <c r="D89" s="19" t="s">
        <v>169</v>
      </c>
      <c r="E89" s="20">
        <v>0</v>
      </c>
      <c r="F89" s="12">
        <v>159.9</v>
      </c>
      <c r="G89" s="13">
        <f>F89*E89*1.18</f>
        <v>0</v>
      </c>
      <c r="H89" s="14">
        <v>43159</v>
      </c>
      <c r="I89" s="15">
        <v>45544</v>
      </c>
      <c r="J89" s="16" t="s">
        <v>170</v>
      </c>
    </row>
    <row r="90" spans="1:10" s="17" customFormat="1" ht="18.75" customHeight="1" x14ac:dyDescent="0.25">
      <c r="A90" s="4"/>
      <c r="B90" s="4"/>
      <c r="C90" s="9" t="s">
        <v>171</v>
      </c>
      <c r="D90" s="10" t="s">
        <v>169</v>
      </c>
      <c r="E90" s="11">
        <v>31</v>
      </c>
      <c r="F90" s="12">
        <v>310</v>
      </c>
      <c r="G90" s="13">
        <f>F90*E90*1.18</f>
        <v>11339.8</v>
      </c>
      <c r="H90" s="14">
        <v>42822</v>
      </c>
      <c r="I90" s="15">
        <v>45630</v>
      </c>
      <c r="J90" s="21" t="s">
        <v>172</v>
      </c>
    </row>
    <row r="91" spans="1:10" s="17" customFormat="1" ht="18.95" customHeight="1" x14ac:dyDescent="0.25">
      <c r="A91" s="4"/>
      <c r="B91" s="4"/>
      <c r="C91" s="9" t="s">
        <v>173</v>
      </c>
      <c r="D91" s="10" t="s">
        <v>166</v>
      </c>
      <c r="E91" s="11">
        <v>61</v>
      </c>
      <c r="F91" s="12">
        <v>11</v>
      </c>
      <c r="G91" s="13">
        <f>F91*E91*1.18</f>
        <v>791.78</v>
      </c>
      <c r="H91" s="14">
        <v>42751</v>
      </c>
      <c r="I91" s="15">
        <v>45175</v>
      </c>
      <c r="J91" s="21" t="s">
        <v>174</v>
      </c>
    </row>
    <row r="92" spans="1:10" s="17" customFormat="1" ht="18.95" customHeight="1" x14ac:dyDescent="0.25">
      <c r="A92" s="4"/>
      <c r="B92" s="4"/>
      <c r="C92" s="9" t="s">
        <v>175</v>
      </c>
      <c r="D92" s="19" t="s">
        <v>166</v>
      </c>
      <c r="E92" s="11">
        <v>556</v>
      </c>
      <c r="F92" s="12">
        <v>281.66000000000003</v>
      </c>
      <c r="G92" s="13">
        <f>F92*E92*1.18</f>
        <v>184791.49280000001</v>
      </c>
      <c r="H92" s="14">
        <v>41397</v>
      </c>
      <c r="I92" s="15">
        <v>45545</v>
      </c>
      <c r="J92" s="16" t="s">
        <v>176</v>
      </c>
    </row>
    <row r="93" spans="1:10" s="17" customFormat="1" ht="18.95" customHeight="1" x14ac:dyDescent="0.25">
      <c r="A93" s="4"/>
      <c r="B93" s="4"/>
      <c r="C93" s="18" t="s">
        <v>177</v>
      </c>
      <c r="D93" s="19" t="s">
        <v>13</v>
      </c>
      <c r="E93" s="20">
        <v>1091</v>
      </c>
      <c r="F93" s="12">
        <f>490/25</f>
        <v>19.600000000000001</v>
      </c>
      <c r="G93" s="13">
        <f>E93*F93*1.18</f>
        <v>25232.648000000001</v>
      </c>
      <c r="H93" s="14">
        <v>42865</v>
      </c>
      <c r="I93" s="15">
        <v>45176</v>
      </c>
      <c r="J93" s="16" t="s">
        <v>178</v>
      </c>
    </row>
    <row r="94" spans="1:10" s="17" customFormat="1" ht="18.95" customHeight="1" x14ac:dyDescent="0.25">
      <c r="A94" s="4"/>
      <c r="B94" s="4"/>
      <c r="C94" s="18" t="s">
        <v>179</v>
      </c>
      <c r="D94" s="19" t="s">
        <v>13</v>
      </c>
      <c r="E94" s="20">
        <v>542</v>
      </c>
      <c r="F94" s="12">
        <v>20.16</v>
      </c>
      <c r="G94" s="13">
        <f>F94*E94</f>
        <v>10926.72</v>
      </c>
      <c r="H94" s="14">
        <v>42748</v>
      </c>
      <c r="I94" s="15">
        <v>44326</v>
      </c>
      <c r="J94" s="21" t="s">
        <v>180</v>
      </c>
    </row>
    <row r="95" spans="1:10" s="17" customFormat="1" ht="18.95" customHeight="1" x14ac:dyDescent="0.25">
      <c r="A95" s="4"/>
      <c r="B95" s="4"/>
      <c r="C95" s="9" t="s">
        <v>181</v>
      </c>
      <c r="D95" s="10" t="s">
        <v>13</v>
      </c>
      <c r="E95" s="11">
        <v>64</v>
      </c>
      <c r="F95" s="12">
        <v>330</v>
      </c>
      <c r="G95" s="13">
        <f>F95*E95*1.18</f>
        <v>24921.599999999999</v>
      </c>
      <c r="H95" s="14">
        <v>43133</v>
      </c>
      <c r="I95" s="15">
        <v>45630</v>
      </c>
      <c r="J95" s="21" t="s">
        <v>182</v>
      </c>
    </row>
    <row r="96" spans="1:10" s="17" customFormat="1" ht="18.95" customHeight="1" x14ac:dyDescent="0.25">
      <c r="A96" s="4"/>
      <c r="B96" s="4"/>
      <c r="C96" s="18" t="s">
        <v>183</v>
      </c>
      <c r="D96" s="19" t="s">
        <v>13</v>
      </c>
      <c r="E96" s="20">
        <v>111</v>
      </c>
      <c r="F96" s="12">
        <v>220</v>
      </c>
      <c r="G96" s="13">
        <f>E96*F96*1.18</f>
        <v>28815.599999999999</v>
      </c>
      <c r="H96" s="14">
        <v>43133</v>
      </c>
      <c r="I96" s="15">
        <v>45299</v>
      </c>
      <c r="J96" s="21" t="s">
        <v>184</v>
      </c>
    </row>
    <row r="97" spans="1:10" s="17" customFormat="1" ht="18.95" customHeight="1" x14ac:dyDescent="0.25">
      <c r="A97" s="4"/>
      <c r="B97" s="4"/>
      <c r="C97" s="18" t="s">
        <v>185</v>
      </c>
      <c r="D97" s="19" t="s">
        <v>13</v>
      </c>
      <c r="E97" s="20">
        <v>1</v>
      </c>
      <c r="F97" s="12">
        <v>39.9</v>
      </c>
      <c r="G97" s="13">
        <f>F97*E97*1.18</f>
        <v>47.081999999999994</v>
      </c>
      <c r="H97" s="14">
        <v>42766</v>
      </c>
      <c r="I97" s="15">
        <v>45443</v>
      </c>
      <c r="J97" s="16" t="s">
        <v>186</v>
      </c>
    </row>
    <row r="98" spans="1:10" s="17" customFormat="1" ht="18.95" customHeight="1" x14ac:dyDescent="0.25">
      <c r="A98" s="4"/>
      <c r="B98" s="4"/>
      <c r="C98" s="18" t="s">
        <v>187</v>
      </c>
      <c r="D98" s="19" t="s">
        <v>13</v>
      </c>
      <c r="E98" s="19">
        <v>17</v>
      </c>
      <c r="F98" s="12">
        <v>800</v>
      </c>
      <c r="G98" s="13">
        <f>E98*F98*1.18</f>
        <v>16048</v>
      </c>
      <c r="H98" s="14">
        <v>38846</v>
      </c>
      <c r="I98" s="15">
        <v>45433</v>
      </c>
      <c r="J98" s="21" t="s">
        <v>188</v>
      </c>
    </row>
    <row r="99" spans="1:10" s="17" customFormat="1" ht="18.95" customHeight="1" x14ac:dyDescent="0.25">
      <c r="A99" s="4"/>
      <c r="B99" s="4"/>
      <c r="C99" s="9" t="s">
        <v>189</v>
      </c>
      <c r="D99" s="10" t="s">
        <v>13</v>
      </c>
      <c r="E99" s="11">
        <v>14</v>
      </c>
      <c r="F99" s="12">
        <v>490</v>
      </c>
      <c r="G99" s="13">
        <f>F99*E99</f>
        <v>6860</v>
      </c>
      <c r="H99" s="14">
        <v>42880</v>
      </c>
      <c r="I99" s="15">
        <v>45433</v>
      </c>
      <c r="J99" s="21" t="s">
        <v>190</v>
      </c>
    </row>
    <row r="100" spans="1:10" s="17" customFormat="1" ht="18.75" customHeight="1" x14ac:dyDescent="0.25">
      <c r="A100" s="4"/>
      <c r="B100" s="4"/>
      <c r="C100" s="9" t="s">
        <v>191</v>
      </c>
      <c r="D100" s="10" t="s">
        <v>13</v>
      </c>
      <c r="E100" s="11">
        <v>150</v>
      </c>
      <c r="F100" s="12">
        <v>35</v>
      </c>
      <c r="G100" s="13">
        <f>F100*E100*1.18</f>
        <v>6195</v>
      </c>
      <c r="H100" s="14">
        <v>42751</v>
      </c>
      <c r="I100" s="15">
        <v>45541</v>
      </c>
      <c r="J100" s="16" t="s">
        <v>192</v>
      </c>
    </row>
    <row r="101" spans="1:10" s="17" customFormat="1" ht="18.95" customHeight="1" x14ac:dyDescent="0.25">
      <c r="A101" s="4"/>
      <c r="B101" s="4"/>
      <c r="C101" s="18" t="s">
        <v>193</v>
      </c>
      <c r="D101" s="19" t="s">
        <v>13</v>
      </c>
      <c r="E101" s="20">
        <v>179</v>
      </c>
      <c r="F101" s="12">
        <v>75</v>
      </c>
      <c r="G101" s="13">
        <f>F101*E101*1.18</f>
        <v>15841.5</v>
      </c>
      <c r="H101" s="14">
        <v>41484</v>
      </c>
      <c r="I101" s="15">
        <v>45546</v>
      </c>
      <c r="J101" s="16" t="s">
        <v>194</v>
      </c>
    </row>
    <row r="102" spans="1:10" s="17" customFormat="1" ht="18.95" customHeight="1" x14ac:dyDescent="0.25">
      <c r="A102" s="4"/>
      <c r="B102" s="4"/>
      <c r="C102" s="18" t="s">
        <v>197</v>
      </c>
      <c r="D102" s="19" t="s">
        <v>22</v>
      </c>
      <c r="E102" s="11">
        <v>468</v>
      </c>
      <c r="F102" s="12">
        <v>130</v>
      </c>
      <c r="G102" s="13">
        <f>F102*E102*1.18</f>
        <v>71791.199999999997</v>
      </c>
      <c r="H102" s="22" t="s">
        <v>198</v>
      </c>
      <c r="I102" s="15">
        <v>45356</v>
      </c>
      <c r="J102" s="21" t="s">
        <v>199</v>
      </c>
    </row>
    <row r="103" spans="1:10" s="17" customFormat="1" ht="18.95" customHeight="1" x14ac:dyDescent="0.25">
      <c r="A103" s="4"/>
      <c r="B103" s="4"/>
      <c r="C103" s="18" t="s">
        <v>195</v>
      </c>
      <c r="D103" s="19" t="s">
        <v>22</v>
      </c>
      <c r="E103" s="11">
        <v>28</v>
      </c>
      <c r="F103" s="12">
        <v>29</v>
      </c>
      <c r="G103" s="13">
        <f>E103*F103*1.18</f>
        <v>958.16</v>
      </c>
      <c r="H103" s="14">
        <v>44237</v>
      </c>
      <c r="I103" s="15">
        <v>45551</v>
      </c>
      <c r="J103" s="21" t="s">
        <v>196</v>
      </c>
    </row>
    <row r="104" spans="1:10" s="17" customFormat="1" ht="18.95" customHeight="1" x14ac:dyDescent="0.25">
      <c r="A104" s="4"/>
      <c r="B104" s="4"/>
      <c r="C104" s="18" t="s">
        <v>200</v>
      </c>
      <c r="D104" s="19" t="s">
        <v>13</v>
      </c>
      <c r="E104" s="20">
        <v>76</v>
      </c>
      <c r="F104" s="12">
        <v>84</v>
      </c>
      <c r="G104" s="13">
        <f>F104*E104*1.18</f>
        <v>7533.12</v>
      </c>
      <c r="H104" s="14">
        <v>39540</v>
      </c>
      <c r="I104" s="15">
        <v>45384</v>
      </c>
      <c r="J104" s="16" t="s">
        <v>201</v>
      </c>
    </row>
    <row r="105" spans="1:10" s="17" customFormat="1" ht="18.95" customHeight="1" x14ac:dyDescent="0.25">
      <c r="A105" s="4"/>
      <c r="B105" s="4"/>
      <c r="C105" s="18" t="s">
        <v>202</v>
      </c>
      <c r="D105" s="19" t="s">
        <v>13</v>
      </c>
      <c r="E105" s="20">
        <v>67</v>
      </c>
      <c r="F105" s="12">
        <v>34</v>
      </c>
      <c r="G105" s="13">
        <f>F105*E105*1.18</f>
        <v>2688.04</v>
      </c>
      <c r="H105" s="14">
        <v>44551</v>
      </c>
      <c r="I105" s="15">
        <v>45433</v>
      </c>
      <c r="J105" s="16" t="s">
        <v>203</v>
      </c>
    </row>
    <row r="106" spans="1:10" s="17" customFormat="1" ht="18.95" customHeight="1" x14ac:dyDescent="0.25">
      <c r="A106" s="4"/>
      <c r="B106" s="4"/>
      <c r="C106" s="18" t="s">
        <v>204</v>
      </c>
      <c r="D106" s="19" t="s">
        <v>11</v>
      </c>
      <c r="E106" s="20">
        <v>38</v>
      </c>
      <c r="F106" s="12">
        <v>195</v>
      </c>
      <c r="G106" s="13">
        <f>+E106*F106*1.18</f>
        <v>8743.7999999999993</v>
      </c>
      <c r="H106" s="14">
        <v>44893</v>
      </c>
      <c r="I106" s="15">
        <v>45443</v>
      </c>
      <c r="J106" s="16" t="s">
        <v>205</v>
      </c>
    </row>
    <row r="107" spans="1:10" s="17" customFormat="1" ht="18.75" customHeight="1" x14ac:dyDescent="0.25">
      <c r="A107" s="4"/>
      <c r="B107" s="4"/>
      <c r="C107" s="18" t="s">
        <v>206</v>
      </c>
      <c r="D107" s="19" t="s">
        <v>13</v>
      </c>
      <c r="E107" s="20">
        <v>167</v>
      </c>
      <c r="F107" s="12">
        <v>8.9</v>
      </c>
      <c r="G107" s="13">
        <f>F107*E107*1.18</f>
        <v>1753.8339999999998</v>
      </c>
      <c r="H107" s="14">
        <v>42751</v>
      </c>
      <c r="I107" s="15">
        <v>45576</v>
      </c>
      <c r="J107" s="16" t="s">
        <v>207</v>
      </c>
    </row>
    <row r="108" spans="1:10" s="17" customFormat="1" ht="18.95" customHeight="1" x14ac:dyDescent="0.25">
      <c r="A108" s="4"/>
      <c r="B108" s="4"/>
      <c r="C108" s="18" t="s">
        <v>208</v>
      </c>
      <c r="D108" s="19" t="s">
        <v>13</v>
      </c>
      <c r="E108" s="20">
        <v>211</v>
      </c>
      <c r="F108" s="12">
        <v>30</v>
      </c>
      <c r="G108" s="13">
        <f t="shared" ref="G108" si="0">F108*E108</f>
        <v>6330</v>
      </c>
      <c r="H108" s="14">
        <v>38688</v>
      </c>
      <c r="I108" s="15">
        <v>45630</v>
      </c>
      <c r="J108" s="16" t="s">
        <v>209</v>
      </c>
    </row>
    <row r="109" spans="1:10" s="17" customFormat="1" ht="18.95" customHeight="1" x14ac:dyDescent="0.25">
      <c r="A109" s="4"/>
      <c r="B109" s="4"/>
      <c r="C109" s="18" t="s">
        <v>210</v>
      </c>
      <c r="D109" s="19" t="s">
        <v>13</v>
      </c>
      <c r="E109" s="20">
        <v>45</v>
      </c>
      <c r="F109" s="12">
        <v>1500</v>
      </c>
      <c r="G109" s="13">
        <f>F109*E109*0.18</f>
        <v>12150</v>
      </c>
      <c r="H109" s="14">
        <v>42975</v>
      </c>
      <c r="I109" s="15">
        <v>45630</v>
      </c>
      <c r="J109" s="16" t="s">
        <v>211</v>
      </c>
    </row>
    <row r="110" spans="1:10" s="17" customFormat="1" ht="18.95" customHeight="1" x14ac:dyDescent="0.25">
      <c r="A110" s="4"/>
      <c r="B110" s="4"/>
      <c r="C110" s="18" t="s">
        <v>212</v>
      </c>
      <c r="D110" s="19" t="s">
        <v>22</v>
      </c>
      <c r="E110" s="20">
        <v>80</v>
      </c>
      <c r="F110" s="12">
        <v>87.28</v>
      </c>
      <c r="G110" s="13">
        <f>F110*E110*1.18</f>
        <v>8239.232</v>
      </c>
      <c r="H110" s="14">
        <v>42979</v>
      </c>
      <c r="I110" s="15">
        <v>45645</v>
      </c>
      <c r="J110" s="21" t="s">
        <v>213</v>
      </c>
    </row>
    <row r="111" spans="1:10" s="17" customFormat="1" ht="18.95" customHeight="1" x14ac:dyDescent="0.25">
      <c r="A111" s="4"/>
      <c r="B111" s="4"/>
      <c r="C111" s="18" t="s">
        <v>214</v>
      </c>
      <c r="D111" s="19" t="s">
        <v>13</v>
      </c>
      <c r="E111" s="20">
        <v>13931</v>
      </c>
      <c r="F111" s="12">
        <v>3</v>
      </c>
      <c r="G111" s="13">
        <f>F111*E111*1.18</f>
        <v>49315.74</v>
      </c>
      <c r="H111" s="14">
        <v>42853</v>
      </c>
      <c r="I111" s="15">
        <v>45433</v>
      </c>
      <c r="J111" s="16" t="s">
        <v>215</v>
      </c>
    </row>
    <row r="112" spans="1:10" s="17" customFormat="1" ht="18.95" customHeight="1" x14ac:dyDescent="0.25">
      <c r="A112" s="4"/>
      <c r="B112" s="4"/>
      <c r="C112" s="18" t="s">
        <v>216</v>
      </c>
      <c r="D112" s="19" t="s">
        <v>13</v>
      </c>
      <c r="E112" s="20">
        <v>19518</v>
      </c>
      <c r="F112" s="12">
        <v>7</v>
      </c>
      <c r="G112" s="13">
        <f>F112*E112*1.18</f>
        <v>161218.68</v>
      </c>
      <c r="H112" s="14">
        <v>42832</v>
      </c>
      <c r="I112" s="15">
        <v>45433</v>
      </c>
      <c r="J112" s="16" t="s">
        <v>217</v>
      </c>
    </row>
    <row r="113" spans="1:10" s="17" customFormat="1" ht="18.75" customHeight="1" x14ac:dyDescent="0.25">
      <c r="A113" s="4"/>
      <c r="B113" s="4"/>
      <c r="C113" s="18" t="s">
        <v>218</v>
      </c>
      <c r="D113" s="19" t="s">
        <v>13</v>
      </c>
      <c r="E113" s="20">
        <v>11632</v>
      </c>
      <c r="F113" s="12">
        <v>6</v>
      </c>
      <c r="G113" s="13">
        <f>F113*E113*1.18</f>
        <v>82354.559999999998</v>
      </c>
      <c r="H113" s="14">
        <v>42832</v>
      </c>
      <c r="I113" s="15">
        <v>45433</v>
      </c>
      <c r="J113" s="16" t="s">
        <v>219</v>
      </c>
    </row>
    <row r="114" spans="1:10" s="17" customFormat="1" ht="18.95" customHeight="1" x14ac:dyDescent="0.25">
      <c r="A114" s="4"/>
      <c r="B114" s="4"/>
      <c r="C114" s="18" t="s">
        <v>220</v>
      </c>
      <c r="D114" s="19" t="s">
        <v>13</v>
      </c>
      <c r="E114" s="20">
        <v>5561</v>
      </c>
      <c r="F114" s="12">
        <v>2.4700000000000002</v>
      </c>
      <c r="G114" s="13">
        <f>E114*F114*1.18</f>
        <v>16208.090600000001</v>
      </c>
      <c r="H114" s="14">
        <v>38672</v>
      </c>
      <c r="I114" s="15">
        <v>45544</v>
      </c>
      <c r="J114" s="16" t="s">
        <v>221</v>
      </c>
    </row>
    <row r="115" spans="1:10" s="17" customFormat="1" ht="18.95" customHeight="1" x14ac:dyDescent="0.25">
      <c r="A115" s="4"/>
      <c r="B115" s="4"/>
      <c r="C115" s="18" t="s">
        <v>222</v>
      </c>
      <c r="D115" s="19" t="s">
        <v>13</v>
      </c>
      <c r="E115" s="20">
        <v>77</v>
      </c>
      <c r="F115" s="12">
        <v>134</v>
      </c>
      <c r="G115" s="13">
        <f>+E115*F115*1.18</f>
        <v>12175.24</v>
      </c>
      <c r="H115" s="14">
        <v>38672</v>
      </c>
      <c r="I115" s="15">
        <v>45516</v>
      </c>
      <c r="J115" s="16" t="s">
        <v>223</v>
      </c>
    </row>
    <row r="116" spans="1:10" s="17" customFormat="1" ht="18.95" customHeight="1" x14ac:dyDescent="0.25">
      <c r="A116" s="4"/>
      <c r="B116" s="4"/>
      <c r="C116" s="18" t="s">
        <v>224</v>
      </c>
      <c r="D116" s="19" t="s">
        <v>13</v>
      </c>
      <c r="E116" s="20">
        <v>32</v>
      </c>
      <c r="F116" s="12">
        <v>70</v>
      </c>
      <c r="G116" s="13">
        <f>+E116*F116*1.18</f>
        <v>2643.2</v>
      </c>
      <c r="H116" s="14">
        <v>45183</v>
      </c>
      <c r="I116" s="15">
        <v>45433</v>
      </c>
      <c r="J116" s="16" t="s">
        <v>225</v>
      </c>
    </row>
    <row r="117" spans="1:10" s="17" customFormat="1" ht="18.95" customHeight="1" x14ac:dyDescent="0.25">
      <c r="A117" s="4"/>
      <c r="B117" s="4"/>
      <c r="C117" s="9" t="s">
        <v>226</v>
      </c>
      <c r="D117" s="10" t="s">
        <v>22</v>
      </c>
      <c r="E117" s="11">
        <v>566</v>
      </c>
      <c r="F117" s="12">
        <v>15.67</v>
      </c>
      <c r="G117" s="13">
        <f>E117*F117*1.18</f>
        <v>10465.679599999999</v>
      </c>
      <c r="H117" s="14">
        <v>41422</v>
      </c>
      <c r="I117" s="15">
        <v>45450</v>
      </c>
      <c r="J117" s="16" t="s">
        <v>227</v>
      </c>
    </row>
    <row r="118" spans="1:10" s="17" customFormat="1" ht="18.95" customHeight="1" x14ac:dyDescent="0.25">
      <c r="A118" s="4"/>
      <c r="B118" s="4"/>
      <c r="C118" s="9" t="s">
        <v>251</v>
      </c>
      <c r="D118" s="10" t="s">
        <v>25</v>
      </c>
      <c r="E118" s="11">
        <v>1</v>
      </c>
      <c r="F118" s="12">
        <v>148.32</v>
      </c>
      <c r="G118" s="13">
        <f>E118*F118*1.18</f>
        <v>175.01759999999999</v>
      </c>
      <c r="H118" s="14">
        <v>45526</v>
      </c>
      <c r="I118" s="15">
        <v>45526</v>
      </c>
      <c r="J118" s="16" t="s">
        <v>252</v>
      </c>
    </row>
    <row r="119" spans="1:10" s="17" customFormat="1" ht="18.95" customHeight="1" x14ac:dyDescent="0.25">
      <c r="A119" s="4"/>
      <c r="B119" s="4"/>
      <c r="C119" s="9" t="s">
        <v>228</v>
      </c>
      <c r="D119" s="10" t="s">
        <v>13</v>
      </c>
      <c r="E119" s="11">
        <v>118</v>
      </c>
      <c r="F119" s="12">
        <v>50</v>
      </c>
      <c r="G119" s="13">
        <f>E119*F119*1.18</f>
        <v>6962</v>
      </c>
      <c r="H119" s="14">
        <v>44551</v>
      </c>
      <c r="I119" s="15">
        <v>45630</v>
      </c>
      <c r="J119" s="16" t="s">
        <v>229</v>
      </c>
    </row>
    <row r="120" spans="1:10" s="17" customFormat="1" ht="18.75" customHeight="1" x14ac:dyDescent="0.25">
      <c r="A120" s="4"/>
      <c r="B120" s="4"/>
      <c r="C120" s="18" t="s">
        <v>230</v>
      </c>
      <c r="D120" s="19" t="s">
        <v>13</v>
      </c>
      <c r="E120" s="20">
        <v>6</v>
      </c>
      <c r="F120" s="12">
        <v>40</v>
      </c>
      <c r="G120" s="13">
        <f>F120*E120*1.18</f>
        <v>283.2</v>
      </c>
      <c r="H120" s="14">
        <v>42984</v>
      </c>
      <c r="I120" s="15">
        <v>45630</v>
      </c>
      <c r="J120" s="16" t="s">
        <v>231</v>
      </c>
    </row>
    <row r="121" spans="1:10" s="17" customFormat="1" ht="18.95" customHeight="1" x14ac:dyDescent="0.25">
      <c r="A121" s="4"/>
      <c r="B121" s="4"/>
      <c r="C121" s="9" t="s">
        <v>232</v>
      </c>
      <c r="D121" s="10" t="s">
        <v>13</v>
      </c>
      <c r="E121" s="20">
        <v>37</v>
      </c>
      <c r="F121" s="12">
        <v>25</v>
      </c>
      <c r="G121" s="13">
        <f>E121*F121</f>
        <v>925</v>
      </c>
      <c r="H121" s="14">
        <v>42752</v>
      </c>
      <c r="I121" s="15">
        <v>43714</v>
      </c>
      <c r="J121" s="16" t="s">
        <v>233</v>
      </c>
    </row>
    <row r="122" spans="1:10" s="17" customFormat="1" ht="18.95" customHeight="1" x14ac:dyDescent="0.25">
      <c r="A122" s="4"/>
      <c r="B122" s="4"/>
      <c r="C122" s="18" t="s">
        <v>234</v>
      </c>
      <c r="D122" s="19" t="s">
        <v>13</v>
      </c>
      <c r="E122" s="20">
        <v>32</v>
      </c>
      <c r="F122" s="12">
        <v>29.03</v>
      </c>
      <c r="G122" s="13">
        <f>F122*E122*1.18</f>
        <v>1096.1728000000001</v>
      </c>
      <c r="H122" s="14">
        <v>43159</v>
      </c>
      <c r="I122" s="15">
        <v>45342</v>
      </c>
      <c r="J122" s="16" t="s">
        <v>235</v>
      </c>
    </row>
    <row r="123" spans="1:10" s="17" customFormat="1" ht="18.95" customHeight="1" x14ac:dyDescent="0.25">
      <c r="A123" s="4"/>
      <c r="B123" s="4"/>
      <c r="C123" s="18" t="s">
        <v>236</v>
      </c>
      <c r="D123" s="19" t="s">
        <v>13</v>
      </c>
      <c r="E123" s="20">
        <v>49</v>
      </c>
      <c r="F123" s="12">
        <v>295</v>
      </c>
      <c r="G123" s="13">
        <f>+E123*F123*1.18</f>
        <v>17056.899999999998</v>
      </c>
      <c r="H123" s="14">
        <v>45302</v>
      </c>
      <c r="I123" s="15">
        <v>45342</v>
      </c>
      <c r="J123" s="16" t="s">
        <v>237</v>
      </c>
    </row>
    <row r="124" spans="1:10" s="17" customFormat="1" ht="18.75" customHeight="1" x14ac:dyDescent="0.25">
      <c r="A124" s="4"/>
      <c r="B124" s="4"/>
      <c r="C124" s="9" t="s">
        <v>238</v>
      </c>
      <c r="D124" s="19" t="s">
        <v>22</v>
      </c>
      <c r="E124" s="11">
        <v>761</v>
      </c>
      <c r="F124" s="12">
        <v>36</v>
      </c>
      <c r="G124" s="13">
        <f>F124*E124</f>
        <v>27396</v>
      </c>
      <c r="H124" s="14">
        <v>43144</v>
      </c>
      <c r="I124" s="15">
        <v>45468</v>
      </c>
      <c r="J124" s="16" t="s">
        <v>239</v>
      </c>
    </row>
    <row r="125" spans="1:10" s="17" customFormat="1" ht="18.95" customHeight="1" x14ac:dyDescent="0.25">
      <c r="A125" s="4"/>
      <c r="B125" s="4"/>
      <c r="C125" s="18" t="s">
        <v>240</v>
      </c>
      <c r="D125" s="19" t="s">
        <v>22</v>
      </c>
      <c r="E125" s="20">
        <v>790</v>
      </c>
      <c r="F125" s="12">
        <v>38</v>
      </c>
      <c r="G125" s="13">
        <f>F125*E125</f>
        <v>30020</v>
      </c>
      <c r="H125" s="14">
        <v>43159</v>
      </c>
      <c r="I125" s="15">
        <v>45468</v>
      </c>
      <c r="J125" s="16" t="s">
        <v>241</v>
      </c>
    </row>
    <row r="126" spans="1:10" s="17" customFormat="1" ht="18.95" customHeight="1" x14ac:dyDescent="0.25">
      <c r="A126" s="4"/>
      <c r="B126" s="4"/>
      <c r="C126" s="18" t="s">
        <v>242</v>
      </c>
      <c r="D126" s="19" t="s">
        <v>22</v>
      </c>
      <c r="E126" s="23">
        <v>824</v>
      </c>
      <c r="F126" s="24">
        <v>74</v>
      </c>
      <c r="G126" s="13">
        <f>F126*E126</f>
        <v>60976</v>
      </c>
      <c r="H126" s="14">
        <v>43112</v>
      </c>
      <c r="I126" s="15">
        <v>45468</v>
      </c>
      <c r="J126" s="16" t="s">
        <v>243</v>
      </c>
    </row>
    <row r="127" spans="1:10" s="17" customFormat="1" ht="18.95" customHeight="1" x14ac:dyDescent="0.25">
      <c r="A127" s="4"/>
      <c r="B127" s="4"/>
      <c r="C127" s="18" t="s">
        <v>244</v>
      </c>
      <c r="D127" s="19" t="s">
        <v>22</v>
      </c>
      <c r="E127" s="23">
        <v>89</v>
      </c>
      <c r="F127" s="25">
        <f>2757/24</f>
        <v>114.875</v>
      </c>
      <c r="G127" s="26">
        <f>+E127*F127*1.18</f>
        <v>12064.172499999999</v>
      </c>
      <c r="H127" s="27">
        <v>44900</v>
      </c>
      <c r="I127" s="15">
        <v>45468</v>
      </c>
      <c r="J127" s="28" t="s">
        <v>245</v>
      </c>
    </row>
    <row r="128" spans="1:10" s="17" customFormat="1" ht="18.95" customHeight="1" thickBot="1" x14ac:dyDescent="0.3">
      <c r="A128" s="4"/>
      <c r="B128" s="4"/>
      <c r="C128" s="29" t="s">
        <v>246</v>
      </c>
      <c r="D128" s="30" t="s">
        <v>13</v>
      </c>
      <c r="E128" s="31">
        <v>25</v>
      </c>
      <c r="F128" s="32">
        <v>178</v>
      </c>
      <c r="G128" s="33">
        <f>F128*E128*1.18</f>
        <v>5251</v>
      </c>
      <c r="H128" s="34">
        <v>43159</v>
      </c>
      <c r="I128" s="35">
        <v>45433</v>
      </c>
      <c r="J128" s="36" t="s">
        <v>247</v>
      </c>
    </row>
    <row r="129" spans="1:17" s="8" customFormat="1" ht="20.25" customHeight="1" thickBot="1" x14ac:dyDescent="0.45">
      <c r="A129" s="4"/>
      <c r="B129" s="4"/>
      <c r="C129" s="37"/>
      <c r="D129" s="38"/>
      <c r="E129" s="38"/>
      <c r="F129" s="39" t="s">
        <v>248</v>
      </c>
      <c r="G129" s="40">
        <f>SUM(G12:G128)</f>
        <v>2321309.8025000007</v>
      </c>
      <c r="H129" s="41"/>
      <c r="I129" s="7"/>
      <c r="J129" s="7"/>
      <c r="K129" s="7"/>
      <c r="L129" s="7"/>
      <c r="M129" s="7"/>
      <c r="N129" s="7"/>
      <c r="O129" s="7"/>
      <c r="P129" s="7"/>
      <c r="Q129" s="7"/>
    </row>
    <row r="130" spans="1:17" s="8" customFormat="1" ht="20.25" thickTop="1" x14ac:dyDescent="0.4">
      <c r="A130" s="4"/>
      <c r="B130" s="4"/>
      <c r="C130" s="37"/>
      <c r="D130" s="38"/>
      <c r="E130" s="38"/>
      <c r="F130" s="42"/>
      <c r="G130" s="43"/>
      <c r="H130" s="41"/>
      <c r="I130" s="7"/>
      <c r="J130" s="7"/>
      <c r="K130" s="7"/>
      <c r="L130" s="7"/>
      <c r="M130" s="7"/>
      <c r="N130" s="7"/>
      <c r="O130" s="7"/>
      <c r="P130" s="7"/>
      <c r="Q130" s="7"/>
    </row>
    <row r="131" spans="1:17" s="8" customFormat="1" ht="19.5" x14ac:dyDescent="0.4">
      <c r="A131" s="4"/>
      <c r="B131" s="4"/>
      <c r="C131" s="37"/>
      <c r="D131" s="38"/>
      <c r="E131" s="38"/>
      <c r="F131" s="42"/>
      <c r="G131" s="43"/>
      <c r="H131" s="41"/>
      <c r="I131" s="7"/>
      <c r="J131" s="7"/>
      <c r="K131" s="7"/>
      <c r="L131" s="7"/>
      <c r="M131" s="7"/>
      <c r="N131" s="7"/>
      <c r="O131" s="7"/>
      <c r="P131" s="7"/>
      <c r="Q131" s="7"/>
    </row>
    <row r="132" spans="1:17" ht="19.5" x14ac:dyDescent="0.4">
      <c r="A132" s="1"/>
      <c r="B132" s="1"/>
      <c r="C132" s="44"/>
      <c r="D132" s="38"/>
      <c r="E132" s="38"/>
      <c r="F132" s="45"/>
      <c r="G132" s="46"/>
      <c r="H132" s="41"/>
      <c r="I132" s="47"/>
      <c r="J132" s="48"/>
    </row>
    <row r="133" spans="1:17" ht="19.5" x14ac:dyDescent="0.4">
      <c r="A133" s="1"/>
      <c r="B133" s="1"/>
      <c r="C133" s="47"/>
      <c r="D133" s="38"/>
      <c r="E133" s="38"/>
      <c r="F133" s="45"/>
      <c r="G133" s="46"/>
      <c r="H133" s="41"/>
      <c r="I133" s="47"/>
      <c r="J133" s="48"/>
    </row>
    <row r="134" spans="1:17" ht="19.5" x14ac:dyDescent="0.4">
      <c r="A134" s="1"/>
      <c r="B134" s="1"/>
      <c r="C134" s="51"/>
      <c r="D134" s="38"/>
      <c r="E134" s="38"/>
      <c r="F134" s="45"/>
      <c r="G134" s="48"/>
      <c r="H134" s="41"/>
      <c r="I134" s="47"/>
      <c r="J134" s="48"/>
    </row>
    <row r="135" spans="1:17" ht="19.5" x14ac:dyDescent="0.4">
      <c r="A135" s="1"/>
      <c r="B135" s="1"/>
      <c r="C135" s="38"/>
      <c r="D135" s="38"/>
      <c r="E135" s="38"/>
      <c r="F135" s="45"/>
      <c r="G135" s="48"/>
      <c r="H135" s="41"/>
      <c r="I135" s="49"/>
      <c r="J135" s="50"/>
    </row>
    <row r="136" spans="1:17" ht="15" customHeight="1" x14ac:dyDescent="0.25">
      <c r="A136" s="1"/>
      <c r="B136" s="1"/>
      <c r="C136" s="52" t="s">
        <v>249</v>
      </c>
      <c r="D136" s="52"/>
      <c r="E136" s="52"/>
      <c r="F136" s="52"/>
      <c r="G136" s="52"/>
      <c r="H136" s="52"/>
      <c r="I136" s="52"/>
      <c r="J136" s="52"/>
    </row>
    <row r="137" spans="1:17" s="2" customFormat="1" ht="15" customHeight="1" x14ac:dyDescent="0.25">
      <c r="A137" s="1"/>
      <c r="B137" s="1"/>
      <c r="C137" s="52"/>
      <c r="D137" s="52"/>
      <c r="E137" s="52"/>
      <c r="F137" s="52"/>
      <c r="G137" s="52"/>
      <c r="H137" s="52"/>
      <c r="I137" s="52"/>
      <c r="J137" s="52"/>
    </row>
    <row r="138" spans="1:17" s="2" customFormat="1" ht="15" customHeight="1" x14ac:dyDescent="0.25">
      <c r="A138" s="1"/>
      <c r="B138" s="1"/>
      <c r="C138" s="53" t="s">
        <v>250</v>
      </c>
      <c r="D138" s="53"/>
      <c r="E138" s="53"/>
      <c r="F138" s="53"/>
      <c r="G138" s="53"/>
      <c r="H138" s="53"/>
      <c r="I138" s="53"/>
      <c r="J138" s="53"/>
    </row>
    <row r="139" spans="1:17" s="2" customFormat="1" ht="15" customHeight="1" x14ac:dyDescent="0.25">
      <c r="A139" s="1"/>
      <c r="B139" s="1"/>
      <c r="C139" s="4"/>
      <c r="D139" s="4"/>
      <c r="E139" s="4"/>
      <c r="F139" s="4"/>
      <c r="G139" s="4"/>
      <c r="H139" s="4"/>
      <c r="I139" s="4"/>
      <c r="J139" s="4"/>
    </row>
    <row r="140" spans="1:17" s="2" customFormat="1" x14ac:dyDescent="0.25">
      <c r="C140" s="54"/>
      <c r="D140" s="54"/>
      <c r="E140" s="54"/>
      <c r="F140" s="54"/>
      <c r="G140" s="54"/>
      <c r="H140" s="54"/>
      <c r="I140" s="54"/>
      <c r="J140" s="54"/>
    </row>
    <row r="141" spans="1:17" s="2" customFormat="1" x14ac:dyDescent="0.25"/>
    <row r="142" spans="1:17" s="2" customFormat="1" x14ac:dyDescent="0.25"/>
    <row r="143" spans="1:17" s="2" customFormat="1" x14ac:dyDescent="0.25"/>
    <row r="144" spans="1:1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</sheetData>
  <mergeCells count="9">
    <mergeCell ref="C136:J137"/>
    <mergeCell ref="C138:J138"/>
    <mergeCell ref="C140:J140"/>
    <mergeCell ref="C1:J5"/>
    <mergeCell ref="C6:J6"/>
    <mergeCell ref="C7:J7"/>
    <mergeCell ref="C8:J8"/>
    <mergeCell ref="C9:J9"/>
    <mergeCell ref="C10:J10"/>
  </mergeCells>
  <pageMargins left="0.7" right="0.7" top="0.75" bottom="0.75" header="0.3" footer="0.3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MENSUAL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2025-01-10T19:26:12Z</dcterms:modified>
</cp:coreProperties>
</file>