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Z:\2-GESTION DE COMPRAS Y PROCESOS\10-MARCOS FABIAN\Procesos de Excepción\Remozamiento Batey Bienvenido\Req\"/>
    </mc:Choice>
  </mc:AlternateContent>
  <xr:revisionPtr revIDLastSave="0" documentId="13_ncr:1_{A4F82C31-82A6-4FE7-90C1-C9113DF662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" sheetId="1" r:id="rId1"/>
  </sheets>
  <definedNames>
    <definedName name="_xlnm.Print_Area" localSheetId="0">presupuesto!$A$1:$G$249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4" i="1" l="1"/>
  <c r="G214" i="1" s="1"/>
  <c r="A214" i="1"/>
  <c r="F212" i="1"/>
  <c r="F211" i="1"/>
  <c r="G212" i="1" s="1"/>
  <c r="F208" i="1"/>
  <c r="F207" i="1"/>
  <c r="F206" i="1"/>
  <c r="F205" i="1"/>
  <c r="F204" i="1"/>
  <c r="F203" i="1"/>
  <c r="F202" i="1"/>
  <c r="F201" i="1"/>
  <c r="F200" i="1"/>
  <c r="F199" i="1"/>
  <c r="F198" i="1"/>
  <c r="F197" i="1"/>
  <c r="G208" i="1" s="1"/>
  <c r="F194" i="1"/>
  <c r="F193" i="1"/>
  <c r="F192" i="1"/>
  <c r="F191" i="1"/>
  <c r="F190" i="1"/>
  <c r="F189" i="1"/>
  <c r="F188" i="1"/>
  <c r="F187" i="1"/>
  <c r="F186" i="1"/>
  <c r="F185" i="1"/>
  <c r="F184" i="1"/>
  <c r="F183" i="1"/>
  <c r="G194" i="1" s="1"/>
  <c r="A183" i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11" i="1" s="1"/>
  <c r="A212" i="1" s="1"/>
  <c r="F178" i="1"/>
  <c r="F177" i="1"/>
  <c r="F176" i="1"/>
  <c r="G178" i="1" s="1"/>
  <c r="A176" i="1"/>
  <c r="A177" i="1" s="1"/>
  <c r="A178" i="1" s="1"/>
  <c r="F174" i="1"/>
  <c r="F173" i="1"/>
  <c r="F172" i="1"/>
  <c r="F171" i="1"/>
  <c r="F170" i="1"/>
  <c r="F169" i="1"/>
  <c r="F168" i="1"/>
  <c r="G174" i="1" s="1"/>
  <c r="A168" i="1"/>
  <c r="A169" i="1" s="1"/>
  <c r="A170" i="1" s="1"/>
  <c r="A171" i="1" s="1"/>
  <c r="A172" i="1" s="1"/>
  <c r="A173" i="1" s="1"/>
  <c r="A174" i="1" s="1"/>
  <c r="F166" i="1"/>
  <c r="F165" i="1"/>
  <c r="F164" i="1"/>
  <c r="F163" i="1"/>
  <c r="F162" i="1"/>
  <c r="G166" i="1" s="1"/>
  <c r="A162" i="1"/>
  <c r="A163" i="1" s="1"/>
  <c r="A164" i="1" s="1"/>
  <c r="A165" i="1" s="1"/>
  <c r="A166" i="1" s="1"/>
  <c r="F160" i="1"/>
  <c r="F159" i="1"/>
  <c r="F158" i="1"/>
  <c r="F157" i="1"/>
  <c r="G160" i="1" s="1"/>
  <c r="A157" i="1"/>
  <c r="A158" i="1" s="1"/>
  <c r="A159" i="1" s="1"/>
  <c r="A160" i="1" s="1"/>
  <c r="F155" i="1"/>
  <c r="F154" i="1"/>
  <c r="F153" i="1"/>
  <c r="G155" i="1" s="1"/>
  <c r="A153" i="1"/>
  <c r="A154" i="1" s="1"/>
  <c r="A155" i="1" s="1"/>
  <c r="F149" i="1"/>
  <c r="F148" i="1"/>
  <c r="F147" i="1"/>
  <c r="G149" i="1" s="1"/>
  <c r="A147" i="1"/>
  <c r="A148" i="1" s="1"/>
  <c r="A149" i="1" s="1"/>
  <c r="F145" i="1"/>
  <c r="F144" i="1"/>
  <c r="F143" i="1"/>
  <c r="F142" i="1"/>
  <c r="F141" i="1"/>
  <c r="F140" i="1"/>
  <c r="F139" i="1"/>
  <c r="G145" i="1" s="1"/>
  <c r="A139" i="1"/>
  <c r="A140" i="1" s="1"/>
  <c r="A141" i="1" s="1"/>
  <c r="A142" i="1" s="1"/>
  <c r="A143" i="1" s="1"/>
  <c r="A144" i="1" s="1"/>
  <c r="A145" i="1" s="1"/>
  <c r="F137" i="1"/>
  <c r="F136" i="1"/>
  <c r="F135" i="1"/>
  <c r="F134" i="1"/>
  <c r="F133" i="1"/>
  <c r="G137" i="1" s="1"/>
  <c r="A133" i="1"/>
  <c r="A134" i="1" s="1"/>
  <c r="A135" i="1" s="1"/>
  <c r="A136" i="1" s="1"/>
  <c r="A137" i="1" s="1"/>
  <c r="F131" i="1"/>
  <c r="F130" i="1"/>
  <c r="F129" i="1"/>
  <c r="F128" i="1"/>
  <c r="G131" i="1" s="1"/>
  <c r="A128" i="1"/>
  <c r="A129" i="1" s="1"/>
  <c r="A130" i="1" s="1"/>
  <c r="A131" i="1" s="1"/>
  <c r="F126" i="1"/>
  <c r="F125" i="1"/>
  <c r="F124" i="1"/>
  <c r="G126" i="1" s="1"/>
  <c r="A124" i="1"/>
  <c r="A125" i="1" s="1"/>
  <c r="A126" i="1" s="1"/>
  <c r="F120" i="1"/>
  <c r="F119" i="1"/>
  <c r="G120" i="1" s="1"/>
  <c r="A119" i="1"/>
  <c r="A120" i="1" s="1"/>
  <c r="F117" i="1"/>
  <c r="F116" i="1"/>
  <c r="F115" i="1"/>
  <c r="F114" i="1"/>
  <c r="G117" i="1" s="1"/>
  <c r="A114" i="1"/>
  <c r="A115" i="1" s="1"/>
  <c r="A116" i="1" s="1"/>
  <c r="A117" i="1" s="1"/>
  <c r="F112" i="1"/>
  <c r="F111" i="1"/>
  <c r="F110" i="1"/>
  <c r="G112" i="1" s="1"/>
  <c r="A110" i="1"/>
  <c r="A111" i="1" s="1"/>
  <c r="A112" i="1" s="1"/>
  <c r="F108" i="1"/>
  <c r="F107" i="1"/>
  <c r="F106" i="1"/>
  <c r="F105" i="1"/>
  <c r="G108" i="1" s="1"/>
  <c r="A105" i="1"/>
  <c r="A106" i="1" s="1"/>
  <c r="A107" i="1" s="1"/>
  <c r="A108" i="1" s="1"/>
  <c r="F103" i="1"/>
  <c r="G103" i="1" s="1"/>
  <c r="A103" i="1"/>
  <c r="F101" i="1"/>
  <c r="G101" i="1" s="1"/>
  <c r="A101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G97" i="1" s="1"/>
  <c r="F71" i="1"/>
  <c r="F70" i="1"/>
  <c r="F69" i="1"/>
  <c r="F68" i="1"/>
  <c r="F67" i="1"/>
  <c r="G71" i="1" s="1"/>
  <c r="F65" i="1"/>
  <c r="F64" i="1"/>
  <c r="G65" i="1" s="1"/>
  <c r="F62" i="1"/>
  <c r="F61" i="1"/>
  <c r="F60" i="1"/>
  <c r="F59" i="1"/>
  <c r="F58" i="1"/>
  <c r="F57" i="1"/>
  <c r="G62" i="1" s="1"/>
  <c r="F55" i="1"/>
  <c r="F54" i="1"/>
  <c r="F53" i="1"/>
  <c r="F52" i="1"/>
  <c r="F51" i="1"/>
  <c r="F50" i="1"/>
  <c r="F49" i="1"/>
  <c r="G55" i="1" s="1"/>
  <c r="F47" i="1"/>
  <c r="F46" i="1"/>
  <c r="F45" i="1"/>
  <c r="F44" i="1"/>
  <c r="F43" i="1"/>
  <c r="G47" i="1" s="1"/>
  <c r="F41" i="1"/>
  <c r="F40" i="1"/>
  <c r="F39" i="1"/>
  <c r="G41" i="1" s="1"/>
  <c r="F37" i="1"/>
  <c r="F36" i="1"/>
  <c r="F35" i="1"/>
  <c r="G37" i="1" s="1"/>
  <c r="F33" i="1"/>
  <c r="F32" i="1"/>
  <c r="F31" i="1"/>
  <c r="G33" i="1" s="1"/>
  <c r="F29" i="1"/>
  <c r="F28" i="1"/>
  <c r="F27" i="1"/>
  <c r="F26" i="1"/>
  <c r="G29" i="1" s="1"/>
  <c r="A25" i="1"/>
  <c r="A26" i="1" s="1"/>
  <c r="A27" i="1" s="1"/>
  <c r="A28" i="1" s="1"/>
  <c r="A29" i="1" s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G24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G216" i="1" l="1"/>
  <c r="A30" i="1"/>
  <c r="A34" i="1" s="1"/>
  <c r="A38" i="1"/>
  <c r="A35" i="1"/>
  <c r="A36" i="1" s="1"/>
  <c r="A37" i="1" s="1"/>
  <c r="A31" i="1"/>
  <c r="A32" i="1" s="1"/>
  <c r="A33" i="1" s="1"/>
  <c r="A42" i="1" l="1"/>
  <c r="A39" i="1"/>
  <c r="A40" i="1" s="1"/>
  <c r="A41" i="1" s="1"/>
  <c r="F221" i="1" l="1"/>
  <c r="F223" i="1"/>
  <c r="F224" i="1"/>
  <c r="F219" i="1"/>
  <c r="F220" i="1"/>
  <c r="F226" i="1"/>
  <c r="F225" i="1"/>
  <c r="F222" i="1"/>
  <c r="A48" i="1"/>
  <c r="A43" i="1"/>
  <c r="A44" i="1" s="1"/>
  <c r="A45" i="1" s="1"/>
  <c r="A46" i="1" s="1"/>
  <c r="A47" i="1" s="1"/>
  <c r="G226" i="1" l="1"/>
  <c r="G228" i="1" s="1"/>
  <c r="A49" i="1"/>
  <c r="A50" i="1" s="1"/>
  <c r="A51" i="1" s="1"/>
  <c r="A52" i="1" s="1"/>
  <c r="A53" i="1" s="1"/>
  <c r="A54" i="1" s="1"/>
  <c r="A55" i="1" s="1"/>
  <c r="A56" i="1"/>
  <c r="A63" i="1" l="1"/>
  <c r="A57" i="1"/>
  <c r="A58" i="1" s="1"/>
  <c r="A59" i="1" s="1"/>
  <c r="A60" i="1" s="1"/>
  <c r="A61" i="1" s="1"/>
  <c r="A62" i="1" s="1"/>
  <c r="A64" i="1" l="1"/>
  <c r="A65" i="1" s="1"/>
  <c r="A66" i="1"/>
  <c r="A72" i="1" l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67" i="1"/>
  <c r="A68" i="1" s="1"/>
  <c r="A69" i="1" s="1"/>
  <c r="A70" i="1" s="1"/>
  <c r="A71" i="1" s="1"/>
  <c r="A85" i="1" l="1"/>
  <c r="A88" i="1" s="1"/>
  <c r="A83" i="1"/>
  <c r="A86" i="1" l="1"/>
  <c r="A84" i="1"/>
  <c r="A87" i="1" s="1"/>
  <c r="A89" i="1" s="1"/>
  <c r="A90" i="1" s="1"/>
  <c r="A91" i="1" s="1"/>
  <c r="A92" i="1" s="1"/>
  <c r="A93" i="1" s="1"/>
  <c r="A94" i="1" s="1"/>
  <c r="A95" i="1" s="1"/>
  <c r="A96" i="1" s="1"/>
  <c r="A97" i="1" s="1"/>
</calcChain>
</file>

<file path=xl/sharedStrings.xml><?xml version="1.0" encoding="utf-8"?>
<sst xmlns="http://schemas.openxmlformats.org/spreadsheetml/2006/main" count="384" uniqueCount="191">
  <si>
    <t xml:space="preserve">                                 PROCURADURIA GENERAL DE LA REPUBLICA</t>
  </si>
  <si>
    <t xml:space="preserve">                                        DEPARTAMENTO DE INGENIERIA Y ARQUITECTURA</t>
  </si>
  <si>
    <t>LOCALIZACION : SANTO DOMINGO OESTE, PROVINCIA SANTO DOMINGO</t>
  </si>
  <si>
    <t>No.</t>
  </si>
  <si>
    <t>Descripción</t>
  </si>
  <si>
    <t xml:space="preserve">Cantidad </t>
  </si>
  <si>
    <t>UD</t>
  </si>
  <si>
    <t>C. U.                       RD$</t>
  </si>
  <si>
    <t>Valor                  RD$</t>
  </si>
  <si>
    <t>Sub - Total                           RD$</t>
  </si>
  <si>
    <t>PRELIMINARES:</t>
  </si>
  <si>
    <t>Desmonte y traslado de inodoro tipo tanque para ser reinstalado.</t>
  </si>
  <si>
    <t>Desmonte y traslado de lavamanos.</t>
  </si>
  <si>
    <t>Limpieza de séptico capacidad de 4500 gls. Incluye mano de obra y bote de desperdicios.</t>
  </si>
  <si>
    <t xml:space="preserve">Limpieza de tubería residual Ø4'' . Incluye suministro de materiales y mano de obra. </t>
  </si>
  <si>
    <t>ML</t>
  </si>
  <si>
    <t xml:space="preserve">Limpieza de tubería residual Ø6'' . Incluye suministro de materiales y mano de obra. </t>
  </si>
  <si>
    <t>Limpieza de registros residuales y trampas de grasas. Incluye mano de obra y bote de desperdicios.</t>
  </si>
  <si>
    <t xml:space="preserve">Demolición de muro de mamposteria 6''. Incluye mano de obra y bote. </t>
  </si>
  <si>
    <t>M²</t>
  </si>
  <si>
    <t>Demolición de piso en granito. Incluye mano de obra y bote de mterial.</t>
  </si>
  <si>
    <t>Demolición de revestimiento en ceramica. Incluye mano de obra y bote de material.</t>
  </si>
  <si>
    <t>Desmonte de puerta polimetal 0.90x2.10 m. Incluye mano de obra y traslado.</t>
  </si>
  <si>
    <t>Desmonte de puerta de hierro (1.80X3.25 m). Incluye mano de obra, resane de muro y traslado.</t>
  </si>
  <si>
    <t>Desmonte de ventana de aluminio salomónica (1.0x1.0 m). Incluye mano de obra y traslado.</t>
  </si>
  <si>
    <t>Demolición de escalones y descanso. Ancho de franja 2.0 m. Incluye mano de obra y bote.</t>
  </si>
  <si>
    <t>PA</t>
  </si>
  <si>
    <t>MOVIMIENTO DE TIERRA</t>
  </si>
  <si>
    <t>Excavación para tubería.</t>
  </si>
  <si>
    <r>
      <t>M</t>
    </r>
    <r>
      <rPr>
        <vertAlign val="superscript"/>
        <sz val="12"/>
        <rFont val="Arial"/>
        <family val="2"/>
      </rPr>
      <t>3</t>
    </r>
  </si>
  <si>
    <t>Asiento de arena.</t>
  </si>
  <si>
    <t>Relleno de reposición.</t>
  </si>
  <si>
    <t>Carga y bote de material.</t>
  </si>
  <si>
    <t>MURO:</t>
  </si>
  <si>
    <t>Bloques de hormigón de 4"  3/8" @ 0.60m. Incluye suministro de materiales y mano de obra.</t>
  </si>
  <si>
    <t>Bloques de hormigón de 6"- 3/8" @ 0.60m. Incluye suministro de materiales y mano de obra.</t>
  </si>
  <si>
    <t>Suministro e Instalación de muro  en Sheetrock. T=0.10 m dos caras. Incluye suministro de materiales e instalación. Terminación de primera.</t>
  </si>
  <si>
    <t>TERMINACIÓN DE SUPERFICIE</t>
  </si>
  <si>
    <t>Pañete interior. Incluye suministro de materiales y mano de obra.</t>
  </si>
  <si>
    <t>Ampliación de huecos para tubería y resane de registros. Incluye suministro de materiales y mano de obra.</t>
  </si>
  <si>
    <t>Resane de escalones. Incluye suministro de materiales y mano de obra</t>
  </si>
  <si>
    <t>TERMINACION DE PISO</t>
  </si>
  <si>
    <t>Granito 30x30 cm fondo blanco. Incluye suministro de materiales y mano de obra.</t>
  </si>
  <si>
    <t>Zocalo en granito 7x30 cm. Incluye suministro de materiales y mano de obra.</t>
  </si>
  <si>
    <t xml:space="preserve">Pulido y brillado de piso. </t>
  </si>
  <si>
    <t>PROTECCION DE HIERROS EN VENTANAS:</t>
  </si>
  <si>
    <t xml:space="preserve">Reinstalación de protección en hierro con barrotes Ø3/4''@0.10 m con planchuela 1/4''x2'' (2.80x1.40 m). Incluye marco nuevo en perfil rectangular 2''x1'' hierro negro y planchuela de refuerzo 1/4''x2''@0.40 m  y mano de obra. </t>
  </si>
  <si>
    <t xml:space="preserve">Reinstalación de protección en hierro con barrotes Ø3/4'' @0.10 m con planchuela 1/4''x2'' (1.85x1.40 m).  Incluye marco nuevo en perfil rectangular 2''x1'' hierro negro y planchuela de refuerzo 1/4''x2''@0.40 m  y mano de obra. </t>
  </si>
  <si>
    <t xml:space="preserve">Reinstalación de protección en hierro con barrotes Ø3/4'' @0.10 m con planchuela 1/4''x2'' (4.62x1.40 m).  Incluye marco nuevo en perfil rectangular 2''x1'' hierro negro y planchuela de refuerzo 1/4''x 2'' @ 0.40 m  y mano de obra. </t>
  </si>
  <si>
    <t>Protección en hierro Ø3/4'' @ 0.10 m con planchuela perforada 1/4''x2'' @ 0.40 m (2.75x1.40 m). Incluye suministro de materiales y mano de obra.</t>
  </si>
  <si>
    <t>Protección en hierro Ø3/4'' @ 0.10 m con planchuela perforada 1/4''x2'' @ 0.40 m @ (1.0x1.0 m). Incluye suministro de materiales y mano de obra.</t>
  </si>
  <si>
    <t>PUERTAS :</t>
  </si>
  <si>
    <t>Puerta polimetal 0.90 x 2.10 m. Incluye suministro de materiales e instalación.</t>
  </si>
  <si>
    <t>Puerta polimetal con visor 0.90 x 2.10 m. Incluye suministro de materiales e instalación.</t>
  </si>
  <si>
    <t>Reinstalación de puerta polimetal. Incluye llavín y mantenimiento de pintura.</t>
  </si>
  <si>
    <r>
      <t>Puerta de hierro (0.90x2.10 m)  batiente con barrotes de Ø3/4'' @0.10 m y planchuela perforada</t>
    </r>
    <r>
      <rPr>
        <sz val="12"/>
        <color indexed="10"/>
        <rFont val="Arial"/>
        <family val="2"/>
      </rPr>
      <t xml:space="preserve"> </t>
    </r>
    <r>
      <rPr>
        <sz val="12"/>
        <color indexed="8"/>
        <rFont val="Arial"/>
        <family val="2"/>
      </rPr>
      <t>1/4''x2'' @ 0.40</t>
    </r>
    <r>
      <rPr>
        <sz val="12"/>
        <rFont val="Arial"/>
        <family val="2"/>
      </rPr>
      <t>. Incluye suministro de materiales y mano de obra.</t>
    </r>
  </si>
  <si>
    <t>Reinstalación de puerta de hierro (1.80x3.25) m+ transom 1.15 m batiente con paño fijo. Incluye marco nuevo en perfil rectangular 2''x1'' hierro negro y planchuela de refuerzo 1/4''x2''@0.40 m  y mano de obra.</t>
  </si>
  <si>
    <t>Puerta de hierro (1.80x2.10 m) con barrotes Ø3/4'' @0.10 m con planchuela 1/4''x2''  batiente con paño fijo. Incluye suministro de materiales y mano de obra.</t>
  </si>
  <si>
    <t>Puerta de hierro doble batiente (2.0x2.80 m) con barrotes de Ø3/4'' @0.10 m y planchuela perforada 1/4''x2''  @ 0.40 m batiente con paño fijo. Incluye suministro de materiales y mano de obra.</t>
  </si>
  <si>
    <t>PINTURAS :</t>
  </si>
  <si>
    <t>Acrílica superior en muros interiores.(1 mano). Incluye suministro de materiales y mano de obra.</t>
  </si>
  <si>
    <t>Acrílica superior en muros exterior.(1 mano). Incluye suministro de materiales y mano de obra.</t>
  </si>
  <si>
    <t>Pintura acrilica de techo (1 mano). Incluye suministro de materiales y mano de obra</t>
  </si>
  <si>
    <t>Pintura antioxido para protección en hierro de puertas y ventanas. Incluye suministro de materiales y mano de obra.</t>
  </si>
  <si>
    <t>Pintura en hierro de puertas y ventanas. Incluye suministro de materiales y mano de obra.</t>
  </si>
  <si>
    <t>Pintura epoxica en baño h=1.70 m. Incluye suministro de materiales y mano de obra</t>
  </si>
  <si>
    <t>VARIOS</t>
  </si>
  <si>
    <t>Plafón fisurado 2'x2'. Incluye suministro de materiales y mano de obra.</t>
  </si>
  <si>
    <t>Realización de pozo filtrante 14'' encamisado en 12'' PVC SDR 32.5. Incluye mano de obra y suministro de materiales.</t>
  </si>
  <si>
    <t>PL</t>
  </si>
  <si>
    <t>RAMPA DE ACCESO</t>
  </si>
  <si>
    <t>Material granular compactado. Incluye suministro de materiales y mano de obra.</t>
  </si>
  <si>
    <t>Muro 6'' 3/8" @ 0.60m para bordillo de la rampa.</t>
  </si>
  <si>
    <t>Pañete. Incluye suministro de materiales y mano de obra.</t>
  </si>
  <si>
    <t>Piso de hormigón simple f'c=180kg/cm2.</t>
  </si>
  <si>
    <t>Terminación de piso rayado.</t>
  </si>
  <si>
    <t>INSTALACIONES SANITARIAS :</t>
  </si>
  <si>
    <t>Salida de agua potable PPR 1/2''. Incluye suministro de materiales y mano de obra.</t>
  </si>
  <si>
    <t>Salida de agua residual  PVC SDR 41 2''. Incluye suministro de materiales y mano de obra.</t>
  </si>
  <si>
    <t>Salida de agua residual  PVC SDR 41 4''. Incluye suministro de materiales y mano de obra.</t>
  </si>
  <si>
    <t>Reinstalacion de Inodoro blanco. Incluye suministro de materiales y mano de obra.</t>
  </si>
  <si>
    <t>Confección de ducha en PPR 1/2'' con llave de paso integrada. Incluye (ranura en muro y su correspondiente resane) suministro de materiales y mano de obra.</t>
  </si>
  <si>
    <t>Confección de pileta de ducha en hormigón. Incluye zabaleta perimetral y muro bajo frontal.</t>
  </si>
  <si>
    <t>Rejilla de piso 2''. Incluye suministro de materiales y mano de obra.</t>
  </si>
  <si>
    <t>Rejilla de piso rectangular (0.20x0.90 m) . Incluye suministro de materiales y mano de obra.</t>
  </si>
  <si>
    <t>Columna de ventilación de PVC SDR 26 Ø3''. Incluye suministro de materiales y mano de obra.</t>
  </si>
  <si>
    <t xml:space="preserve">Tubería de agua potable  Ø 3/4'' PPR  soterrada. Incluye excavación, asiento de arena, suministro de materiales e instalación. </t>
  </si>
  <si>
    <t xml:space="preserve">ML </t>
  </si>
  <si>
    <t xml:space="preserve">Tubería de agua potable  Ø 1'' PPR  soterrada. Incluye excavación, asiento de arena, suministro de materiales e instalación. </t>
  </si>
  <si>
    <t xml:space="preserve">Tubería de agua potable  Ø 3'' PVC SCH 40 con JG  soterrada. Incluye suministro de materiales e instalación. </t>
  </si>
  <si>
    <t xml:space="preserve">Tubería de agua residual  Ø 2'' PVC-SDR-41 soterrada. Incluye excavación, asiento de arena, suministro de materiales e instalación. </t>
  </si>
  <si>
    <t xml:space="preserve">Tubería de agua residual  Ø 3'' PVC-SDR-41 soterrada. Incluye excavación, asiento de arena, suministro de materiales e instalación. </t>
  </si>
  <si>
    <t>Tubería de agua residual  Ø 4'' PVC-SDR-41 soterrada .Incluye excavación, asiento de arena, suministro de materiales e instalación.</t>
  </si>
  <si>
    <t>Tubería de agua residual  Ø 6'' PVC-SDR-41 soterrada .Incluye excavación, asiento de arena, suministro de materiales e instalación.</t>
  </si>
  <si>
    <t>Tubería de agua residual  Ø 8'' PVC-SDR-32.5 con JG soterrada .Incluye suministro de materiales e instalación.</t>
  </si>
  <si>
    <t>Válvula de paso Ø1'' PPR. Incluye suministro de materiales, mano de obra y caja de válvula.</t>
  </si>
  <si>
    <t>Conexión de linea existente (alimentación de los edificios existente) con la linea nueva Ø3''. Incluye suministro de materiales y mano de obra</t>
  </si>
  <si>
    <t>Caja de inspección 0.70x0.70x1.0. m Incluye suministro de materiales y mano de obra.</t>
  </si>
  <si>
    <t>Trampa de grasa 0.80x1.0x1.0. Incluye suministro de materiales y mano de obra.</t>
  </si>
  <si>
    <t>Suministro e instalación de bomba centrifuga horizontal  tipo mono- bloque fabricación americana marca Franklin Electric, con carcaza en fundición de alta calidad, impulsor en acero, motor electrico 5.5 hp, 3F,208-230/460V  60 Hz Q=6.80 l/s  vs TDH=45 MCA). Incluye suministro, instalación de válvulas, tuberías y piezas en PPR, materiales eléctricos,  mano de obra y puesta en marcha.</t>
  </si>
  <si>
    <t xml:space="preserve">Tanque Hidroneumático 120 gls en fibra. Incluye suministro, piezas especiales,llave de paso Ø 1 1/4'', filtro cedazo en yee 1 1/2´´, Switch de presión 70-100 psi, manómetro luise inoxidable 175 psi glicer 2.5, swith flota, GL120, pesa p switch flota conexion a la bomba  y mano de obra. </t>
  </si>
  <si>
    <t>Suministro e instalación de tablero de control  especializado arranque directo a la linea manual-fuera auto para operar una sola bomba  centrifuga 5.5 hp, 220V, 3F, 60 Hz. Incluye suministro de materiales, mano de obra y puesta en marcha.</t>
  </si>
  <si>
    <t>Conjunto de medición. Incluye manómetro sumergido en glicerina 0-150 psi, llave de paso de Ø 3/4'', piezas, tuberias en hierro galvanizado y mano de obra.</t>
  </si>
  <si>
    <t>VERJA PERIMETRAL</t>
  </si>
  <si>
    <t>PRELIMINAR</t>
  </si>
  <si>
    <t>Demolición de tramo de verja exterior y su correspondiente zapata (Aproximadamente 45 ML) . Incluye mano de obra y bote.</t>
  </si>
  <si>
    <t>Relleno de reposición</t>
  </si>
  <si>
    <t>HORMIGON ARMADO EN:</t>
  </si>
  <si>
    <t>Zapata de muro 6''. Hormigón  210 kg/ cm2. Incluye suministro de materiales y mano de obra.</t>
  </si>
  <si>
    <r>
      <t>Zapata de columna C1. Hormigón 210 kg/ cm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. Incluye suministro de materiales y mano de obra.</t>
    </r>
  </si>
  <si>
    <t>Viga de amarre (0.20 x 0.30 m). Hormigón 210 kg/ cm2. Incluye suministro de materiales y mano de obra.</t>
  </si>
  <si>
    <r>
      <t>Hormigón en columnas y contrafuerte. Hormigón 210 kg/ cm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. Incluye suministro de materiales y mano de obra.</t>
    </r>
  </si>
  <si>
    <t>Bloques de hormigón de 6" violinado 3/8'' @0.40 con serperntina @ 0.60. Incluye suministro de materiales y mano de obra.</t>
  </si>
  <si>
    <t>Junta de polietileno @24 mts entre columnas</t>
  </si>
  <si>
    <t>Malla ciclonica 6 pies con alambre trinchera. Incluye suministro y mano de obra</t>
  </si>
  <si>
    <t>Fraguache en elementos de hormigón. Incluye suministro y mano de obra</t>
  </si>
  <si>
    <t>Pañete en elemento de hormigon. Incluye suministro de materiales y mano de obra.</t>
  </si>
  <si>
    <t>Canto. Incluye suministro de materiales y mano de obra.</t>
  </si>
  <si>
    <t>Zabaleta. Incluye suministro de materiales y mano de obra.</t>
  </si>
  <si>
    <t>PINTURA</t>
  </si>
  <si>
    <t>Acrílica económica como base (una mano).</t>
  </si>
  <si>
    <t xml:space="preserve">Acrílica superior en muros exterior. Incluye suministro de materiales y mano de obra. </t>
  </si>
  <si>
    <t>PLANTA DE TRATAMIENTO DE AGUAS RESIDUALES (14.40x3.60x3.35)m  No.1</t>
  </si>
  <si>
    <t>Excavación con equipo</t>
  </si>
  <si>
    <t xml:space="preserve">Relleno de reposición </t>
  </si>
  <si>
    <t>Bote de Material</t>
  </si>
  <si>
    <t>Hormigón de limpieza e=0.05. Incluye suministro de materiales y mano de obra.</t>
  </si>
  <si>
    <t>Hormigón armado en Losa de fondo e=0.15.  Incluye suministro de materiales y mano de obra.</t>
  </si>
  <si>
    <t>Hormigón armado en Losa de techo e=0.15. Incluye suministro de materiales y mano de obra.</t>
  </si>
  <si>
    <t>Muro de HA Esp=0.30m. Incluye suministro de materiales y mano de obra.</t>
  </si>
  <si>
    <t>Fraguache.  Incluye suministro de materiales y mano de obra.</t>
  </si>
  <si>
    <r>
      <t>M</t>
    </r>
    <r>
      <rPr>
        <vertAlign val="superscript"/>
        <sz val="12"/>
        <rFont val="Arial"/>
        <family val="2"/>
      </rPr>
      <t>2</t>
    </r>
  </si>
  <si>
    <t>Pañete de muros y losas.  Incluye suministro de materiales y mano de obra.</t>
  </si>
  <si>
    <t>Fino losa de techo.  Incluye suministro de materiales y mano de obra.</t>
  </si>
  <si>
    <t>Zabaleta en Fondo. Incluye suministro de materiales y mano de obra.</t>
  </si>
  <si>
    <t>Cantos.  Incluye suministro de materiales y mano de obra.</t>
  </si>
  <si>
    <t>Ml</t>
  </si>
  <si>
    <t>OTROS</t>
  </si>
  <si>
    <t>Tapa moviles de hormigón de registros 1.00X1.00M.    Incluye suministro de materiales y mano de obra.</t>
  </si>
  <si>
    <t>Tapa moviles de hormigón de registros 1.00X0.80M.    Incluye suministro de materiales y mano de obra.</t>
  </si>
  <si>
    <t>Tapa moviles de hormigón de registros 1.00X1.40.    Incluye suministro de materiales y mano de obra.</t>
  </si>
  <si>
    <t>Suministro y colocación de grava de 2@4cm.</t>
  </si>
  <si>
    <t>Suministro y colocación de Grava de 4@6cm</t>
  </si>
  <si>
    <t>Suministro y colocación de Grava de 6@8cm</t>
  </si>
  <si>
    <t>Suministro y colocación de Roca de 10@12cm</t>
  </si>
  <si>
    <t>INSTALACIONES SANITARIAS</t>
  </si>
  <si>
    <t>Tapón registro Ø4''. Incluye sumisnitro de materiales e instalacion.</t>
  </si>
  <si>
    <t xml:space="preserve">UD </t>
  </si>
  <si>
    <t xml:space="preserve">Tubería Ø4'' PVC sdr-26 perforada </t>
  </si>
  <si>
    <t>Suministro e Instalación de piezas especiales en PVC</t>
  </si>
  <si>
    <t xml:space="preserve">PA </t>
  </si>
  <si>
    <t>PLANTA DE TRATAMIENTO DE AGUAS RESIDUALES (14.40x3.60x3.35)m  No.2</t>
  </si>
  <si>
    <t>INSTALACIONES ELECTRICAS</t>
  </si>
  <si>
    <t>VIVIENDA O PABELLONES</t>
  </si>
  <si>
    <t>Alambre THHN#12.</t>
  </si>
  <si>
    <t>PIE</t>
  </si>
  <si>
    <t>Roseta deporcelana Leviton (incluye bombillo LED 15W).</t>
  </si>
  <si>
    <t>Lámpara de emergencia.</t>
  </si>
  <si>
    <t>Abanico orbital KDK (incluye canaleta de 1/2").</t>
  </si>
  <si>
    <t>Interruptor doble Bticino modus.</t>
  </si>
  <si>
    <t>Interruptor triple Bticino modus.</t>
  </si>
  <si>
    <t>Tomacorriente 120V Bticino modus.</t>
  </si>
  <si>
    <t>Breaker de 20A/1 grueso GE.</t>
  </si>
  <si>
    <t>Tape de vinyl 3M+33 super.</t>
  </si>
  <si>
    <t>Mano de obra.</t>
  </si>
  <si>
    <t>Desmantelación.</t>
  </si>
  <si>
    <t>Rotura y reposición de pared.</t>
  </si>
  <si>
    <t>EDIFICIO EDUCATIVO</t>
  </si>
  <si>
    <t>Alambre THHN#12</t>
  </si>
  <si>
    <t>Lámpara LED 2"x2".</t>
  </si>
  <si>
    <t>Interruptor simple Bticino modus.</t>
  </si>
  <si>
    <t>CASETA DE GENERADOR ELÉCTRICO</t>
  </si>
  <si>
    <t>Instalación de tanques de combustible a planta eléctrica.</t>
  </si>
  <si>
    <t>Reorganización de cables en panelboard y mantenimiento a interruptor de transferencia automática.</t>
  </si>
  <si>
    <t>LIMPIEZA GENERAL</t>
  </si>
  <si>
    <t>Limpieza continua y final.</t>
  </si>
  <si>
    <t>SUB TOTAL GENERAL</t>
  </si>
  <si>
    <t>GASTOS INDIRECTOS:</t>
  </si>
  <si>
    <t>Dirección Técnica (10%)</t>
  </si>
  <si>
    <t>Seguros y Fianzas (4.5%)</t>
  </si>
  <si>
    <t>Gastos Administrativos (3.0%)</t>
  </si>
  <si>
    <t>Transporte ( 1.50%)</t>
  </si>
  <si>
    <t>Imprevisto ( 10.00%)</t>
  </si>
  <si>
    <t>Codia- (decreto No. 319-88d/f 25 agosto-1988)(0.1%)</t>
  </si>
  <si>
    <t>Itbis de Honorarios -(Norma 07-07 de la DGII (1.8%)</t>
  </si>
  <si>
    <t xml:space="preserve">Fondo de pensiones y jubilaciones obreros de la construcción (1%),ley 6/86 </t>
  </si>
  <si>
    <t>TOTAL GENERAL</t>
  </si>
  <si>
    <t>PREPARADO POR:</t>
  </si>
  <si>
    <t>REVISADO POR:</t>
  </si>
  <si>
    <t>APROBADO POR:</t>
  </si>
  <si>
    <t xml:space="preserve">REMOZAMIENTO CAIPACLP BATEY BIENVENIDO                                                                    FECHA: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</si>
</sst>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&quot;RD$&quot;#,##0.00\ ;&quot;(RD$&quot;#,##0.00\)"/>
    <numFmt numFmtId="166" formatCode="#,##0.00\ ;&quot; (&quot;#,##0.00\);&quot; -&quot;#\ ;@\ "/>
    <numFmt numFmtId="167" formatCode="&quot;RD$&quot;#,##0.00"/>
    <numFmt numFmtId="168" formatCode="&quot;RD$&quot;#,##0.00;[Red]&quot;RD$&quot;#,##0.00"/>
    <numFmt numFmtId="169" formatCode="#,##0.0000"/>
    <numFmt numFmtId="170" formatCode="#,##0.00000000000"/>
    <numFmt numFmtId="171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indexed="8"/>
      <name val="Times New Roman"/>
      <family val="1"/>
    </font>
    <font>
      <sz val="12"/>
      <name val="Arial"/>
      <family val="2"/>
    </font>
    <font>
      <b/>
      <sz val="2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2"/>
      <color indexed="8"/>
      <name val="Arial"/>
      <family val="2"/>
    </font>
    <font>
      <b/>
      <sz val="12"/>
      <color indexed="8"/>
      <name val="Bookman Old Style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vertAlign val="superscript"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10"/>
      <name val="Arial"/>
      <family val="2"/>
    </font>
    <font>
      <b/>
      <sz val="12"/>
      <color rgb="FF000000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</patternFill>
    </fill>
  </fills>
  <borders count="3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8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double">
        <color indexed="64"/>
      </right>
      <top/>
      <bottom style="hair">
        <color indexed="8"/>
      </bottom>
      <diagonal/>
    </border>
    <border>
      <left style="double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64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6" fontId="11" fillId="0" borderId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79">
    <xf numFmtId="0" fontId="0" fillId="0" borderId="0" xfId="0"/>
    <xf numFmtId="0" fontId="4" fillId="0" borderId="0" xfId="0" applyFont="1" applyFill="1" applyBorder="1"/>
    <xf numFmtId="0" fontId="4" fillId="0" borderId="0" xfId="0" applyFont="1" applyBorder="1"/>
    <xf numFmtId="2" fontId="3" fillId="2" borderId="4" xfId="3" applyNumberFormat="1" applyFont="1" applyFill="1" applyBorder="1" applyAlignment="1">
      <alignment horizontal="center" vertical="top"/>
    </xf>
    <xf numFmtId="2" fontId="7" fillId="3" borderId="4" xfId="3" applyNumberFormat="1" applyFont="1" applyFill="1" applyBorder="1" applyAlignment="1">
      <alignment horizontal="center" vertical="top" wrapText="1"/>
    </xf>
    <xf numFmtId="0" fontId="7" fillId="3" borderId="0" xfId="3" applyFont="1" applyFill="1" applyBorder="1" applyAlignment="1">
      <alignment vertical="center"/>
    </xf>
    <xf numFmtId="4" fontId="7" fillId="3" borderId="0" xfId="3" applyNumberFormat="1" applyFont="1" applyFill="1" applyBorder="1" applyAlignment="1">
      <alignment horizontal="center" vertical="top"/>
    </xf>
    <xf numFmtId="0" fontId="7" fillId="3" borderId="0" xfId="3" applyFont="1" applyFill="1" applyBorder="1" applyAlignment="1">
      <alignment horizontal="center" vertical="top"/>
    </xf>
    <xf numFmtId="4" fontId="8" fillId="3" borderId="5" xfId="3" applyNumberFormat="1" applyFont="1" applyFill="1" applyBorder="1" applyAlignment="1">
      <alignment horizontal="center" vertical="center"/>
    </xf>
    <xf numFmtId="2" fontId="7" fillId="4" borderId="4" xfId="3" applyNumberFormat="1" applyFont="1" applyFill="1" applyBorder="1" applyAlignment="1">
      <alignment horizontal="center" vertical="top" wrapText="1"/>
    </xf>
    <xf numFmtId="0" fontId="7" fillId="4" borderId="0" xfId="3" applyFont="1" applyFill="1" applyBorder="1" applyAlignment="1">
      <alignment vertical="center"/>
    </xf>
    <xf numFmtId="4" fontId="7" fillId="4" borderId="0" xfId="3" applyNumberFormat="1" applyFont="1" applyFill="1" applyBorder="1" applyAlignment="1">
      <alignment horizontal="center" vertical="top"/>
    </xf>
    <xf numFmtId="0" fontId="7" fillId="4" borderId="0" xfId="3" applyFont="1" applyFill="1" applyBorder="1" applyAlignment="1">
      <alignment horizontal="center" vertical="top"/>
    </xf>
    <xf numFmtId="4" fontId="8" fillId="4" borderId="5" xfId="3" applyNumberFormat="1" applyFont="1" applyFill="1" applyBorder="1" applyAlignment="1">
      <alignment horizontal="center" vertical="center"/>
    </xf>
    <xf numFmtId="2" fontId="9" fillId="5" borderId="4" xfId="3" applyNumberFormat="1" applyFont="1" applyFill="1" applyBorder="1" applyAlignment="1">
      <alignment horizontal="center" vertical="top" wrapText="1"/>
    </xf>
    <xf numFmtId="2" fontId="9" fillId="5" borderId="6" xfId="3" applyNumberFormat="1" applyFont="1" applyFill="1" applyBorder="1" applyAlignment="1">
      <alignment horizontal="center" vertical="top" wrapText="1"/>
    </xf>
    <xf numFmtId="14" fontId="12" fillId="5" borderId="8" xfId="4" applyNumberFormat="1" applyFont="1" applyFill="1" applyBorder="1" applyAlignment="1" applyProtection="1">
      <alignment horizontal="center" vertical="center"/>
    </xf>
    <xf numFmtId="2" fontId="13" fillId="4" borderId="9" xfId="3" applyNumberFormat="1" applyFont="1" applyFill="1" applyBorder="1" applyAlignment="1">
      <alignment horizontal="center" vertical="center" wrapText="1"/>
    </xf>
    <xf numFmtId="0" fontId="13" fillId="4" borderId="10" xfId="3" applyFont="1" applyFill="1" applyBorder="1" applyAlignment="1">
      <alignment horizontal="center" vertical="center"/>
    </xf>
    <xf numFmtId="4" fontId="13" fillId="4" borderId="10" xfId="3" applyNumberFormat="1" applyFont="1" applyFill="1" applyBorder="1" applyAlignment="1">
      <alignment horizontal="center" vertical="center"/>
    </xf>
    <xf numFmtId="4" fontId="13" fillId="4" borderId="10" xfId="3" applyNumberFormat="1" applyFont="1" applyFill="1" applyBorder="1" applyAlignment="1">
      <alignment horizontal="center" vertical="center" wrapText="1"/>
    </xf>
    <xf numFmtId="4" fontId="13" fillId="4" borderId="11" xfId="3" applyNumberFormat="1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2" fontId="12" fillId="5" borderId="15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0" fontId="4" fillId="5" borderId="16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12" fillId="5" borderId="16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center" vertical="center" wrapText="1"/>
    </xf>
    <xf numFmtId="2" fontId="12" fillId="5" borderId="15" xfId="7" applyNumberFormat="1" applyFont="1" applyFill="1" applyBorder="1" applyAlignment="1">
      <alignment horizontal="right" vertical="center" wrapText="1"/>
    </xf>
    <xf numFmtId="0" fontId="1" fillId="0" borderId="0" xfId="7" applyFill="1" applyAlignment="1">
      <alignment horizontal="left" vertical="top"/>
    </xf>
    <xf numFmtId="0" fontId="16" fillId="0" borderId="0" xfId="7" applyFont="1" applyAlignment="1">
      <alignment horizontal="left" vertical="top"/>
    </xf>
    <xf numFmtId="0" fontId="1" fillId="0" borderId="0" xfId="7" applyAlignment="1">
      <alignment horizontal="left" vertical="top"/>
    </xf>
    <xf numFmtId="0" fontId="4" fillId="2" borderId="16" xfId="7" applyFont="1" applyFill="1" applyBorder="1" applyAlignment="1">
      <alignment horizontal="left" vertical="center" wrapText="1"/>
    </xf>
    <xf numFmtId="0" fontId="12" fillId="2" borderId="16" xfId="7" applyFont="1" applyFill="1" applyBorder="1" applyAlignment="1">
      <alignment horizontal="left" vertical="center" wrapText="1"/>
    </xf>
    <xf numFmtId="0" fontId="1" fillId="0" borderId="0" xfId="7" applyFont="1" applyFill="1" applyAlignment="1">
      <alignment horizontal="left" vertical="top"/>
    </xf>
    <xf numFmtId="0" fontId="1" fillId="0" borderId="0" xfId="7" applyFont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16" xfId="8" applyFont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left" vertical="center" wrapText="1"/>
    </xf>
    <xf numFmtId="2" fontId="12" fillId="5" borderId="15" xfId="7" applyNumberFormat="1" applyFont="1" applyFill="1" applyBorder="1" applyAlignment="1">
      <alignment horizontal="center" vertical="center" wrapText="1"/>
    </xf>
    <xf numFmtId="2" fontId="4" fillId="5" borderId="15" xfId="7" applyNumberFormat="1" applyFont="1" applyFill="1" applyBorder="1" applyAlignment="1">
      <alignment horizontal="center" vertical="center" wrapText="1"/>
    </xf>
    <xf numFmtId="2" fontId="4" fillId="5" borderId="19" xfId="7" applyNumberFormat="1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2" fontId="4" fillId="2" borderId="28" xfId="0" applyNumberFormat="1" applyFont="1" applyFill="1" applyBorder="1" applyAlignment="1">
      <alignment horizontal="center" vertical="center" wrapText="1"/>
    </xf>
    <xf numFmtId="0" fontId="18" fillId="7" borderId="29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168" fontId="18" fillId="3" borderId="30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vertical="center" wrapText="1"/>
    </xf>
    <xf numFmtId="49" fontId="4" fillId="2" borderId="31" xfId="0" applyNumberFormat="1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170" fontId="4" fillId="0" borderId="0" xfId="0" applyNumberFormat="1" applyFont="1" applyBorder="1" applyAlignment="1">
      <alignment vertical="center"/>
    </xf>
    <xf numFmtId="0" fontId="4" fillId="5" borderId="4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vertical="center"/>
    </xf>
    <xf numFmtId="2" fontId="4" fillId="5" borderId="0" xfId="0" applyNumberFormat="1" applyFont="1" applyFill="1" applyBorder="1" applyAlignment="1">
      <alignment horizontal="center" vertical="center"/>
    </xf>
    <xf numFmtId="4" fontId="4" fillId="5" borderId="0" xfId="0" applyNumberFormat="1" applyFont="1" applyFill="1" applyBorder="1" applyAlignment="1">
      <alignment horizontal="center" vertical="center"/>
    </xf>
    <xf numFmtId="165" fontId="12" fillId="5" borderId="5" xfId="0" applyNumberFormat="1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vertical="center"/>
    </xf>
    <xf numFmtId="4" fontId="19" fillId="5" borderId="0" xfId="0" applyNumberFormat="1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4" fontId="19" fillId="5" borderId="5" xfId="0" applyNumberFormat="1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vertical="center"/>
    </xf>
    <xf numFmtId="0" fontId="19" fillId="5" borderId="5" xfId="0" applyFont="1" applyFill="1" applyBorder="1" applyAlignment="1">
      <alignment horizontal="center" vertical="center"/>
    </xf>
    <xf numFmtId="2" fontId="7" fillId="5" borderId="4" xfId="0" applyNumberFormat="1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4" fontId="19" fillId="5" borderId="0" xfId="0" applyNumberFormat="1" applyFont="1" applyFill="1" applyBorder="1" applyAlignment="1">
      <alignment horizontal="center" vertical="center" wrapText="1"/>
    </xf>
    <xf numFmtId="4" fontId="19" fillId="5" borderId="5" xfId="0" applyNumberFormat="1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/>
    </xf>
    <xf numFmtId="4" fontId="20" fillId="5" borderId="0" xfId="0" applyNumberFormat="1" applyFont="1" applyFill="1" applyBorder="1" applyAlignment="1">
      <alignment horizontal="center" vertical="center"/>
    </xf>
    <xf numFmtId="4" fontId="20" fillId="5" borderId="5" xfId="0" applyNumberFormat="1" applyFont="1" applyFill="1" applyBorder="1" applyAlignment="1">
      <alignment horizontal="center" vertical="center"/>
    </xf>
    <xf numFmtId="2" fontId="9" fillId="5" borderId="4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horizontal="center" vertical="center"/>
    </xf>
    <xf numFmtId="4" fontId="7" fillId="5" borderId="0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2" fontId="7" fillId="0" borderId="37" xfId="0" applyNumberFormat="1" applyFont="1" applyBorder="1" applyAlignment="1">
      <alignment horizontal="center" vertical="top" wrapText="1"/>
    </xf>
    <xf numFmtId="0" fontId="7" fillId="5" borderId="0" xfId="0" applyFont="1" applyFill="1" applyBorder="1" applyAlignment="1">
      <alignment horizontal="center" vertical="top"/>
    </xf>
    <xf numFmtId="4" fontId="7" fillId="5" borderId="0" xfId="0" applyNumberFormat="1" applyFont="1" applyFill="1" applyBorder="1" applyAlignment="1">
      <alignment horizontal="center" vertical="top"/>
    </xf>
    <xf numFmtId="4" fontId="8" fillId="5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4" fontId="7" fillId="0" borderId="0" xfId="0" applyNumberFormat="1" applyFont="1" applyBorder="1" applyAlignment="1">
      <alignment horizontal="center" vertical="top"/>
    </xf>
    <xf numFmtId="4" fontId="8" fillId="0" borderId="0" xfId="0" applyNumberFormat="1" applyFont="1" applyBorder="1" applyAlignment="1">
      <alignment horizontal="center" vertical="center"/>
    </xf>
    <xf numFmtId="0" fontId="12" fillId="5" borderId="13" xfId="0" applyFont="1" applyFill="1" applyBorder="1" applyAlignment="1">
      <alignment vertical="center" wrapText="1"/>
    </xf>
    <xf numFmtId="0" fontId="4" fillId="5" borderId="16" xfId="0" applyFont="1" applyFill="1" applyBorder="1" applyAlignment="1">
      <alignment horizontal="center" vertical="center" wrapText="1"/>
    </xf>
    <xf numFmtId="2" fontId="4" fillId="5" borderId="16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center" vertical="center" wrapText="1"/>
    </xf>
    <xf numFmtId="4" fontId="12" fillId="5" borderId="16" xfId="0" applyNumberFormat="1" applyFont="1" applyFill="1" applyBorder="1" applyAlignment="1">
      <alignment horizontal="center" vertical="center" wrapText="1"/>
    </xf>
    <xf numFmtId="165" fontId="12" fillId="5" borderId="17" xfId="0" applyNumberFormat="1" applyFont="1" applyFill="1" applyBorder="1" applyAlignment="1">
      <alignment horizontal="center" vertical="center" wrapText="1"/>
    </xf>
    <xf numFmtId="2" fontId="4" fillId="0" borderId="15" xfId="0" applyNumberFormat="1" applyFont="1" applyFill="1" applyBorder="1" applyAlignment="1">
      <alignment horizontal="right" vertical="top" wrapText="1"/>
    </xf>
    <xf numFmtId="4" fontId="4" fillId="5" borderId="16" xfId="0" applyNumberFormat="1" applyFont="1" applyFill="1" applyBorder="1" applyAlignment="1">
      <alignment horizontal="center" vertical="center" wrapText="1"/>
    </xf>
    <xf numFmtId="4" fontId="4" fillId="3" borderId="16" xfId="0" applyNumberFormat="1" applyFont="1" applyFill="1" applyBorder="1" applyAlignment="1">
      <alignment horizontal="center" vertical="center" wrapText="1"/>
    </xf>
    <xf numFmtId="4" fontId="4" fillId="5" borderId="16" xfId="5" applyNumberFormat="1" applyFont="1" applyFill="1" applyBorder="1" applyAlignment="1" applyProtection="1">
      <alignment horizontal="center" vertical="center" wrapText="1"/>
    </xf>
    <xf numFmtId="4" fontId="12" fillId="5" borderId="17" xfId="0" applyNumberFormat="1" applyFont="1" applyFill="1" applyBorder="1" applyAlignment="1">
      <alignment horizontal="center" vertical="center" wrapText="1"/>
    </xf>
    <xf numFmtId="2" fontId="4" fillId="0" borderId="15" xfId="0" applyNumberFormat="1" applyFont="1" applyFill="1" applyBorder="1" applyAlignment="1">
      <alignment horizontal="right" vertical="center" wrapText="1"/>
    </xf>
    <xf numFmtId="39" fontId="12" fillId="5" borderId="17" xfId="6" applyNumberFormat="1" applyFont="1" applyFill="1" applyBorder="1" applyAlignment="1" applyProtection="1">
      <alignment horizontal="center" vertical="center" wrapText="1"/>
    </xf>
    <xf numFmtId="167" fontId="12" fillId="5" borderId="17" xfId="6" applyNumberFormat="1" applyFont="1" applyFill="1" applyBorder="1" applyAlignment="1" applyProtection="1">
      <alignment horizontal="center" vertical="center" wrapText="1"/>
    </xf>
    <xf numFmtId="2" fontId="12" fillId="0" borderId="15" xfId="0" applyNumberFormat="1" applyFont="1" applyFill="1" applyBorder="1" applyAlignment="1">
      <alignment horizontal="right" vertical="center" wrapText="1"/>
    </xf>
    <xf numFmtId="2" fontId="12" fillId="5" borderId="16" xfId="0" applyNumberFormat="1" applyFont="1" applyFill="1" applyBorder="1" applyAlignment="1">
      <alignment horizontal="center" vertical="center" wrapText="1"/>
    </xf>
    <xf numFmtId="4" fontId="12" fillId="3" borderId="16" xfId="0" applyNumberFormat="1" applyFont="1" applyFill="1" applyBorder="1" applyAlignment="1">
      <alignment horizontal="center" vertical="center" wrapText="1"/>
    </xf>
    <xf numFmtId="4" fontId="12" fillId="5" borderId="16" xfId="5" applyNumberFormat="1" applyFont="1" applyFill="1" applyBorder="1" applyAlignment="1" applyProtection="1">
      <alignment horizontal="center" vertical="center" wrapText="1"/>
    </xf>
    <xf numFmtId="0" fontId="12" fillId="5" borderId="16" xfId="7" applyFont="1" applyFill="1" applyBorder="1" applyAlignment="1">
      <alignment horizontal="left" vertical="center" wrapText="1"/>
    </xf>
    <xf numFmtId="4" fontId="4" fillId="2" borderId="16" xfId="6" applyNumberFormat="1" applyFont="1" applyFill="1" applyBorder="1" applyAlignment="1" applyProtection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2" fontId="4" fillId="5" borderId="15" xfId="7" applyNumberFormat="1" applyFont="1" applyFill="1" applyBorder="1" applyAlignment="1">
      <alignment horizontal="right" vertical="top" wrapText="1"/>
    </xf>
    <xf numFmtId="0" fontId="1" fillId="0" borderId="5" xfId="7" applyBorder="1" applyAlignment="1">
      <alignment horizontal="center" vertical="center" wrapText="1"/>
    </xf>
    <xf numFmtId="4" fontId="12" fillId="2" borderId="16" xfId="6" applyNumberFormat="1" applyFont="1" applyFill="1" applyBorder="1" applyAlignment="1" applyProtection="1">
      <alignment horizontal="center" vertical="center" wrapText="1"/>
    </xf>
    <xf numFmtId="0" fontId="1" fillId="0" borderId="5" xfId="7" applyFont="1" applyBorder="1" applyAlignment="1">
      <alignment horizontal="center" vertical="center" wrapText="1"/>
    </xf>
    <xf numFmtId="4" fontId="4" fillId="0" borderId="16" xfId="6" applyNumberFormat="1" applyFont="1" applyFill="1" applyBorder="1" applyAlignment="1" applyProtection="1">
      <alignment horizontal="center" vertical="center" wrapText="1"/>
    </xf>
    <xf numFmtId="2" fontId="4" fillId="5" borderId="15" xfId="7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2" fontId="4" fillId="0" borderId="15" xfId="0" applyNumberFormat="1" applyFont="1" applyFill="1" applyBorder="1" applyAlignment="1">
      <alignment horizontal="center" vertical="center" wrapText="1"/>
    </xf>
    <xf numFmtId="2" fontId="12" fillId="0" borderId="15" xfId="0" applyNumberFormat="1" applyFont="1" applyFill="1" applyBorder="1" applyAlignment="1">
      <alignment horizontal="right" vertical="top" wrapText="1"/>
    </xf>
    <xf numFmtId="2" fontId="12" fillId="0" borderId="15" xfId="0" applyNumberFormat="1" applyFont="1" applyFill="1" applyBorder="1" applyAlignment="1">
      <alignment horizontal="center" vertical="center" wrapText="1"/>
    </xf>
    <xf numFmtId="171" fontId="4" fillId="2" borderId="16" xfId="6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4" fontId="4" fillId="2" borderId="20" xfId="6" applyNumberFormat="1" applyFont="1" applyFill="1" applyBorder="1" applyAlignment="1" applyProtection="1">
      <alignment horizontal="center" vertical="center" wrapText="1"/>
    </xf>
    <xf numFmtId="4" fontId="4" fillId="3" borderId="20" xfId="0" applyNumberFormat="1" applyFont="1" applyFill="1" applyBorder="1" applyAlignment="1">
      <alignment horizontal="center" vertical="center" wrapText="1"/>
    </xf>
    <xf numFmtId="4" fontId="4" fillId="5" borderId="20" xfId="5" applyNumberFormat="1" applyFont="1" applyFill="1" applyBorder="1" applyAlignment="1" applyProtection="1">
      <alignment horizontal="center" vertical="center" wrapText="1"/>
    </xf>
    <xf numFmtId="39" fontId="12" fillId="5" borderId="21" xfId="6" applyNumberFormat="1" applyFont="1" applyFill="1" applyBorder="1" applyAlignment="1" applyProtection="1">
      <alignment horizontal="center" vertical="center" wrapText="1"/>
    </xf>
    <xf numFmtId="2" fontId="0" fillId="0" borderId="22" xfId="0" applyNumberFormat="1" applyBorder="1" applyAlignment="1">
      <alignment horizontal="center" vertical="center" wrapText="1"/>
    </xf>
    <xf numFmtId="0" fontId="12" fillId="3" borderId="23" xfId="0" applyFont="1" applyFill="1" applyBorder="1" applyAlignment="1">
      <alignment vertical="center" wrapText="1"/>
    </xf>
    <xf numFmtId="0" fontId="0" fillId="0" borderId="23" xfId="0" applyBorder="1" applyAlignment="1">
      <alignment horizontal="center" vertical="center" wrapText="1"/>
    </xf>
    <xf numFmtId="165" fontId="12" fillId="5" borderId="24" xfId="0" applyNumberFormat="1" applyFont="1" applyFill="1" applyBorder="1" applyAlignment="1">
      <alignment horizontal="center" vertical="center" wrapText="1"/>
    </xf>
    <xf numFmtId="2" fontId="0" fillId="0" borderId="25" xfId="0" applyNumberFormat="1" applyBorder="1" applyAlignment="1">
      <alignment horizontal="center" vertical="center" wrapText="1"/>
    </xf>
    <xf numFmtId="0" fontId="12" fillId="3" borderId="26" xfId="0" applyFont="1" applyFill="1" applyBorder="1" applyAlignment="1">
      <alignment vertical="center" wrapText="1"/>
    </xf>
    <xf numFmtId="0" fontId="0" fillId="0" borderId="26" xfId="0" applyBorder="1" applyAlignment="1">
      <alignment horizontal="center" vertical="center" wrapText="1"/>
    </xf>
    <xf numFmtId="165" fontId="12" fillId="5" borderId="27" xfId="0" applyNumberFormat="1" applyFont="1" applyFill="1" applyBorder="1" applyAlignment="1">
      <alignment horizontal="center" vertical="center" wrapText="1"/>
    </xf>
    <xf numFmtId="4" fontId="4" fillId="2" borderId="29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4" fontId="4" fillId="2" borderId="29" xfId="1" applyNumberFormat="1" applyFont="1" applyFill="1" applyBorder="1" applyAlignment="1">
      <alignment horizontal="center" vertical="center" wrapText="1"/>
    </xf>
    <xf numFmtId="4" fontId="12" fillId="2" borderId="30" xfId="0" applyNumberFormat="1" applyFont="1" applyFill="1" applyBorder="1" applyAlignment="1">
      <alignment horizontal="center" vertical="center" wrapText="1"/>
    </xf>
    <xf numFmtId="10" fontId="4" fillId="2" borderId="29" xfId="2" applyNumberFormat="1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vertical="center" wrapText="1"/>
    </xf>
    <xf numFmtId="4" fontId="4" fillId="2" borderId="32" xfId="1" applyNumberFormat="1" applyFont="1" applyFill="1" applyBorder="1" applyAlignment="1" applyProtection="1">
      <alignment horizontal="center" vertical="center" wrapText="1"/>
    </xf>
    <xf numFmtId="169" fontId="4" fillId="5" borderId="32" xfId="0" applyNumberFormat="1" applyFont="1" applyFill="1" applyBorder="1" applyAlignment="1">
      <alignment horizontal="center" vertical="center" wrapText="1"/>
    </xf>
    <xf numFmtId="4" fontId="12" fillId="5" borderId="32" xfId="0" applyNumberFormat="1" applyFont="1" applyFill="1" applyBorder="1" applyAlignment="1">
      <alignment horizontal="center" vertical="center" wrapText="1"/>
    </xf>
    <xf numFmtId="39" fontId="12" fillId="5" borderId="33" xfId="1" applyNumberFormat="1" applyFont="1" applyFill="1" applyBorder="1" applyAlignment="1" applyProtection="1">
      <alignment horizontal="center" vertical="center" wrapText="1"/>
    </xf>
    <xf numFmtId="0" fontId="12" fillId="5" borderId="35" xfId="0" applyFont="1" applyFill="1" applyBorder="1" applyAlignment="1">
      <alignment vertical="center" wrapText="1"/>
    </xf>
    <xf numFmtId="2" fontId="4" fillId="5" borderId="36" xfId="0" applyNumberFormat="1" applyFont="1" applyFill="1" applyBorder="1" applyAlignment="1">
      <alignment horizontal="center" vertical="center" wrapText="1"/>
    </xf>
    <xf numFmtId="4" fontId="4" fillId="5" borderId="36" xfId="0" applyNumberFormat="1" applyFont="1" applyFill="1" applyBorder="1" applyAlignment="1">
      <alignment horizontal="center" vertical="center" wrapText="1"/>
    </xf>
    <xf numFmtId="0" fontId="6" fillId="5" borderId="0" xfId="3" applyFont="1" applyFill="1" applyBorder="1" applyAlignment="1">
      <alignment horizontal="left" vertical="center" wrapText="1"/>
    </xf>
    <xf numFmtId="0" fontId="6" fillId="5" borderId="5" xfId="3" applyFont="1" applyFill="1" applyBorder="1" applyAlignment="1">
      <alignment horizontal="left" vertical="center" wrapText="1"/>
    </xf>
    <xf numFmtId="4" fontId="3" fillId="2" borderId="1" xfId="3" applyNumberFormat="1" applyFont="1" applyFill="1" applyBorder="1" applyAlignment="1">
      <alignment horizontal="center" vertical="center"/>
    </xf>
    <xf numFmtId="4" fontId="3" fillId="2" borderId="2" xfId="3" applyNumberFormat="1" applyFont="1" applyFill="1" applyBorder="1" applyAlignment="1">
      <alignment horizontal="center" vertical="center"/>
    </xf>
    <xf numFmtId="4" fontId="3" fillId="2" borderId="3" xfId="3" applyNumberFormat="1" applyFont="1" applyFill="1" applyBorder="1" applyAlignment="1">
      <alignment horizontal="center" vertical="center"/>
    </xf>
    <xf numFmtId="4" fontId="5" fillId="2" borderId="0" xfId="3" applyNumberFormat="1" applyFont="1" applyFill="1" applyBorder="1" applyAlignment="1">
      <alignment horizontal="center" vertical="center"/>
    </xf>
    <xf numFmtId="4" fontId="5" fillId="2" borderId="5" xfId="3" applyNumberFormat="1" applyFont="1" applyFill="1" applyBorder="1" applyAlignment="1">
      <alignment horizontal="center" vertical="center"/>
    </xf>
    <xf numFmtId="4" fontId="6" fillId="2" borderId="0" xfId="3" applyNumberFormat="1" applyFont="1" applyFill="1" applyBorder="1" applyAlignment="1">
      <alignment horizontal="center" vertical="center"/>
    </xf>
    <xf numFmtId="4" fontId="6" fillId="2" borderId="5" xfId="3" applyNumberFormat="1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horizontal="left" vertical="center"/>
    </xf>
    <xf numFmtId="0" fontId="6" fillId="5" borderId="0" xfId="3" applyFont="1" applyFill="1" applyBorder="1" applyAlignment="1">
      <alignment horizontal="center" vertical="center"/>
    </xf>
    <xf numFmtId="0" fontId="6" fillId="5" borderId="5" xfId="3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6" fillId="5" borderId="7" xfId="3" applyFont="1" applyFill="1" applyBorder="1" applyAlignment="1">
      <alignment horizontal="left" vertical="center"/>
    </xf>
    <xf numFmtId="4" fontId="20" fillId="5" borderId="0" xfId="0" applyNumberFormat="1" applyFont="1" applyFill="1" applyBorder="1" applyAlignment="1">
      <alignment horizontal="center" vertical="center"/>
    </xf>
    <xf numFmtId="4" fontId="20" fillId="5" borderId="5" xfId="0" applyNumberFormat="1" applyFont="1" applyFill="1" applyBorder="1" applyAlignment="1">
      <alignment horizontal="center" vertical="center"/>
    </xf>
  </cellXfs>
  <cellStyles count="9">
    <cellStyle name="Millares" xfId="1" builtinId="3"/>
    <cellStyle name="Millares 12" xfId="6" xr:uid="{00000000-0005-0000-0000-000001000000}"/>
    <cellStyle name="Millares 18 2" xfId="5" xr:uid="{00000000-0005-0000-0000-000002000000}"/>
    <cellStyle name="Millares 2 4" xfId="4" xr:uid="{00000000-0005-0000-0000-000003000000}"/>
    <cellStyle name="Normal" xfId="0" builtinId="0"/>
    <cellStyle name="Normal 5 18 2" xfId="7" xr:uid="{00000000-0005-0000-0000-000005000000}"/>
    <cellStyle name="Normal 5 18 2 2" xfId="8" xr:uid="{00000000-0005-0000-0000-000006000000}"/>
    <cellStyle name="Normal 5 2 3 2" xfId="3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238125</xdr:rowOff>
    </xdr:from>
    <xdr:to>
      <xdr:col>1</xdr:col>
      <xdr:colOff>1657350</xdr:colOff>
      <xdr:row>2</xdr:row>
      <xdr:rowOff>238124</xdr:rowOff>
    </xdr:to>
    <xdr:pic>
      <xdr:nvPicPr>
        <xdr:cNvPr id="2" name="2 Imagen" descr="Resultado de imagen para logo ministerio publico republica dominican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766" t="36172" r="32526" b="36678"/>
        <a:stretch>
          <a:fillRect/>
        </a:stretch>
      </xdr:blipFill>
      <xdr:spPr bwMode="auto">
        <a:xfrm>
          <a:off x="228600" y="238125"/>
          <a:ext cx="1924050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0"/>
  <sheetViews>
    <sheetView tabSelected="1" view="pageBreakPreview" topLeftCell="A186" zoomScaleNormal="100" zoomScaleSheetLayoutView="100" workbookViewId="0">
      <selection activeCell="H176" sqref="H176"/>
    </sheetView>
  </sheetViews>
  <sheetFormatPr baseColWidth="10" defaultColWidth="9.140625" defaultRowHeight="15" x14ac:dyDescent="0.25"/>
  <cols>
    <col min="1" max="1" width="7.42578125" style="92" customWidth="1"/>
    <col min="2" max="2" width="36.85546875" style="54" customWidth="1"/>
    <col min="3" max="3" width="15.140625" style="96" customWidth="1"/>
    <col min="4" max="4" width="5.28515625" style="97" customWidth="1"/>
    <col min="5" max="5" width="9.140625" style="97" customWidth="1"/>
    <col min="6" max="6" width="9.5703125" style="97" customWidth="1"/>
    <col min="7" max="7" width="10.5703125" style="98" customWidth="1"/>
    <col min="8" max="8" width="7.140625" style="25" customWidth="1"/>
    <col min="9" max="9" width="30.28515625" style="57" bestFit="1" customWidth="1"/>
    <col min="10" max="10" width="12.140625" style="54" bestFit="1" customWidth="1"/>
    <col min="11" max="256" width="9.140625" style="54"/>
    <col min="257" max="257" width="6.7109375" style="54" customWidth="1"/>
    <col min="258" max="258" width="52.140625" style="54" customWidth="1"/>
    <col min="259" max="259" width="10.5703125" style="54" customWidth="1"/>
    <col min="260" max="260" width="4.42578125" style="54" customWidth="1"/>
    <col min="261" max="261" width="12.28515625" style="54" customWidth="1"/>
    <col min="262" max="262" width="14" style="54" customWidth="1"/>
    <col min="263" max="263" width="19.42578125" style="54" customWidth="1"/>
    <col min="264" max="264" width="7.140625" style="54" customWidth="1"/>
    <col min="265" max="265" width="30.28515625" style="54" bestFit="1" customWidth="1"/>
    <col min="266" max="266" width="12.140625" style="54" bestFit="1" customWidth="1"/>
    <col min="267" max="512" width="9.140625" style="54"/>
    <col min="513" max="513" width="6.7109375" style="54" customWidth="1"/>
    <col min="514" max="514" width="52.140625" style="54" customWidth="1"/>
    <col min="515" max="515" width="10.5703125" style="54" customWidth="1"/>
    <col min="516" max="516" width="4.42578125" style="54" customWidth="1"/>
    <col min="517" max="517" width="12.28515625" style="54" customWidth="1"/>
    <col min="518" max="518" width="14" style="54" customWidth="1"/>
    <col min="519" max="519" width="19.42578125" style="54" customWidth="1"/>
    <col min="520" max="520" width="7.140625" style="54" customWidth="1"/>
    <col min="521" max="521" width="30.28515625" style="54" bestFit="1" customWidth="1"/>
    <col min="522" max="522" width="12.140625" style="54" bestFit="1" customWidth="1"/>
    <col min="523" max="768" width="9.140625" style="54"/>
    <col min="769" max="769" width="6.7109375" style="54" customWidth="1"/>
    <col min="770" max="770" width="52.140625" style="54" customWidth="1"/>
    <col min="771" max="771" width="10.5703125" style="54" customWidth="1"/>
    <col min="772" max="772" width="4.42578125" style="54" customWidth="1"/>
    <col min="773" max="773" width="12.28515625" style="54" customWidth="1"/>
    <col min="774" max="774" width="14" style="54" customWidth="1"/>
    <col min="775" max="775" width="19.42578125" style="54" customWidth="1"/>
    <col min="776" max="776" width="7.140625" style="54" customWidth="1"/>
    <col min="777" max="777" width="30.28515625" style="54" bestFit="1" customWidth="1"/>
    <col min="778" max="778" width="12.140625" style="54" bestFit="1" customWidth="1"/>
    <col min="779" max="1024" width="9.140625" style="54"/>
    <col min="1025" max="1025" width="6.7109375" style="54" customWidth="1"/>
    <col min="1026" max="1026" width="52.140625" style="54" customWidth="1"/>
    <col min="1027" max="1027" width="10.5703125" style="54" customWidth="1"/>
    <col min="1028" max="1028" width="4.42578125" style="54" customWidth="1"/>
    <col min="1029" max="1029" width="12.28515625" style="54" customWidth="1"/>
    <col min="1030" max="1030" width="14" style="54" customWidth="1"/>
    <col min="1031" max="1031" width="19.42578125" style="54" customWidth="1"/>
    <col min="1032" max="1032" width="7.140625" style="54" customWidth="1"/>
    <col min="1033" max="1033" width="30.28515625" style="54" bestFit="1" customWidth="1"/>
    <col min="1034" max="1034" width="12.140625" style="54" bestFit="1" customWidth="1"/>
    <col min="1035" max="1280" width="9.140625" style="54"/>
    <col min="1281" max="1281" width="6.7109375" style="54" customWidth="1"/>
    <col min="1282" max="1282" width="52.140625" style="54" customWidth="1"/>
    <col min="1283" max="1283" width="10.5703125" style="54" customWidth="1"/>
    <col min="1284" max="1284" width="4.42578125" style="54" customWidth="1"/>
    <col min="1285" max="1285" width="12.28515625" style="54" customWidth="1"/>
    <col min="1286" max="1286" width="14" style="54" customWidth="1"/>
    <col min="1287" max="1287" width="19.42578125" style="54" customWidth="1"/>
    <col min="1288" max="1288" width="7.140625" style="54" customWidth="1"/>
    <col min="1289" max="1289" width="30.28515625" style="54" bestFit="1" customWidth="1"/>
    <col min="1290" max="1290" width="12.140625" style="54" bestFit="1" customWidth="1"/>
    <col min="1291" max="1536" width="9.140625" style="54"/>
    <col min="1537" max="1537" width="6.7109375" style="54" customWidth="1"/>
    <col min="1538" max="1538" width="52.140625" style="54" customWidth="1"/>
    <col min="1539" max="1539" width="10.5703125" style="54" customWidth="1"/>
    <col min="1540" max="1540" width="4.42578125" style="54" customWidth="1"/>
    <col min="1541" max="1541" width="12.28515625" style="54" customWidth="1"/>
    <col min="1542" max="1542" width="14" style="54" customWidth="1"/>
    <col min="1543" max="1543" width="19.42578125" style="54" customWidth="1"/>
    <col min="1544" max="1544" width="7.140625" style="54" customWidth="1"/>
    <col min="1545" max="1545" width="30.28515625" style="54" bestFit="1" customWidth="1"/>
    <col min="1546" max="1546" width="12.140625" style="54" bestFit="1" customWidth="1"/>
    <col min="1547" max="1792" width="9.140625" style="54"/>
    <col min="1793" max="1793" width="6.7109375" style="54" customWidth="1"/>
    <col min="1794" max="1794" width="52.140625" style="54" customWidth="1"/>
    <col min="1795" max="1795" width="10.5703125" style="54" customWidth="1"/>
    <col min="1796" max="1796" width="4.42578125" style="54" customWidth="1"/>
    <col min="1797" max="1797" width="12.28515625" style="54" customWidth="1"/>
    <col min="1798" max="1798" width="14" style="54" customWidth="1"/>
    <col min="1799" max="1799" width="19.42578125" style="54" customWidth="1"/>
    <col min="1800" max="1800" width="7.140625" style="54" customWidth="1"/>
    <col min="1801" max="1801" width="30.28515625" style="54" bestFit="1" customWidth="1"/>
    <col min="1802" max="1802" width="12.140625" style="54" bestFit="1" customWidth="1"/>
    <col min="1803" max="2048" width="9.140625" style="54"/>
    <col min="2049" max="2049" width="6.7109375" style="54" customWidth="1"/>
    <col min="2050" max="2050" width="52.140625" style="54" customWidth="1"/>
    <col min="2051" max="2051" width="10.5703125" style="54" customWidth="1"/>
    <col min="2052" max="2052" width="4.42578125" style="54" customWidth="1"/>
    <col min="2053" max="2053" width="12.28515625" style="54" customWidth="1"/>
    <col min="2054" max="2054" width="14" style="54" customWidth="1"/>
    <col min="2055" max="2055" width="19.42578125" style="54" customWidth="1"/>
    <col min="2056" max="2056" width="7.140625" style="54" customWidth="1"/>
    <col min="2057" max="2057" width="30.28515625" style="54" bestFit="1" customWidth="1"/>
    <col min="2058" max="2058" width="12.140625" style="54" bestFit="1" customWidth="1"/>
    <col min="2059" max="2304" width="9.140625" style="54"/>
    <col min="2305" max="2305" width="6.7109375" style="54" customWidth="1"/>
    <col min="2306" max="2306" width="52.140625" style="54" customWidth="1"/>
    <col min="2307" max="2307" width="10.5703125" style="54" customWidth="1"/>
    <col min="2308" max="2308" width="4.42578125" style="54" customWidth="1"/>
    <col min="2309" max="2309" width="12.28515625" style="54" customWidth="1"/>
    <col min="2310" max="2310" width="14" style="54" customWidth="1"/>
    <col min="2311" max="2311" width="19.42578125" style="54" customWidth="1"/>
    <col min="2312" max="2312" width="7.140625" style="54" customWidth="1"/>
    <col min="2313" max="2313" width="30.28515625" style="54" bestFit="1" customWidth="1"/>
    <col min="2314" max="2314" width="12.140625" style="54" bestFit="1" customWidth="1"/>
    <col min="2315" max="2560" width="9.140625" style="54"/>
    <col min="2561" max="2561" width="6.7109375" style="54" customWidth="1"/>
    <col min="2562" max="2562" width="52.140625" style="54" customWidth="1"/>
    <col min="2563" max="2563" width="10.5703125" style="54" customWidth="1"/>
    <col min="2564" max="2564" width="4.42578125" style="54" customWidth="1"/>
    <col min="2565" max="2565" width="12.28515625" style="54" customWidth="1"/>
    <col min="2566" max="2566" width="14" style="54" customWidth="1"/>
    <col min="2567" max="2567" width="19.42578125" style="54" customWidth="1"/>
    <col min="2568" max="2568" width="7.140625" style="54" customWidth="1"/>
    <col min="2569" max="2569" width="30.28515625" style="54" bestFit="1" customWidth="1"/>
    <col min="2570" max="2570" width="12.140625" style="54" bestFit="1" customWidth="1"/>
    <col min="2571" max="2816" width="9.140625" style="54"/>
    <col min="2817" max="2817" width="6.7109375" style="54" customWidth="1"/>
    <col min="2818" max="2818" width="52.140625" style="54" customWidth="1"/>
    <col min="2819" max="2819" width="10.5703125" style="54" customWidth="1"/>
    <col min="2820" max="2820" width="4.42578125" style="54" customWidth="1"/>
    <col min="2821" max="2821" width="12.28515625" style="54" customWidth="1"/>
    <col min="2822" max="2822" width="14" style="54" customWidth="1"/>
    <col min="2823" max="2823" width="19.42578125" style="54" customWidth="1"/>
    <col min="2824" max="2824" width="7.140625" style="54" customWidth="1"/>
    <col min="2825" max="2825" width="30.28515625" style="54" bestFit="1" customWidth="1"/>
    <col min="2826" max="2826" width="12.140625" style="54" bestFit="1" customWidth="1"/>
    <col min="2827" max="3072" width="9.140625" style="54"/>
    <col min="3073" max="3073" width="6.7109375" style="54" customWidth="1"/>
    <col min="3074" max="3074" width="52.140625" style="54" customWidth="1"/>
    <col min="3075" max="3075" width="10.5703125" style="54" customWidth="1"/>
    <col min="3076" max="3076" width="4.42578125" style="54" customWidth="1"/>
    <col min="3077" max="3077" width="12.28515625" style="54" customWidth="1"/>
    <col min="3078" max="3078" width="14" style="54" customWidth="1"/>
    <col min="3079" max="3079" width="19.42578125" style="54" customWidth="1"/>
    <col min="3080" max="3080" width="7.140625" style="54" customWidth="1"/>
    <col min="3081" max="3081" width="30.28515625" style="54" bestFit="1" customWidth="1"/>
    <col min="3082" max="3082" width="12.140625" style="54" bestFit="1" customWidth="1"/>
    <col min="3083" max="3328" width="9.140625" style="54"/>
    <col min="3329" max="3329" width="6.7109375" style="54" customWidth="1"/>
    <col min="3330" max="3330" width="52.140625" style="54" customWidth="1"/>
    <col min="3331" max="3331" width="10.5703125" style="54" customWidth="1"/>
    <col min="3332" max="3332" width="4.42578125" style="54" customWidth="1"/>
    <col min="3333" max="3333" width="12.28515625" style="54" customWidth="1"/>
    <col min="3334" max="3334" width="14" style="54" customWidth="1"/>
    <col min="3335" max="3335" width="19.42578125" style="54" customWidth="1"/>
    <col min="3336" max="3336" width="7.140625" style="54" customWidth="1"/>
    <col min="3337" max="3337" width="30.28515625" style="54" bestFit="1" customWidth="1"/>
    <col min="3338" max="3338" width="12.140625" style="54" bestFit="1" customWidth="1"/>
    <col min="3339" max="3584" width="9.140625" style="54"/>
    <col min="3585" max="3585" width="6.7109375" style="54" customWidth="1"/>
    <col min="3586" max="3586" width="52.140625" style="54" customWidth="1"/>
    <col min="3587" max="3587" width="10.5703125" style="54" customWidth="1"/>
    <col min="3588" max="3588" width="4.42578125" style="54" customWidth="1"/>
    <col min="3589" max="3589" width="12.28515625" style="54" customWidth="1"/>
    <col min="3590" max="3590" width="14" style="54" customWidth="1"/>
    <col min="3591" max="3591" width="19.42578125" style="54" customWidth="1"/>
    <col min="3592" max="3592" width="7.140625" style="54" customWidth="1"/>
    <col min="3593" max="3593" width="30.28515625" style="54" bestFit="1" customWidth="1"/>
    <col min="3594" max="3594" width="12.140625" style="54" bestFit="1" customWidth="1"/>
    <col min="3595" max="3840" width="9.140625" style="54"/>
    <col min="3841" max="3841" width="6.7109375" style="54" customWidth="1"/>
    <col min="3842" max="3842" width="52.140625" style="54" customWidth="1"/>
    <col min="3843" max="3843" width="10.5703125" style="54" customWidth="1"/>
    <col min="3844" max="3844" width="4.42578125" style="54" customWidth="1"/>
    <col min="3845" max="3845" width="12.28515625" style="54" customWidth="1"/>
    <col min="3846" max="3846" width="14" style="54" customWidth="1"/>
    <col min="3847" max="3847" width="19.42578125" style="54" customWidth="1"/>
    <col min="3848" max="3848" width="7.140625" style="54" customWidth="1"/>
    <col min="3849" max="3849" width="30.28515625" style="54" bestFit="1" customWidth="1"/>
    <col min="3850" max="3850" width="12.140625" style="54" bestFit="1" customWidth="1"/>
    <col min="3851" max="4096" width="9.140625" style="54"/>
    <col min="4097" max="4097" width="6.7109375" style="54" customWidth="1"/>
    <col min="4098" max="4098" width="52.140625" style="54" customWidth="1"/>
    <col min="4099" max="4099" width="10.5703125" style="54" customWidth="1"/>
    <col min="4100" max="4100" width="4.42578125" style="54" customWidth="1"/>
    <col min="4101" max="4101" width="12.28515625" style="54" customWidth="1"/>
    <col min="4102" max="4102" width="14" style="54" customWidth="1"/>
    <col min="4103" max="4103" width="19.42578125" style="54" customWidth="1"/>
    <col min="4104" max="4104" width="7.140625" style="54" customWidth="1"/>
    <col min="4105" max="4105" width="30.28515625" style="54" bestFit="1" customWidth="1"/>
    <col min="4106" max="4106" width="12.140625" style="54" bestFit="1" customWidth="1"/>
    <col min="4107" max="4352" width="9.140625" style="54"/>
    <col min="4353" max="4353" width="6.7109375" style="54" customWidth="1"/>
    <col min="4354" max="4354" width="52.140625" style="54" customWidth="1"/>
    <col min="4355" max="4355" width="10.5703125" style="54" customWidth="1"/>
    <col min="4356" max="4356" width="4.42578125" style="54" customWidth="1"/>
    <col min="4357" max="4357" width="12.28515625" style="54" customWidth="1"/>
    <col min="4358" max="4358" width="14" style="54" customWidth="1"/>
    <col min="4359" max="4359" width="19.42578125" style="54" customWidth="1"/>
    <col min="4360" max="4360" width="7.140625" style="54" customWidth="1"/>
    <col min="4361" max="4361" width="30.28515625" style="54" bestFit="1" customWidth="1"/>
    <col min="4362" max="4362" width="12.140625" style="54" bestFit="1" customWidth="1"/>
    <col min="4363" max="4608" width="9.140625" style="54"/>
    <col min="4609" max="4609" width="6.7109375" style="54" customWidth="1"/>
    <col min="4610" max="4610" width="52.140625" style="54" customWidth="1"/>
    <col min="4611" max="4611" width="10.5703125" style="54" customWidth="1"/>
    <col min="4612" max="4612" width="4.42578125" style="54" customWidth="1"/>
    <col min="4613" max="4613" width="12.28515625" style="54" customWidth="1"/>
    <col min="4614" max="4614" width="14" style="54" customWidth="1"/>
    <col min="4615" max="4615" width="19.42578125" style="54" customWidth="1"/>
    <col min="4616" max="4616" width="7.140625" style="54" customWidth="1"/>
    <col min="4617" max="4617" width="30.28515625" style="54" bestFit="1" customWidth="1"/>
    <col min="4618" max="4618" width="12.140625" style="54" bestFit="1" customWidth="1"/>
    <col min="4619" max="4864" width="9.140625" style="54"/>
    <col min="4865" max="4865" width="6.7109375" style="54" customWidth="1"/>
    <col min="4866" max="4866" width="52.140625" style="54" customWidth="1"/>
    <col min="4867" max="4867" width="10.5703125" style="54" customWidth="1"/>
    <col min="4868" max="4868" width="4.42578125" style="54" customWidth="1"/>
    <col min="4869" max="4869" width="12.28515625" style="54" customWidth="1"/>
    <col min="4870" max="4870" width="14" style="54" customWidth="1"/>
    <col min="4871" max="4871" width="19.42578125" style="54" customWidth="1"/>
    <col min="4872" max="4872" width="7.140625" style="54" customWidth="1"/>
    <col min="4873" max="4873" width="30.28515625" style="54" bestFit="1" customWidth="1"/>
    <col min="4874" max="4874" width="12.140625" style="54" bestFit="1" customWidth="1"/>
    <col min="4875" max="5120" width="9.140625" style="54"/>
    <col min="5121" max="5121" width="6.7109375" style="54" customWidth="1"/>
    <col min="5122" max="5122" width="52.140625" style="54" customWidth="1"/>
    <col min="5123" max="5123" width="10.5703125" style="54" customWidth="1"/>
    <col min="5124" max="5124" width="4.42578125" style="54" customWidth="1"/>
    <col min="5125" max="5125" width="12.28515625" style="54" customWidth="1"/>
    <col min="5126" max="5126" width="14" style="54" customWidth="1"/>
    <col min="5127" max="5127" width="19.42578125" style="54" customWidth="1"/>
    <col min="5128" max="5128" width="7.140625" style="54" customWidth="1"/>
    <col min="5129" max="5129" width="30.28515625" style="54" bestFit="1" customWidth="1"/>
    <col min="5130" max="5130" width="12.140625" style="54" bestFit="1" customWidth="1"/>
    <col min="5131" max="5376" width="9.140625" style="54"/>
    <col min="5377" max="5377" width="6.7109375" style="54" customWidth="1"/>
    <col min="5378" max="5378" width="52.140625" style="54" customWidth="1"/>
    <col min="5379" max="5379" width="10.5703125" style="54" customWidth="1"/>
    <col min="5380" max="5380" width="4.42578125" style="54" customWidth="1"/>
    <col min="5381" max="5381" width="12.28515625" style="54" customWidth="1"/>
    <col min="5382" max="5382" width="14" style="54" customWidth="1"/>
    <col min="5383" max="5383" width="19.42578125" style="54" customWidth="1"/>
    <col min="5384" max="5384" width="7.140625" style="54" customWidth="1"/>
    <col min="5385" max="5385" width="30.28515625" style="54" bestFit="1" customWidth="1"/>
    <col min="5386" max="5386" width="12.140625" style="54" bestFit="1" customWidth="1"/>
    <col min="5387" max="5632" width="9.140625" style="54"/>
    <col min="5633" max="5633" width="6.7109375" style="54" customWidth="1"/>
    <col min="5634" max="5634" width="52.140625" style="54" customWidth="1"/>
    <col min="5635" max="5635" width="10.5703125" style="54" customWidth="1"/>
    <col min="5636" max="5636" width="4.42578125" style="54" customWidth="1"/>
    <col min="5637" max="5637" width="12.28515625" style="54" customWidth="1"/>
    <col min="5638" max="5638" width="14" style="54" customWidth="1"/>
    <col min="5639" max="5639" width="19.42578125" style="54" customWidth="1"/>
    <col min="5640" max="5640" width="7.140625" style="54" customWidth="1"/>
    <col min="5641" max="5641" width="30.28515625" style="54" bestFit="1" customWidth="1"/>
    <col min="5642" max="5642" width="12.140625" style="54" bestFit="1" customWidth="1"/>
    <col min="5643" max="5888" width="9.140625" style="54"/>
    <col min="5889" max="5889" width="6.7109375" style="54" customWidth="1"/>
    <col min="5890" max="5890" width="52.140625" style="54" customWidth="1"/>
    <col min="5891" max="5891" width="10.5703125" style="54" customWidth="1"/>
    <col min="5892" max="5892" width="4.42578125" style="54" customWidth="1"/>
    <col min="5893" max="5893" width="12.28515625" style="54" customWidth="1"/>
    <col min="5894" max="5894" width="14" style="54" customWidth="1"/>
    <col min="5895" max="5895" width="19.42578125" style="54" customWidth="1"/>
    <col min="5896" max="5896" width="7.140625" style="54" customWidth="1"/>
    <col min="5897" max="5897" width="30.28515625" style="54" bestFit="1" customWidth="1"/>
    <col min="5898" max="5898" width="12.140625" style="54" bestFit="1" customWidth="1"/>
    <col min="5899" max="6144" width="9.140625" style="54"/>
    <col min="6145" max="6145" width="6.7109375" style="54" customWidth="1"/>
    <col min="6146" max="6146" width="52.140625" style="54" customWidth="1"/>
    <col min="6147" max="6147" width="10.5703125" style="54" customWidth="1"/>
    <col min="6148" max="6148" width="4.42578125" style="54" customWidth="1"/>
    <col min="6149" max="6149" width="12.28515625" style="54" customWidth="1"/>
    <col min="6150" max="6150" width="14" style="54" customWidth="1"/>
    <col min="6151" max="6151" width="19.42578125" style="54" customWidth="1"/>
    <col min="6152" max="6152" width="7.140625" style="54" customWidth="1"/>
    <col min="6153" max="6153" width="30.28515625" style="54" bestFit="1" customWidth="1"/>
    <col min="6154" max="6154" width="12.140625" style="54" bestFit="1" customWidth="1"/>
    <col min="6155" max="6400" width="9.140625" style="54"/>
    <col min="6401" max="6401" width="6.7109375" style="54" customWidth="1"/>
    <col min="6402" max="6402" width="52.140625" style="54" customWidth="1"/>
    <col min="6403" max="6403" width="10.5703125" style="54" customWidth="1"/>
    <col min="6404" max="6404" width="4.42578125" style="54" customWidth="1"/>
    <col min="6405" max="6405" width="12.28515625" style="54" customWidth="1"/>
    <col min="6406" max="6406" width="14" style="54" customWidth="1"/>
    <col min="6407" max="6407" width="19.42578125" style="54" customWidth="1"/>
    <col min="6408" max="6408" width="7.140625" style="54" customWidth="1"/>
    <col min="6409" max="6409" width="30.28515625" style="54" bestFit="1" customWidth="1"/>
    <col min="6410" max="6410" width="12.140625" style="54" bestFit="1" customWidth="1"/>
    <col min="6411" max="6656" width="9.140625" style="54"/>
    <col min="6657" max="6657" width="6.7109375" style="54" customWidth="1"/>
    <col min="6658" max="6658" width="52.140625" style="54" customWidth="1"/>
    <col min="6659" max="6659" width="10.5703125" style="54" customWidth="1"/>
    <col min="6660" max="6660" width="4.42578125" style="54" customWidth="1"/>
    <col min="6661" max="6661" width="12.28515625" style="54" customWidth="1"/>
    <col min="6662" max="6662" width="14" style="54" customWidth="1"/>
    <col min="6663" max="6663" width="19.42578125" style="54" customWidth="1"/>
    <col min="6664" max="6664" width="7.140625" style="54" customWidth="1"/>
    <col min="6665" max="6665" width="30.28515625" style="54" bestFit="1" customWidth="1"/>
    <col min="6666" max="6666" width="12.140625" style="54" bestFit="1" customWidth="1"/>
    <col min="6667" max="6912" width="9.140625" style="54"/>
    <col min="6913" max="6913" width="6.7109375" style="54" customWidth="1"/>
    <col min="6914" max="6914" width="52.140625" style="54" customWidth="1"/>
    <col min="6915" max="6915" width="10.5703125" style="54" customWidth="1"/>
    <col min="6916" max="6916" width="4.42578125" style="54" customWidth="1"/>
    <col min="6917" max="6917" width="12.28515625" style="54" customWidth="1"/>
    <col min="6918" max="6918" width="14" style="54" customWidth="1"/>
    <col min="6919" max="6919" width="19.42578125" style="54" customWidth="1"/>
    <col min="6920" max="6920" width="7.140625" style="54" customWidth="1"/>
    <col min="6921" max="6921" width="30.28515625" style="54" bestFit="1" customWidth="1"/>
    <col min="6922" max="6922" width="12.140625" style="54" bestFit="1" customWidth="1"/>
    <col min="6923" max="7168" width="9.140625" style="54"/>
    <col min="7169" max="7169" width="6.7109375" style="54" customWidth="1"/>
    <col min="7170" max="7170" width="52.140625" style="54" customWidth="1"/>
    <col min="7171" max="7171" width="10.5703125" style="54" customWidth="1"/>
    <col min="7172" max="7172" width="4.42578125" style="54" customWidth="1"/>
    <col min="7173" max="7173" width="12.28515625" style="54" customWidth="1"/>
    <col min="7174" max="7174" width="14" style="54" customWidth="1"/>
    <col min="7175" max="7175" width="19.42578125" style="54" customWidth="1"/>
    <col min="7176" max="7176" width="7.140625" style="54" customWidth="1"/>
    <col min="7177" max="7177" width="30.28515625" style="54" bestFit="1" customWidth="1"/>
    <col min="7178" max="7178" width="12.140625" style="54" bestFit="1" customWidth="1"/>
    <col min="7179" max="7424" width="9.140625" style="54"/>
    <col min="7425" max="7425" width="6.7109375" style="54" customWidth="1"/>
    <col min="7426" max="7426" width="52.140625" style="54" customWidth="1"/>
    <col min="7427" max="7427" width="10.5703125" style="54" customWidth="1"/>
    <col min="7428" max="7428" width="4.42578125" style="54" customWidth="1"/>
    <col min="7429" max="7429" width="12.28515625" style="54" customWidth="1"/>
    <col min="7430" max="7430" width="14" style="54" customWidth="1"/>
    <col min="7431" max="7431" width="19.42578125" style="54" customWidth="1"/>
    <col min="7432" max="7432" width="7.140625" style="54" customWidth="1"/>
    <col min="7433" max="7433" width="30.28515625" style="54" bestFit="1" customWidth="1"/>
    <col min="7434" max="7434" width="12.140625" style="54" bestFit="1" customWidth="1"/>
    <col min="7435" max="7680" width="9.140625" style="54"/>
    <col min="7681" max="7681" width="6.7109375" style="54" customWidth="1"/>
    <col min="7682" max="7682" width="52.140625" style="54" customWidth="1"/>
    <col min="7683" max="7683" width="10.5703125" style="54" customWidth="1"/>
    <col min="7684" max="7684" width="4.42578125" style="54" customWidth="1"/>
    <col min="7685" max="7685" width="12.28515625" style="54" customWidth="1"/>
    <col min="7686" max="7686" width="14" style="54" customWidth="1"/>
    <col min="7687" max="7687" width="19.42578125" style="54" customWidth="1"/>
    <col min="7688" max="7688" width="7.140625" style="54" customWidth="1"/>
    <col min="7689" max="7689" width="30.28515625" style="54" bestFit="1" customWidth="1"/>
    <col min="7690" max="7690" width="12.140625" style="54" bestFit="1" customWidth="1"/>
    <col min="7691" max="7936" width="9.140625" style="54"/>
    <col min="7937" max="7937" width="6.7109375" style="54" customWidth="1"/>
    <col min="7938" max="7938" width="52.140625" style="54" customWidth="1"/>
    <col min="7939" max="7939" width="10.5703125" style="54" customWidth="1"/>
    <col min="7940" max="7940" width="4.42578125" style="54" customWidth="1"/>
    <col min="7941" max="7941" width="12.28515625" style="54" customWidth="1"/>
    <col min="7942" max="7942" width="14" style="54" customWidth="1"/>
    <col min="7943" max="7943" width="19.42578125" style="54" customWidth="1"/>
    <col min="7944" max="7944" width="7.140625" style="54" customWidth="1"/>
    <col min="7945" max="7945" width="30.28515625" style="54" bestFit="1" customWidth="1"/>
    <col min="7946" max="7946" width="12.140625" style="54" bestFit="1" customWidth="1"/>
    <col min="7947" max="8192" width="9.140625" style="54"/>
    <col min="8193" max="8193" width="6.7109375" style="54" customWidth="1"/>
    <col min="8194" max="8194" width="52.140625" style="54" customWidth="1"/>
    <col min="8195" max="8195" width="10.5703125" style="54" customWidth="1"/>
    <col min="8196" max="8196" width="4.42578125" style="54" customWidth="1"/>
    <col min="8197" max="8197" width="12.28515625" style="54" customWidth="1"/>
    <col min="8198" max="8198" width="14" style="54" customWidth="1"/>
    <col min="8199" max="8199" width="19.42578125" style="54" customWidth="1"/>
    <col min="8200" max="8200" width="7.140625" style="54" customWidth="1"/>
    <col min="8201" max="8201" width="30.28515625" style="54" bestFit="1" customWidth="1"/>
    <col min="8202" max="8202" width="12.140625" style="54" bestFit="1" customWidth="1"/>
    <col min="8203" max="8448" width="9.140625" style="54"/>
    <col min="8449" max="8449" width="6.7109375" style="54" customWidth="1"/>
    <col min="8450" max="8450" width="52.140625" style="54" customWidth="1"/>
    <col min="8451" max="8451" width="10.5703125" style="54" customWidth="1"/>
    <col min="8452" max="8452" width="4.42578125" style="54" customWidth="1"/>
    <col min="8453" max="8453" width="12.28515625" style="54" customWidth="1"/>
    <col min="8454" max="8454" width="14" style="54" customWidth="1"/>
    <col min="8455" max="8455" width="19.42578125" style="54" customWidth="1"/>
    <col min="8456" max="8456" width="7.140625" style="54" customWidth="1"/>
    <col min="8457" max="8457" width="30.28515625" style="54" bestFit="1" customWidth="1"/>
    <col min="8458" max="8458" width="12.140625" style="54" bestFit="1" customWidth="1"/>
    <col min="8459" max="8704" width="9.140625" style="54"/>
    <col min="8705" max="8705" width="6.7109375" style="54" customWidth="1"/>
    <col min="8706" max="8706" width="52.140625" style="54" customWidth="1"/>
    <col min="8707" max="8707" width="10.5703125" style="54" customWidth="1"/>
    <col min="8708" max="8708" width="4.42578125" style="54" customWidth="1"/>
    <col min="8709" max="8709" width="12.28515625" style="54" customWidth="1"/>
    <col min="8710" max="8710" width="14" style="54" customWidth="1"/>
    <col min="8711" max="8711" width="19.42578125" style="54" customWidth="1"/>
    <col min="8712" max="8712" width="7.140625" style="54" customWidth="1"/>
    <col min="8713" max="8713" width="30.28515625" style="54" bestFit="1" customWidth="1"/>
    <col min="8714" max="8714" width="12.140625" style="54" bestFit="1" customWidth="1"/>
    <col min="8715" max="8960" width="9.140625" style="54"/>
    <col min="8961" max="8961" width="6.7109375" style="54" customWidth="1"/>
    <col min="8962" max="8962" width="52.140625" style="54" customWidth="1"/>
    <col min="8963" max="8963" width="10.5703125" style="54" customWidth="1"/>
    <col min="8964" max="8964" width="4.42578125" style="54" customWidth="1"/>
    <col min="8965" max="8965" width="12.28515625" style="54" customWidth="1"/>
    <col min="8966" max="8966" width="14" style="54" customWidth="1"/>
    <col min="8967" max="8967" width="19.42578125" style="54" customWidth="1"/>
    <col min="8968" max="8968" width="7.140625" style="54" customWidth="1"/>
    <col min="8969" max="8969" width="30.28515625" style="54" bestFit="1" customWidth="1"/>
    <col min="8970" max="8970" width="12.140625" style="54" bestFit="1" customWidth="1"/>
    <col min="8971" max="9216" width="9.140625" style="54"/>
    <col min="9217" max="9217" width="6.7109375" style="54" customWidth="1"/>
    <col min="9218" max="9218" width="52.140625" style="54" customWidth="1"/>
    <col min="9219" max="9219" width="10.5703125" style="54" customWidth="1"/>
    <col min="9220" max="9220" width="4.42578125" style="54" customWidth="1"/>
    <col min="9221" max="9221" width="12.28515625" style="54" customWidth="1"/>
    <col min="9222" max="9222" width="14" style="54" customWidth="1"/>
    <col min="9223" max="9223" width="19.42578125" style="54" customWidth="1"/>
    <col min="9224" max="9224" width="7.140625" style="54" customWidth="1"/>
    <col min="9225" max="9225" width="30.28515625" style="54" bestFit="1" customWidth="1"/>
    <col min="9226" max="9226" width="12.140625" style="54" bestFit="1" customWidth="1"/>
    <col min="9227" max="9472" width="9.140625" style="54"/>
    <col min="9473" max="9473" width="6.7109375" style="54" customWidth="1"/>
    <col min="9474" max="9474" width="52.140625" style="54" customWidth="1"/>
    <col min="9475" max="9475" width="10.5703125" style="54" customWidth="1"/>
    <col min="9476" max="9476" width="4.42578125" style="54" customWidth="1"/>
    <col min="9477" max="9477" width="12.28515625" style="54" customWidth="1"/>
    <col min="9478" max="9478" width="14" style="54" customWidth="1"/>
    <col min="9479" max="9479" width="19.42578125" style="54" customWidth="1"/>
    <col min="9480" max="9480" width="7.140625" style="54" customWidth="1"/>
    <col min="9481" max="9481" width="30.28515625" style="54" bestFit="1" customWidth="1"/>
    <col min="9482" max="9482" width="12.140625" style="54" bestFit="1" customWidth="1"/>
    <col min="9483" max="9728" width="9.140625" style="54"/>
    <col min="9729" max="9729" width="6.7109375" style="54" customWidth="1"/>
    <col min="9730" max="9730" width="52.140625" style="54" customWidth="1"/>
    <col min="9731" max="9731" width="10.5703125" style="54" customWidth="1"/>
    <col min="9732" max="9732" width="4.42578125" style="54" customWidth="1"/>
    <col min="9733" max="9733" width="12.28515625" style="54" customWidth="1"/>
    <col min="9734" max="9734" width="14" style="54" customWidth="1"/>
    <col min="9735" max="9735" width="19.42578125" style="54" customWidth="1"/>
    <col min="9736" max="9736" width="7.140625" style="54" customWidth="1"/>
    <col min="9737" max="9737" width="30.28515625" style="54" bestFit="1" customWidth="1"/>
    <col min="9738" max="9738" width="12.140625" style="54" bestFit="1" customWidth="1"/>
    <col min="9739" max="9984" width="9.140625" style="54"/>
    <col min="9985" max="9985" width="6.7109375" style="54" customWidth="1"/>
    <col min="9986" max="9986" width="52.140625" style="54" customWidth="1"/>
    <col min="9987" max="9987" width="10.5703125" style="54" customWidth="1"/>
    <col min="9988" max="9988" width="4.42578125" style="54" customWidth="1"/>
    <col min="9989" max="9989" width="12.28515625" style="54" customWidth="1"/>
    <col min="9990" max="9990" width="14" style="54" customWidth="1"/>
    <col min="9991" max="9991" width="19.42578125" style="54" customWidth="1"/>
    <col min="9992" max="9992" width="7.140625" style="54" customWidth="1"/>
    <col min="9993" max="9993" width="30.28515625" style="54" bestFit="1" customWidth="1"/>
    <col min="9994" max="9994" width="12.140625" style="54" bestFit="1" customWidth="1"/>
    <col min="9995" max="10240" width="9.140625" style="54"/>
    <col min="10241" max="10241" width="6.7109375" style="54" customWidth="1"/>
    <col min="10242" max="10242" width="52.140625" style="54" customWidth="1"/>
    <col min="10243" max="10243" width="10.5703125" style="54" customWidth="1"/>
    <col min="10244" max="10244" width="4.42578125" style="54" customWidth="1"/>
    <col min="10245" max="10245" width="12.28515625" style="54" customWidth="1"/>
    <col min="10246" max="10246" width="14" style="54" customWidth="1"/>
    <col min="10247" max="10247" width="19.42578125" style="54" customWidth="1"/>
    <col min="10248" max="10248" width="7.140625" style="54" customWidth="1"/>
    <col min="10249" max="10249" width="30.28515625" style="54" bestFit="1" customWidth="1"/>
    <col min="10250" max="10250" width="12.140625" style="54" bestFit="1" customWidth="1"/>
    <col min="10251" max="10496" width="9.140625" style="54"/>
    <col min="10497" max="10497" width="6.7109375" style="54" customWidth="1"/>
    <col min="10498" max="10498" width="52.140625" style="54" customWidth="1"/>
    <col min="10499" max="10499" width="10.5703125" style="54" customWidth="1"/>
    <col min="10500" max="10500" width="4.42578125" style="54" customWidth="1"/>
    <col min="10501" max="10501" width="12.28515625" style="54" customWidth="1"/>
    <col min="10502" max="10502" width="14" style="54" customWidth="1"/>
    <col min="10503" max="10503" width="19.42578125" style="54" customWidth="1"/>
    <col min="10504" max="10504" width="7.140625" style="54" customWidth="1"/>
    <col min="10505" max="10505" width="30.28515625" style="54" bestFit="1" customWidth="1"/>
    <col min="10506" max="10506" width="12.140625" style="54" bestFit="1" customWidth="1"/>
    <col min="10507" max="10752" width="9.140625" style="54"/>
    <col min="10753" max="10753" width="6.7109375" style="54" customWidth="1"/>
    <col min="10754" max="10754" width="52.140625" style="54" customWidth="1"/>
    <col min="10755" max="10755" width="10.5703125" style="54" customWidth="1"/>
    <col min="10756" max="10756" width="4.42578125" style="54" customWidth="1"/>
    <col min="10757" max="10757" width="12.28515625" style="54" customWidth="1"/>
    <col min="10758" max="10758" width="14" style="54" customWidth="1"/>
    <col min="10759" max="10759" width="19.42578125" style="54" customWidth="1"/>
    <col min="10760" max="10760" width="7.140625" style="54" customWidth="1"/>
    <col min="10761" max="10761" width="30.28515625" style="54" bestFit="1" customWidth="1"/>
    <col min="10762" max="10762" width="12.140625" style="54" bestFit="1" customWidth="1"/>
    <col min="10763" max="11008" width="9.140625" style="54"/>
    <col min="11009" max="11009" width="6.7109375" style="54" customWidth="1"/>
    <col min="11010" max="11010" width="52.140625" style="54" customWidth="1"/>
    <col min="11011" max="11011" width="10.5703125" style="54" customWidth="1"/>
    <col min="11012" max="11012" width="4.42578125" style="54" customWidth="1"/>
    <col min="11013" max="11013" width="12.28515625" style="54" customWidth="1"/>
    <col min="11014" max="11014" width="14" style="54" customWidth="1"/>
    <col min="11015" max="11015" width="19.42578125" style="54" customWidth="1"/>
    <col min="11016" max="11016" width="7.140625" style="54" customWidth="1"/>
    <col min="11017" max="11017" width="30.28515625" style="54" bestFit="1" customWidth="1"/>
    <col min="11018" max="11018" width="12.140625" style="54" bestFit="1" customWidth="1"/>
    <col min="11019" max="11264" width="9.140625" style="54"/>
    <col min="11265" max="11265" width="6.7109375" style="54" customWidth="1"/>
    <col min="11266" max="11266" width="52.140625" style="54" customWidth="1"/>
    <col min="11267" max="11267" width="10.5703125" style="54" customWidth="1"/>
    <col min="11268" max="11268" width="4.42578125" style="54" customWidth="1"/>
    <col min="11269" max="11269" width="12.28515625" style="54" customWidth="1"/>
    <col min="11270" max="11270" width="14" style="54" customWidth="1"/>
    <col min="11271" max="11271" width="19.42578125" style="54" customWidth="1"/>
    <col min="11272" max="11272" width="7.140625" style="54" customWidth="1"/>
    <col min="11273" max="11273" width="30.28515625" style="54" bestFit="1" customWidth="1"/>
    <col min="11274" max="11274" width="12.140625" style="54" bestFit="1" customWidth="1"/>
    <col min="11275" max="11520" width="9.140625" style="54"/>
    <col min="11521" max="11521" width="6.7109375" style="54" customWidth="1"/>
    <col min="11522" max="11522" width="52.140625" style="54" customWidth="1"/>
    <col min="11523" max="11523" width="10.5703125" style="54" customWidth="1"/>
    <col min="11524" max="11524" width="4.42578125" style="54" customWidth="1"/>
    <col min="11525" max="11525" width="12.28515625" style="54" customWidth="1"/>
    <col min="11526" max="11526" width="14" style="54" customWidth="1"/>
    <col min="11527" max="11527" width="19.42578125" style="54" customWidth="1"/>
    <col min="11528" max="11528" width="7.140625" style="54" customWidth="1"/>
    <col min="11529" max="11529" width="30.28515625" style="54" bestFit="1" customWidth="1"/>
    <col min="11530" max="11530" width="12.140625" style="54" bestFit="1" customWidth="1"/>
    <col min="11531" max="11776" width="9.140625" style="54"/>
    <col min="11777" max="11777" width="6.7109375" style="54" customWidth="1"/>
    <col min="11778" max="11778" width="52.140625" style="54" customWidth="1"/>
    <col min="11779" max="11779" width="10.5703125" style="54" customWidth="1"/>
    <col min="11780" max="11780" width="4.42578125" style="54" customWidth="1"/>
    <col min="11781" max="11781" width="12.28515625" style="54" customWidth="1"/>
    <col min="11782" max="11782" width="14" style="54" customWidth="1"/>
    <col min="11783" max="11783" width="19.42578125" style="54" customWidth="1"/>
    <col min="11784" max="11784" width="7.140625" style="54" customWidth="1"/>
    <col min="11785" max="11785" width="30.28515625" style="54" bestFit="1" customWidth="1"/>
    <col min="11786" max="11786" width="12.140625" style="54" bestFit="1" customWidth="1"/>
    <col min="11787" max="12032" width="9.140625" style="54"/>
    <col min="12033" max="12033" width="6.7109375" style="54" customWidth="1"/>
    <col min="12034" max="12034" width="52.140625" style="54" customWidth="1"/>
    <col min="12035" max="12035" width="10.5703125" style="54" customWidth="1"/>
    <col min="12036" max="12036" width="4.42578125" style="54" customWidth="1"/>
    <col min="12037" max="12037" width="12.28515625" style="54" customWidth="1"/>
    <col min="12038" max="12038" width="14" style="54" customWidth="1"/>
    <col min="12039" max="12039" width="19.42578125" style="54" customWidth="1"/>
    <col min="12040" max="12040" width="7.140625" style="54" customWidth="1"/>
    <col min="12041" max="12041" width="30.28515625" style="54" bestFit="1" customWidth="1"/>
    <col min="12042" max="12042" width="12.140625" style="54" bestFit="1" customWidth="1"/>
    <col min="12043" max="12288" width="9.140625" style="54"/>
    <col min="12289" max="12289" width="6.7109375" style="54" customWidth="1"/>
    <col min="12290" max="12290" width="52.140625" style="54" customWidth="1"/>
    <col min="12291" max="12291" width="10.5703125" style="54" customWidth="1"/>
    <col min="12292" max="12292" width="4.42578125" style="54" customWidth="1"/>
    <col min="12293" max="12293" width="12.28515625" style="54" customWidth="1"/>
    <col min="12294" max="12294" width="14" style="54" customWidth="1"/>
    <col min="12295" max="12295" width="19.42578125" style="54" customWidth="1"/>
    <col min="12296" max="12296" width="7.140625" style="54" customWidth="1"/>
    <col min="12297" max="12297" width="30.28515625" style="54" bestFit="1" customWidth="1"/>
    <col min="12298" max="12298" width="12.140625" style="54" bestFit="1" customWidth="1"/>
    <col min="12299" max="12544" width="9.140625" style="54"/>
    <col min="12545" max="12545" width="6.7109375" style="54" customWidth="1"/>
    <col min="12546" max="12546" width="52.140625" style="54" customWidth="1"/>
    <col min="12547" max="12547" width="10.5703125" style="54" customWidth="1"/>
    <col min="12548" max="12548" width="4.42578125" style="54" customWidth="1"/>
    <col min="12549" max="12549" width="12.28515625" style="54" customWidth="1"/>
    <col min="12550" max="12550" width="14" style="54" customWidth="1"/>
    <col min="12551" max="12551" width="19.42578125" style="54" customWidth="1"/>
    <col min="12552" max="12552" width="7.140625" style="54" customWidth="1"/>
    <col min="12553" max="12553" width="30.28515625" style="54" bestFit="1" customWidth="1"/>
    <col min="12554" max="12554" width="12.140625" style="54" bestFit="1" customWidth="1"/>
    <col min="12555" max="12800" width="9.140625" style="54"/>
    <col min="12801" max="12801" width="6.7109375" style="54" customWidth="1"/>
    <col min="12802" max="12802" width="52.140625" style="54" customWidth="1"/>
    <col min="12803" max="12803" width="10.5703125" style="54" customWidth="1"/>
    <col min="12804" max="12804" width="4.42578125" style="54" customWidth="1"/>
    <col min="12805" max="12805" width="12.28515625" style="54" customWidth="1"/>
    <col min="12806" max="12806" width="14" style="54" customWidth="1"/>
    <col min="12807" max="12807" width="19.42578125" style="54" customWidth="1"/>
    <col min="12808" max="12808" width="7.140625" style="54" customWidth="1"/>
    <col min="12809" max="12809" width="30.28515625" style="54" bestFit="1" customWidth="1"/>
    <col min="12810" max="12810" width="12.140625" style="54" bestFit="1" customWidth="1"/>
    <col min="12811" max="13056" width="9.140625" style="54"/>
    <col min="13057" max="13057" width="6.7109375" style="54" customWidth="1"/>
    <col min="13058" max="13058" width="52.140625" style="54" customWidth="1"/>
    <col min="13059" max="13059" width="10.5703125" style="54" customWidth="1"/>
    <col min="13060" max="13060" width="4.42578125" style="54" customWidth="1"/>
    <col min="13061" max="13061" width="12.28515625" style="54" customWidth="1"/>
    <col min="13062" max="13062" width="14" style="54" customWidth="1"/>
    <col min="13063" max="13063" width="19.42578125" style="54" customWidth="1"/>
    <col min="13064" max="13064" width="7.140625" style="54" customWidth="1"/>
    <col min="13065" max="13065" width="30.28515625" style="54" bestFit="1" customWidth="1"/>
    <col min="13066" max="13066" width="12.140625" style="54" bestFit="1" customWidth="1"/>
    <col min="13067" max="13312" width="9.140625" style="54"/>
    <col min="13313" max="13313" width="6.7109375" style="54" customWidth="1"/>
    <col min="13314" max="13314" width="52.140625" style="54" customWidth="1"/>
    <col min="13315" max="13315" width="10.5703125" style="54" customWidth="1"/>
    <col min="13316" max="13316" width="4.42578125" style="54" customWidth="1"/>
    <col min="13317" max="13317" width="12.28515625" style="54" customWidth="1"/>
    <col min="13318" max="13318" width="14" style="54" customWidth="1"/>
    <col min="13319" max="13319" width="19.42578125" style="54" customWidth="1"/>
    <col min="13320" max="13320" width="7.140625" style="54" customWidth="1"/>
    <col min="13321" max="13321" width="30.28515625" style="54" bestFit="1" customWidth="1"/>
    <col min="13322" max="13322" width="12.140625" style="54" bestFit="1" customWidth="1"/>
    <col min="13323" max="13568" width="9.140625" style="54"/>
    <col min="13569" max="13569" width="6.7109375" style="54" customWidth="1"/>
    <col min="13570" max="13570" width="52.140625" style="54" customWidth="1"/>
    <col min="13571" max="13571" width="10.5703125" style="54" customWidth="1"/>
    <col min="13572" max="13572" width="4.42578125" style="54" customWidth="1"/>
    <col min="13573" max="13573" width="12.28515625" style="54" customWidth="1"/>
    <col min="13574" max="13574" width="14" style="54" customWidth="1"/>
    <col min="13575" max="13575" width="19.42578125" style="54" customWidth="1"/>
    <col min="13576" max="13576" width="7.140625" style="54" customWidth="1"/>
    <col min="13577" max="13577" width="30.28515625" style="54" bestFit="1" customWidth="1"/>
    <col min="13578" max="13578" width="12.140625" style="54" bestFit="1" customWidth="1"/>
    <col min="13579" max="13824" width="9.140625" style="54"/>
    <col min="13825" max="13825" width="6.7109375" style="54" customWidth="1"/>
    <col min="13826" max="13826" width="52.140625" style="54" customWidth="1"/>
    <col min="13827" max="13827" width="10.5703125" style="54" customWidth="1"/>
    <col min="13828" max="13828" width="4.42578125" style="54" customWidth="1"/>
    <col min="13829" max="13829" width="12.28515625" style="54" customWidth="1"/>
    <col min="13830" max="13830" width="14" style="54" customWidth="1"/>
    <col min="13831" max="13831" width="19.42578125" style="54" customWidth="1"/>
    <col min="13832" max="13832" width="7.140625" style="54" customWidth="1"/>
    <col min="13833" max="13833" width="30.28515625" style="54" bestFit="1" customWidth="1"/>
    <col min="13834" max="13834" width="12.140625" style="54" bestFit="1" customWidth="1"/>
    <col min="13835" max="14080" width="9.140625" style="54"/>
    <col min="14081" max="14081" width="6.7109375" style="54" customWidth="1"/>
    <col min="14082" max="14082" width="52.140625" style="54" customWidth="1"/>
    <col min="14083" max="14083" width="10.5703125" style="54" customWidth="1"/>
    <col min="14084" max="14084" width="4.42578125" style="54" customWidth="1"/>
    <col min="14085" max="14085" width="12.28515625" style="54" customWidth="1"/>
    <col min="14086" max="14086" width="14" style="54" customWidth="1"/>
    <col min="14087" max="14087" width="19.42578125" style="54" customWidth="1"/>
    <col min="14088" max="14088" width="7.140625" style="54" customWidth="1"/>
    <col min="14089" max="14089" width="30.28515625" style="54" bestFit="1" customWidth="1"/>
    <col min="14090" max="14090" width="12.140625" style="54" bestFit="1" customWidth="1"/>
    <col min="14091" max="14336" width="9.140625" style="54"/>
    <col min="14337" max="14337" width="6.7109375" style="54" customWidth="1"/>
    <col min="14338" max="14338" width="52.140625" style="54" customWidth="1"/>
    <col min="14339" max="14339" width="10.5703125" style="54" customWidth="1"/>
    <col min="14340" max="14340" width="4.42578125" style="54" customWidth="1"/>
    <col min="14341" max="14341" width="12.28515625" style="54" customWidth="1"/>
    <col min="14342" max="14342" width="14" style="54" customWidth="1"/>
    <col min="14343" max="14343" width="19.42578125" style="54" customWidth="1"/>
    <col min="14344" max="14344" width="7.140625" style="54" customWidth="1"/>
    <col min="14345" max="14345" width="30.28515625" style="54" bestFit="1" customWidth="1"/>
    <col min="14346" max="14346" width="12.140625" style="54" bestFit="1" customWidth="1"/>
    <col min="14347" max="14592" width="9.140625" style="54"/>
    <col min="14593" max="14593" width="6.7109375" style="54" customWidth="1"/>
    <col min="14594" max="14594" width="52.140625" style="54" customWidth="1"/>
    <col min="14595" max="14595" width="10.5703125" style="54" customWidth="1"/>
    <col min="14596" max="14596" width="4.42578125" style="54" customWidth="1"/>
    <col min="14597" max="14597" width="12.28515625" style="54" customWidth="1"/>
    <col min="14598" max="14598" width="14" style="54" customWidth="1"/>
    <col min="14599" max="14599" width="19.42578125" style="54" customWidth="1"/>
    <col min="14600" max="14600" width="7.140625" style="54" customWidth="1"/>
    <col min="14601" max="14601" width="30.28515625" style="54" bestFit="1" customWidth="1"/>
    <col min="14602" max="14602" width="12.140625" style="54" bestFit="1" customWidth="1"/>
    <col min="14603" max="14848" width="9.140625" style="54"/>
    <col min="14849" max="14849" width="6.7109375" style="54" customWidth="1"/>
    <col min="14850" max="14850" width="52.140625" style="54" customWidth="1"/>
    <col min="14851" max="14851" width="10.5703125" style="54" customWidth="1"/>
    <col min="14852" max="14852" width="4.42578125" style="54" customWidth="1"/>
    <col min="14853" max="14853" width="12.28515625" style="54" customWidth="1"/>
    <col min="14854" max="14854" width="14" style="54" customWidth="1"/>
    <col min="14855" max="14855" width="19.42578125" style="54" customWidth="1"/>
    <col min="14856" max="14856" width="7.140625" style="54" customWidth="1"/>
    <col min="14857" max="14857" width="30.28515625" style="54" bestFit="1" customWidth="1"/>
    <col min="14858" max="14858" width="12.140625" style="54" bestFit="1" customWidth="1"/>
    <col min="14859" max="15104" width="9.140625" style="54"/>
    <col min="15105" max="15105" width="6.7109375" style="54" customWidth="1"/>
    <col min="15106" max="15106" width="52.140625" style="54" customWidth="1"/>
    <col min="15107" max="15107" width="10.5703125" style="54" customWidth="1"/>
    <col min="15108" max="15108" width="4.42578125" style="54" customWidth="1"/>
    <col min="15109" max="15109" width="12.28515625" style="54" customWidth="1"/>
    <col min="15110" max="15110" width="14" style="54" customWidth="1"/>
    <col min="15111" max="15111" width="19.42578125" style="54" customWidth="1"/>
    <col min="15112" max="15112" width="7.140625" style="54" customWidth="1"/>
    <col min="15113" max="15113" width="30.28515625" style="54" bestFit="1" customWidth="1"/>
    <col min="15114" max="15114" width="12.140625" style="54" bestFit="1" customWidth="1"/>
    <col min="15115" max="15360" width="9.140625" style="54"/>
    <col min="15361" max="15361" width="6.7109375" style="54" customWidth="1"/>
    <col min="15362" max="15362" width="52.140625" style="54" customWidth="1"/>
    <col min="15363" max="15363" width="10.5703125" style="54" customWidth="1"/>
    <col min="15364" max="15364" width="4.42578125" style="54" customWidth="1"/>
    <col min="15365" max="15365" width="12.28515625" style="54" customWidth="1"/>
    <col min="15366" max="15366" width="14" style="54" customWidth="1"/>
    <col min="15367" max="15367" width="19.42578125" style="54" customWidth="1"/>
    <col min="15368" max="15368" width="7.140625" style="54" customWidth="1"/>
    <col min="15369" max="15369" width="30.28515625" style="54" bestFit="1" customWidth="1"/>
    <col min="15370" max="15370" width="12.140625" style="54" bestFit="1" customWidth="1"/>
    <col min="15371" max="15616" width="9.140625" style="54"/>
    <col min="15617" max="15617" width="6.7109375" style="54" customWidth="1"/>
    <col min="15618" max="15618" width="52.140625" style="54" customWidth="1"/>
    <col min="15619" max="15619" width="10.5703125" style="54" customWidth="1"/>
    <col min="15620" max="15620" width="4.42578125" style="54" customWidth="1"/>
    <col min="15621" max="15621" width="12.28515625" style="54" customWidth="1"/>
    <col min="15622" max="15622" width="14" style="54" customWidth="1"/>
    <col min="15623" max="15623" width="19.42578125" style="54" customWidth="1"/>
    <col min="15624" max="15624" width="7.140625" style="54" customWidth="1"/>
    <col min="15625" max="15625" width="30.28515625" style="54" bestFit="1" customWidth="1"/>
    <col min="15626" max="15626" width="12.140625" style="54" bestFit="1" customWidth="1"/>
    <col min="15627" max="15872" width="9.140625" style="54"/>
    <col min="15873" max="15873" width="6.7109375" style="54" customWidth="1"/>
    <col min="15874" max="15874" width="52.140625" style="54" customWidth="1"/>
    <col min="15875" max="15875" width="10.5703125" style="54" customWidth="1"/>
    <col min="15876" max="15876" width="4.42578125" style="54" customWidth="1"/>
    <col min="15877" max="15877" width="12.28515625" style="54" customWidth="1"/>
    <col min="15878" max="15878" width="14" style="54" customWidth="1"/>
    <col min="15879" max="15879" width="19.42578125" style="54" customWidth="1"/>
    <col min="15880" max="15880" width="7.140625" style="54" customWidth="1"/>
    <col min="15881" max="15881" width="30.28515625" style="54" bestFit="1" customWidth="1"/>
    <col min="15882" max="15882" width="12.140625" style="54" bestFit="1" customWidth="1"/>
    <col min="15883" max="16128" width="9.140625" style="54"/>
    <col min="16129" max="16129" width="6.7109375" style="54" customWidth="1"/>
    <col min="16130" max="16130" width="52.140625" style="54" customWidth="1"/>
    <col min="16131" max="16131" width="10.5703125" style="54" customWidth="1"/>
    <col min="16132" max="16132" width="4.42578125" style="54" customWidth="1"/>
    <col min="16133" max="16133" width="12.28515625" style="54" customWidth="1"/>
    <col min="16134" max="16134" width="14" style="54" customWidth="1"/>
    <col min="16135" max="16135" width="19.42578125" style="54" customWidth="1"/>
    <col min="16136" max="16136" width="7.140625" style="54" customWidth="1"/>
    <col min="16137" max="16137" width="30.28515625" style="54" bestFit="1" customWidth="1"/>
    <col min="16138" max="16138" width="12.140625" style="54" bestFit="1" customWidth="1"/>
    <col min="16139" max="16384" width="9.140625" style="54"/>
  </cols>
  <sheetData>
    <row r="1" spans="1:9" s="2" customFormat="1" ht="22.5" customHeight="1" thickTop="1" x14ac:dyDescent="0.2">
      <c r="A1" s="160"/>
      <c r="B1" s="161"/>
      <c r="C1" s="161"/>
      <c r="D1" s="161"/>
      <c r="E1" s="161"/>
      <c r="F1" s="161"/>
      <c r="G1" s="162"/>
      <c r="H1" s="1"/>
    </row>
    <row r="2" spans="1:9" s="2" customFormat="1" ht="22.5" customHeight="1" x14ac:dyDescent="0.2">
      <c r="A2" s="3"/>
      <c r="B2" s="163" t="s">
        <v>0</v>
      </c>
      <c r="C2" s="163"/>
      <c r="D2" s="163"/>
      <c r="E2" s="163"/>
      <c r="F2" s="163"/>
      <c r="G2" s="164"/>
      <c r="H2" s="1"/>
    </row>
    <row r="3" spans="1:9" s="2" customFormat="1" ht="22.5" customHeight="1" x14ac:dyDescent="0.2">
      <c r="A3" s="3"/>
      <c r="B3" s="165" t="s">
        <v>1</v>
      </c>
      <c r="C3" s="165"/>
      <c r="D3" s="165"/>
      <c r="E3" s="165"/>
      <c r="F3" s="165"/>
      <c r="G3" s="166"/>
      <c r="H3" s="1"/>
    </row>
    <row r="4" spans="1:9" s="2" customFormat="1" ht="22.5" customHeight="1" x14ac:dyDescent="0.2">
      <c r="A4" s="4"/>
      <c r="B4" s="5"/>
      <c r="C4" s="6"/>
      <c r="D4" s="7"/>
      <c r="E4" s="6"/>
      <c r="F4" s="6"/>
      <c r="G4" s="8"/>
      <c r="H4" s="1"/>
    </row>
    <row r="5" spans="1:9" s="2" customFormat="1" ht="11.25" customHeight="1" x14ac:dyDescent="0.2">
      <c r="A5" s="9"/>
      <c r="B5" s="10"/>
      <c r="C5" s="11"/>
      <c r="D5" s="12"/>
      <c r="E5" s="11"/>
      <c r="F5" s="11"/>
      <c r="G5" s="13"/>
      <c r="H5" s="1"/>
    </row>
    <row r="6" spans="1:9" s="2" customFormat="1" ht="22.5" customHeight="1" x14ac:dyDescent="0.2">
      <c r="A6" s="14"/>
      <c r="B6" s="167"/>
      <c r="C6" s="167"/>
      <c r="D6" s="167"/>
      <c r="E6" s="168"/>
      <c r="F6" s="168"/>
      <c r="G6" s="169"/>
      <c r="H6" s="1"/>
    </row>
    <row r="7" spans="1:9" s="2" customFormat="1" ht="15.75" x14ac:dyDescent="0.2">
      <c r="A7" s="14"/>
      <c r="B7" s="158" t="s">
        <v>190</v>
      </c>
      <c r="C7" s="158"/>
      <c r="D7" s="158"/>
      <c r="E7" s="158"/>
      <c r="F7" s="158"/>
      <c r="G7" s="159"/>
      <c r="H7" s="1"/>
    </row>
    <row r="8" spans="1:9" s="2" customFormat="1" ht="22.5" customHeight="1" thickBot="1" x14ac:dyDescent="0.25">
      <c r="A8" s="15"/>
      <c r="B8" s="176" t="s">
        <v>2</v>
      </c>
      <c r="C8" s="176"/>
      <c r="D8" s="176"/>
      <c r="E8" s="176"/>
      <c r="F8" s="176"/>
      <c r="G8" s="16"/>
      <c r="H8" s="1"/>
    </row>
    <row r="9" spans="1:9" s="2" customFormat="1" ht="31.5" customHeight="1" thickTop="1" thickBot="1" x14ac:dyDescent="0.25">
      <c r="A9" s="17" t="s">
        <v>3</v>
      </c>
      <c r="B9" s="18" t="s">
        <v>4</v>
      </c>
      <c r="C9" s="19" t="s">
        <v>5</v>
      </c>
      <c r="D9" s="19" t="s">
        <v>6</v>
      </c>
      <c r="E9" s="20" t="s">
        <v>7</v>
      </c>
      <c r="F9" s="20" t="s">
        <v>8</v>
      </c>
      <c r="G9" s="21" t="s">
        <v>9</v>
      </c>
      <c r="H9" s="1"/>
    </row>
    <row r="10" spans="1:9" s="27" customFormat="1" ht="20.25" customHeight="1" thickTop="1" x14ac:dyDescent="0.25">
      <c r="A10" s="22"/>
      <c r="B10" s="99"/>
      <c r="C10" s="23"/>
      <c r="D10" s="23"/>
      <c r="E10" s="23"/>
      <c r="F10" s="23"/>
      <c r="G10" s="24"/>
      <c r="H10" s="25"/>
      <c r="I10" s="26"/>
    </row>
    <row r="11" spans="1:9" s="31" customFormat="1" ht="20.25" customHeight="1" x14ac:dyDescent="0.25">
      <c r="A11" s="28">
        <v>1</v>
      </c>
      <c r="B11" s="35" t="s">
        <v>10</v>
      </c>
      <c r="C11" s="100"/>
      <c r="D11" s="101"/>
      <c r="E11" s="102"/>
      <c r="F11" s="103"/>
      <c r="G11" s="104"/>
      <c r="H11" s="29"/>
      <c r="I11" s="30"/>
    </row>
    <row r="12" spans="1:9" s="34" customFormat="1" ht="30" x14ac:dyDescent="0.25">
      <c r="A12" s="105">
        <f t="shared" ref="A12:A24" si="0">+A11+0.01</f>
        <v>1.01</v>
      </c>
      <c r="B12" s="32" t="s">
        <v>11</v>
      </c>
      <c r="C12" s="106">
        <v>1</v>
      </c>
      <c r="D12" s="101" t="s">
        <v>6</v>
      </c>
      <c r="E12" s="107"/>
      <c r="F12" s="108">
        <f>ROUND(C12*E12,2)</f>
        <v>0</v>
      </c>
      <c r="G12" s="109"/>
      <c r="H12" s="29"/>
      <c r="I12" s="33"/>
    </row>
    <row r="13" spans="1:9" s="34" customFormat="1" ht="20.25" customHeight="1" x14ac:dyDescent="0.25">
      <c r="A13" s="110">
        <f t="shared" si="0"/>
        <v>1.02</v>
      </c>
      <c r="B13" s="32" t="s">
        <v>12</v>
      </c>
      <c r="C13" s="106">
        <v>3</v>
      </c>
      <c r="D13" s="101" t="s">
        <v>6</v>
      </c>
      <c r="E13" s="107"/>
      <c r="F13" s="108">
        <f t="shared" ref="F13:F29" si="1">ROUND(C13*E13,2)</f>
        <v>0</v>
      </c>
      <c r="G13" s="111"/>
      <c r="H13" s="29"/>
      <c r="I13" s="33"/>
    </row>
    <row r="14" spans="1:9" s="34" customFormat="1" ht="33.75" customHeight="1" x14ac:dyDescent="0.25">
      <c r="A14" s="105">
        <f t="shared" si="0"/>
        <v>1.03</v>
      </c>
      <c r="B14" s="32" t="s">
        <v>13</v>
      </c>
      <c r="C14" s="106">
        <v>5</v>
      </c>
      <c r="D14" s="101" t="s">
        <v>6</v>
      </c>
      <c r="E14" s="107"/>
      <c r="F14" s="108">
        <f t="shared" si="1"/>
        <v>0</v>
      </c>
      <c r="G14" s="111"/>
      <c r="H14" s="29"/>
      <c r="I14" s="33"/>
    </row>
    <row r="15" spans="1:9" s="34" customFormat="1" ht="33" customHeight="1" x14ac:dyDescent="0.25">
      <c r="A15" s="105">
        <f t="shared" si="0"/>
        <v>1.04</v>
      </c>
      <c r="B15" s="32" t="s">
        <v>14</v>
      </c>
      <c r="C15" s="106">
        <v>155.36000000000001</v>
      </c>
      <c r="D15" s="101" t="s">
        <v>15</v>
      </c>
      <c r="E15" s="107"/>
      <c r="F15" s="108">
        <f t="shared" si="1"/>
        <v>0</v>
      </c>
      <c r="G15" s="111"/>
      <c r="H15" s="29"/>
      <c r="I15" s="33"/>
    </row>
    <row r="16" spans="1:9" s="34" customFormat="1" ht="32.25" customHeight="1" x14ac:dyDescent="0.25">
      <c r="A16" s="105">
        <f t="shared" si="0"/>
        <v>1.05</v>
      </c>
      <c r="B16" s="32" t="s">
        <v>16</v>
      </c>
      <c r="C16" s="106">
        <v>269.20999999999998</v>
      </c>
      <c r="D16" s="101" t="s">
        <v>15</v>
      </c>
      <c r="E16" s="107"/>
      <c r="F16" s="108">
        <f t="shared" si="1"/>
        <v>0</v>
      </c>
      <c r="G16" s="111"/>
      <c r="H16" s="29"/>
      <c r="I16" s="33"/>
    </row>
    <row r="17" spans="1:9" s="34" customFormat="1" ht="46.5" customHeight="1" x14ac:dyDescent="0.25">
      <c r="A17" s="105">
        <f t="shared" si="0"/>
        <v>1.06</v>
      </c>
      <c r="B17" s="32" t="s">
        <v>17</v>
      </c>
      <c r="C17" s="106">
        <v>45</v>
      </c>
      <c r="D17" s="101" t="s">
        <v>6</v>
      </c>
      <c r="E17" s="107"/>
      <c r="F17" s="108">
        <f t="shared" si="1"/>
        <v>0</v>
      </c>
      <c r="G17" s="111"/>
      <c r="H17" s="29"/>
      <c r="I17" s="33"/>
    </row>
    <row r="18" spans="1:9" s="34" customFormat="1" ht="35.25" customHeight="1" x14ac:dyDescent="0.25">
      <c r="A18" s="105">
        <f t="shared" si="0"/>
        <v>1.07</v>
      </c>
      <c r="B18" s="32" t="s">
        <v>18</v>
      </c>
      <c r="C18" s="106">
        <v>23.32</v>
      </c>
      <c r="D18" s="101" t="s">
        <v>19</v>
      </c>
      <c r="E18" s="107"/>
      <c r="F18" s="108">
        <f t="shared" si="1"/>
        <v>0</v>
      </c>
      <c r="G18" s="111"/>
      <c r="H18" s="29"/>
      <c r="I18" s="33"/>
    </row>
    <row r="19" spans="1:9" s="34" customFormat="1" ht="33" customHeight="1" x14ac:dyDescent="0.25">
      <c r="A19" s="105">
        <f t="shared" si="0"/>
        <v>1.08</v>
      </c>
      <c r="B19" s="32" t="s">
        <v>20</v>
      </c>
      <c r="C19" s="106">
        <v>26.19</v>
      </c>
      <c r="D19" s="101" t="s">
        <v>19</v>
      </c>
      <c r="E19" s="107"/>
      <c r="F19" s="108">
        <f t="shared" si="1"/>
        <v>0</v>
      </c>
      <c r="G19" s="111"/>
      <c r="H19" s="29"/>
      <c r="I19" s="33"/>
    </row>
    <row r="20" spans="1:9" s="34" customFormat="1" ht="33.75" customHeight="1" x14ac:dyDescent="0.25">
      <c r="A20" s="105">
        <f t="shared" si="0"/>
        <v>1.0900000000000001</v>
      </c>
      <c r="B20" s="32" t="s">
        <v>21</v>
      </c>
      <c r="C20" s="106">
        <v>10.55</v>
      </c>
      <c r="D20" s="101" t="s">
        <v>19</v>
      </c>
      <c r="E20" s="107"/>
      <c r="F20" s="108">
        <f t="shared" si="1"/>
        <v>0</v>
      </c>
      <c r="G20" s="111"/>
      <c r="H20" s="29"/>
      <c r="I20" s="33"/>
    </row>
    <row r="21" spans="1:9" s="34" customFormat="1" ht="45" x14ac:dyDescent="0.25">
      <c r="A21" s="105">
        <f t="shared" si="0"/>
        <v>1.1000000000000001</v>
      </c>
      <c r="B21" s="32" t="s">
        <v>22</v>
      </c>
      <c r="C21" s="106">
        <v>2</v>
      </c>
      <c r="D21" s="101" t="s">
        <v>6</v>
      </c>
      <c r="E21" s="107"/>
      <c r="F21" s="108">
        <f t="shared" si="1"/>
        <v>0</v>
      </c>
      <c r="G21" s="111"/>
      <c r="H21" s="29"/>
      <c r="I21" s="33"/>
    </row>
    <row r="22" spans="1:9" s="34" customFormat="1" ht="45" x14ac:dyDescent="0.25">
      <c r="A22" s="105">
        <f t="shared" si="0"/>
        <v>1.1100000000000001</v>
      </c>
      <c r="B22" s="32" t="s">
        <v>23</v>
      </c>
      <c r="C22" s="106">
        <v>1</v>
      </c>
      <c r="D22" s="101" t="s">
        <v>6</v>
      </c>
      <c r="E22" s="107"/>
      <c r="F22" s="108">
        <f t="shared" si="1"/>
        <v>0</v>
      </c>
      <c r="G22" s="111"/>
      <c r="H22" s="29"/>
      <c r="I22" s="33"/>
    </row>
    <row r="23" spans="1:9" s="34" customFormat="1" ht="33.75" customHeight="1" x14ac:dyDescent="0.25">
      <c r="A23" s="105">
        <f t="shared" si="0"/>
        <v>1.1200000000000001</v>
      </c>
      <c r="B23" s="32" t="s">
        <v>24</v>
      </c>
      <c r="C23" s="106">
        <v>2</v>
      </c>
      <c r="D23" s="101" t="s">
        <v>6</v>
      </c>
      <c r="E23" s="107"/>
      <c r="F23" s="108">
        <f t="shared" si="1"/>
        <v>0</v>
      </c>
      <c r="G23" s="111"/>
      <c r="H23" s="29"/>
      <c r="I23" s="33"/>
    </row>
    <row r="24" spans="1:9" s="34" customFormat="1" ht="34.5" customHeight="1" x14ac:dyDescent="0.25">
      <c r="A24" s="105">
        <f t="shared" si="0"/>
        <v>1.1300000000000001</v>
      </c>
      <c r="B24" s="32" t="s">
        <v>25</v>
      </c>
      <c r="C24" s="106">
        <v>1</v>
      </c>
      <c r="D24" s="101" t="s">
        <v>26</v>
      </c>
      <c r="E24" s="107"/>
      <c r="F24" s="108">
        <f t="shared" si="1"/>
        <v>0</v>
      </c>
      <c r="G24" s="112">
        <f>SUM(F12:F24)</f>
        <v>0</v>
      </c>
      <c r="H24" s="29"/>
      <c r="I24" s="33"/>
    </row>
    <row r="25" spans="1:9" s="34" customFormat="1" ht="20.25" customHeight="1" x14ac:dyDescent="0.25">
      <c r="A25" s="113">
        <f>A11+1</f>
        <v>2</v>
      </c>
      <c r="B25" s="35" t="s">
        <v>27</v>
      </c>
      <c r="C25" s="103"/>
      <c r="D25" s="114"/>
      <c r="E25" s="115"/>
      <c r="F25" s="116"/>
      <c r="G25" s="111"/>
      <c r="H25" s="29"/>
      <c r="I25" s="33"/>
    </row>
    <row r="26" spans="1:9" s="34" customFormat="1" ht="20.25" customHeight="1" x14ac:dyDescent="0.25">
      <c r="A26" s="110">
        <f>A25+0.01</f>
        <v>2.0099999999999998</v>
      </c>
      <c r="B26" s="32" t="s">
        <v>28</v>
      </c>
      <c r="C26" s="101">
        <v>336.84</v>
      </c>
      <c r="D26" s="101" t="s">
        <v>29</v>
      </c>
      <c r="E26" s="107"/>
      <c r="F26" s="108">
        <f t="shared" si="1"/>
        <v>0</v>
      </c>
      <c r="G26" s="36"/>
      <c r="H26" s="29"/>
      <c r="I26" s="33"/>
    </row>
    <row r="27" spans="1:9" s="34" customFormat="1" ht="20.25" customHeight="1" x14ac:dyDescent="0.25">
      <c r="A27" s="110">
        <f>A26+0.01</f>
        <v>2.0199999999999996</v>
      </c>
      <c r="B27" s="32" t="s">
        <v>30</v>
      </c>
      <c r="C27" s="101">
        <v>120.82</v>
      </c>
      <c r="D27" s="101" t="s">
        <v>29</v>
      </c>
      <c r="E27" s="107"/>
      <c r="F27" s="108">
        <f t="shared" si="1"/>
        <v>0</v>
      </c>
      <c r="G27" s="36"/>
      <c r="H27" s="29"/>
      <c r="I27" s="33"/>
    </row>
    <row r="28" spans="1:9" s="34" customFormat="1" ht="20.25" customHeight="1" x14ac:dyDescent="0.25">
      <c r="A28" s="110">
        <f>A27+0.01</f>
        <v>2.0299999999999994</v>
      </c>
      <c r="B28" s="32" t="s">
        <v>31</v>
      </c>
      <c r="C28" s="101">
        <v>111.81</v>
      </c>
      <c r="D28" s="101" t="s">
        <v>29</v>
      </c>
      <c r="E28" s="107"/>
      <c r="F28" s="108">
        <f t="shared" si="1"/>
        <v>0</v>
      </c>
      <c r="G28" s="36"/>
      <c r="H28" s="29"/>
      <c r="I28" s="33"/>
    </row>
    <row r="29" spans="1:9" s="34" customFormat="1" ht="20.25" customHeight="1" x14ac:dyDescent="0.25">
      <c r="A29" s="110">
        <f>A28+0.01</f>
        <v>2.0399999999999991</v>
      </c>
      <c r="B29" s="32" t="s">
        <v>32</v>
      </c>
      <c r="C29" s="101">
        <v>123.52</v>
      </c>
      <c r="D29" s="101" t="s">
        <v>29</v>
      </c>
      <c r="E29" s="107"/>
      <c r="F29" s="108">
        <f t="shared" si="1"/>
        <v>0</v>
      </c>
      <c r="G29" s="112">
        <f>SUM(F26:F29)</f>
        <v>0</v>
      </c>
      <c r="H29" s="29"/>
      <c r="I29" s="33"/>
    </row>
    <row r="30" spans="1:9" s="40" customFormat="1" ht="20.25" customHeight="1" x14ac:dyDescent="0.25">
      <c r="A30" s="37">
        <f>A25+1</f>
        <v>3</v>
      </c>
      <c r="B30" s="117" t="s">
        <v>33</v>
      </c>
      <c r="C30" s="118"/>
      <c r="D30" s="118"/>
      <c r="E30" s="118"/>
      <c r="F30" s="118"/>
      <c r="G30" s="111"/>
      <c r="H30" s="38"/>
      <c r="I30" s="39"/>
    </row>
    <row r="31" spans="1:9" s="34" customFormat="1" ht="45" x14ac:dyDescent="0.25">
      <c r="A31" s="105">
        <f>A30+0.01</f>
        <v>3.01</v>
      </c>
      <c r="B31" s="32" t="s">
        <v>34</v>
      </c>
      <c r="C31" s="106">
        <v>6.71</v>
      </c>
      <c r="D31" s="101" t="s">
        <v>19</v>
      </c>
      <c r="E31" s="107"/>
      <c r="F31" s="108">
        <f>ROUND(C31*E31,2)</f>
        <v>0</v>
      </c>
      <c r="G31" s="119"/>
      <c r="H31" s="29"/>
      <c r="I31" s="33"/>
    </row>
    <row r="32" spans="1:9" s="34" customFormat="1" ht="45" x14ac:dyDescent="0.25">
      <c r="A32" s="105">
        <f>A31+0.01</f>
        <v>3.0199999999999996</v>
      </c>
      <c r="B32" s="32" t="s">
        <v>35</v>
      </c>
      <c r="C32" s="106">
        <v>26.880000000000003</v>
      </c>
      <c r="D32" s="101" t="s">
        <v>19</v>
      </c>
      <c r="E32" s="107"/>
      <c r="F32" s="108">
        <f>ROUND(C32*E32,2)</f>
        <v>0</v>
      </c>
      <c r="G32" s="111"/>
      <c r="H32" s="29"/>
      <c r="I32" s="33"/>
    </row>
    <row r="33" spans="1:9" s="34" customFormat="1" ht="75" x14ac:dyDescent="0.25">
      <c r="A33" s="105">
        <f>A32+0.01</f>
        <v>3.0299999999999994</v>
      </c>
      <c r="B33" s="32" t="s">
        <v>36</v>
      </c>
      <c r="C33" s="106">
        <v>35.93</v>
      </c>
      <c r="D33" s="101" t="s">
        <v>19</v>
      </c>
      <c r="E33" s="107"/>
      <c r="F33" s="108">
        <f>ROUND(C33*E33,2)</f>
        <v>0</v>
      </c>
      <c r="G33" s="112">
        <f>+SUM(F31:F33)</f>
        <v>0</v>
      </c>
      <c r="H33" s="29"/>
      <c r="I33" s="33"/>
    </row>
    <row r="34" spans="1:9" s="34" customFormat="1" ht="20.25" customHeight="1" x14ac:dyDescent="0.25">
      <c r="A34" s="113">
        <f>A30+1</f>
        <v>4</v>
      </c>
      <c r="B34" s="35" t="s">
        <v>37</v>
      </c>
      <c r="C34" s="103"/>
      <c r="D34" s="114"/>
      <c r="E34" s="115"/>
      <c r="F34" s="116"/>
      <c r="G34" s="111"/>
      <c r="H34" s="29"/>
      <c r="I34" s="33"/>
    </row>
    <row r="35" spans="1:9" s="34" customFormat="1" ht="35.25" customHeight="1" x14ac:dyDescent="0.25">
      <c r="A35" s="105">
        <f>A34+0.01</f>
        <v>4.01</v>
      </c>
      <c r="B35" s="32" t="s">
        <v>38</v>
      </c>
      <c r="C35" s="102">
        <v>80.62</v>
      </c>
      <c r="D35" s="101" t="s">
        <v>19</v>
      </c>
      <c r="E35" s="107"/>
      <c r="F35" s="108">
        <f>ROUND(C35*E35,2)</f>
        <v>0</v>
      </c>
      <c r="G35" s="111"/>
      <c r="H35" s="29"/>
      <c r="I35" s="33"/>
    </row>
    <row r="36" spans="1:9" s="34" customFormat="1" ht="48" customHeight="1" x14ac:dyDescent="0.25">
      <c r="A36" s="105">
        <f>A35+0.01</f>
        <v>4.0199999999999996</v>
      </c>
      <c r="B36" s="32" t="s">
        <v>39</v>
      </c>
      <c r="C36" s="106">
        <v>6</v>
      </c>
      <c r="D36" s="101" t="s">
        <v>6</v>
      </c>
      <c r="E36" s="107"/>
      <c r="F36" s="108">
        <f>ROUND(C36*E36,2)</f>
        <v>0</v>
      </c>
      <c r="G36" s="111"/>
      <c r="H36" s="29"/>
      <c r="I36" s="33"/>
    </row>
    <row r="37" spans="1:9" s="34" customFormat="1" ht="32.25" customHeight="1" x14ac:dyDescent="0.25">
      <c r="A37" s="105">
        <f>A36+0.01</f>
        <v>4.0299999999999994</v>
      </c>
      <c r="B37" s="32" t="s">
        <v>40</v>
      </c>
      <c r="C37" s="106">
        <v>50</v>
      </c>
      <c r="D37" s="101" t="s">
        <v>15</v>
      </c>
      <c r="E37" s="107"/>
      <c r="F37" s="108">
        <f>ROUND(C37*E37,2)</f>
        <v>0</v>
      </c>
      <c r="G37" s="112">
        <f>+SUM(F35:F37)</f>
        <v>0</v>
      </c>
      <c r="H37" s="29"/>
      <c r="I37" s="33"/>
    </row>
    <row r="38" spans="1:9" s="34" customFormat="1" ht="20.25" customHeight="1" x14ac:dyDescent="0.25">
      <c r="A38" s="113">
        <f>A34+1</f>
        <v>5</v>
      </c>
      <c r="B38" s="35" t="s">
        <v>41</v>
      </c>
      <c r="C38" s="103"/>
      <c r="D38" s="114"/>
      <c r="E38" s="115"/>
      <c r="F38" s="116"/>
      <c r="G38" s="111"/>
      <c r="H38" s="29"/>
      <c r="I38" s="33"/>
    </row>
    <row r="39" spans="1:9" s="34" customFormat="1" ht="35.25" customHeight="1" x14ac:dyDescent="0.25">
      <c r="A39" s="105">
        <f>A38+0.01</f>
        <v>5.01</v>
      </c>
      <c r="B39" s="32" t="s">
        <v>42</v>
      </c>
      <c r="C39" s="106">
        <v>28.41</v>
      </c>
      <c r="D39" s="101" t="s">
        <v>19</v>
      </c>
      <c r="E39" s="107"/>
      <c r="F39" s="108">
        <f>ROUND(C39*E39,2)</f>
        <v>0</v>
      </c>
      <c r="G39" s="111"/>
      <c r="H39" s="29"/>
      <c r="I39" s="33"/>
    </row>
    <row r="40" spans="1:9" s="34" customFormat="1" ht="34.5" customHeight="1" x14ac:dyDescent="0.25">
      <c r="A40" s="105">
        <f>A39+0.01</f>
        <v>5.0199999999999996</v>
      </c>
      <c r="B40" s="32" t="s">
        <v>43</v>
      </c>
      <c r="C40" s="106">
        <v>13.5</v>
      </c>
      <c r="D40" s="101" t="s">
        <v>15</v>
      </c>
      <c r="E40" s="107"/>
      <c r="F40" s="108">
        <f>ROUND(C40*E40,2)</f>
        <v>0</v>
      </c>
      <c r="G40" s="111"/>
      <c r="H40" s="29"/>
      <c r="I40" s="33"/>
    </row>
    <row r="41" spans="1:9" s="34" customFormat="1" ht="20.25" customHeight="1" x14ac:dyDescent="0.25">
      <c r="A41" s="110">
        <f>A40+0.01</f>
        <v>5.0299999999999994</v>
      </c>
      <c r="B41" s="32" t="s">
        <v>44</v>
      </c>
      <c r="C41" s="106">
        <v>420.8</v>
      </c>
      <c r="D41" s="101" t="s">
        <v>19</v>
      </c>
      <c r="E41" s="107"/>
      <c r="F41" s="108">
        <f>ROUND(C41*E41,2)</f>
        <v>0</v>
      </c>
      <c r="G41" s="112">
        <f>+SUM(F39:F41)</f>
        <v>0</v>
      </c>
      <c r="H41" s="29"/>
      <c r="I41" s="33"/>
    </row>
    <row r="42" spans="1:9" s="34" customFormat="1" ht="20.25" customHeight="1" x14ac:dyDescent="0.25">
      <c r="A42" s="113">
        <f>A38+1</f>
        <v>6</v>
      </c>
      <c r="B42" s="35" t="s">
        <v>45</v>
      </c>
      <c r="C42" s="103"/>
      <c r="D42" s="114"/>
      <c r="E42" s="115"/>
      <c r="F42" s="116"/>
      <c r="G42" s="111"/>
      <c r="H42" s="29"/>
      <c r="I42" s="33"/>
    </row>
    <row r="43" spans="1:9" s="34" customFormat="1" ht="105" x14ac:dyDescent="0.25">
      <c r="A43" s="105">
        <f>A42+0.01</f>
        <v>6.01</v>
      </c>
      <c r="B43" s="32" t="s">
        <v>46</v>
      </c>
      <c r="C43" s="106">
        <v>3.9199999999999995</v>
      </c>
      <c r="D43" s="101" t="s">
        <v>19</v>
      </c>
      <c r="E43" s="107"/>
      <c r="F43" s="108">
        <f>ROUND(C43*E43,2)</f>
        <v>0</v>
      </c>
      <c r="G43" s="111"/>
      <c r="H43" s="29"/>
      <c r="I43" s="33"/>
    </row>
    <row r="44" spans="1:9" s="34" customFormat="1" ht="105" x14ac:dyDescent="0.25">
      <c r="A44" s="105">
        <f>A43+0.01</f>
        <v>6.02</v>
      </c>
      <c r="B44" s="32" t="s">
        <v>47</v>
      </c>
      <c r="C44" s="106">
        <v>2.59</v>
      </c>
      <c r="D44" s="101" t="s">
        <v>19</v>
      </c>
      <c r="E44" s="107"/>
      <c r="F44" s="108">
        <f>ROUND(C44*E44,2)</f>
        <v>0</v>
      </c>
      <c r="G44" s="111"/>
      <c r="H44" s="29"/>
      <c r="I44" s="33"/>
    </row>
    <row r="45" spans="1:9" s="34" customFormat="1" ht="105" x14ac:dyDescent="0.25">
      <c r="A45" s="105">
        <f>A44+0.01</f>
        <v>6.0299999999999994</v>
      </c>
      <c r="B45" s="32" t="s">
        <v>48</v>
      </c>
      <c r="C45" s="106">
        <v>6.47</v>
      </c>
      <c r="D45" s="101" t="s">
        <v>19</v>
      </c>
      <c r="E45" s="107"/>
      <c r="F45" s="108">
        <f>ROUND(C45*E45,2)</f>
        <v>0</v>
      </c>
      <c r="G45" s="111"/>
      <c r="H45" s="29"/>
      <c r="I45" s="33"/>
    </row>
    <row r="46" spans="1:9" s="34" customFormat="1" ht="75" x14ac:dyDescent="0.25">
      <c r="A46" s="105">
        <f>A45+0.01</f>
        <v>6.0399999999999991</v>
      </c>
      <c r="B46" s="32" t="s">
        <v>49</v>
      </c>
      <c r="C46" s="106">
        <v>3.8499999999999996</v>
      </c>
      <c r="D46" s="101" t="s">
        <v>19</v>
      </c>
      <c r="E46" s="107"/>
      <c r="F46" s="108">
        <f>ROUND(C46*E46,2)</f>
        <v>0</v>
      </c>
      <c r="G46" s="111"/>
      <c r="H46" s="29"/>
      <c r="I46" s="33"/>
    </row>
    <row r="47" spans="1:9" s="34" customFormat="1" ht="48.75" customHeight="1" x14ac:dyDescent="0.25">
      <c r="A47" s="105">
        <f>A46+0.01</f>
        <v>6.0499999999999989</v>
      </c>
      <c r="B47" s="32" t="s">
        <v>50</v>
      </c>
      <c r="C47" s="106">
        <v>2</v>
      </c>
      <c r="D47" s="101" t="s">
        <v>19</v>
      </c>
      <c r="E47" s="107"/>
      <c r="F47" s="108">
        <f>ROUND(C47*E47,2)</f>
        <v>0</v>
      </c>
      <c r="G47" s="112">
        <f>+SUM(F43:F47)</f>
        <v>0</v>
      </c>
      <c r="H47" s="29"/>
      <c r="I47" s="33"/>
    </row>
    <row r="48" spans="1:9" s="40" customFormat="1" ht="20.25" customHeight="1" x14ac:dyDescent="0.25">
      <c r="A48" s="37">
        <f>A42+1</f>
        <v>7</v>
      </c>
      <c r="B48" s="117" t="s">
        <v>51</v>
      </c>
      <c r="C48" s="118"/>
      <c r="D48" s="118"/>
      <c r="E48" s="118"/>
      <c r="F48" s="118"/>
      <c r="G48" s="111"/>
      <c r="H48" s="38"/>
      <c r="I48" s="39"/>
    </row>
    <row r="49" spans="1:9" s="34" customFormat="1" ht="32.25" customHeight="1" x14ac:dyDescent="0.25">
      <c r="A49" s="120">
        <f t="shared" ref="A49:A55" si="2">A48+0.01</f>
        <v>7.01</v>
      </c>
      <c r="B49" s="41" t="s">
        <v>52</v>
      </c>
      <c r="C49" s="106">
        <v>2</v>
      </c>
      <c r="D49" s="101" t="s">
        <v>6</v>
      </c>
      <c r="E49" s="107"/>
      <c r="F49" s="108">
        <f t="shared" ref="F49:F55" si="3">ROUND(C49*E49,2)</f>
        <v>0</v>
      </c>
      <c r="G49" s="111"/>
      <c r="H49" s="29"/>
      <c r="I49" s="33"/>
    </row>
    <row r="50" spans="1:9" s="34" customFormat="1" ht="32.25" customHeight="1" x14ac:dyDescent="0.25">
      <c r="A50" s="120">
        <f t="shared" si="2"/>
        <v>7.02</v>
      </c>
      <c r="B50" s="41" t="s">
        <v>53</v>
      </c>
      <c r="C50" s="106">
        <v>2</v>
      </c>
      <c r="D50" s="101" t="s">
        <v>6</v>
      </c>
      <c r="E50" s="107"/>
      <c r="F50" s="108">
        <f t="shared" si="3"/>
        <v>0</v>
      </c>
      <c r="G50" s="111"/>
      <c r="H50" s="29"/>
      <c r="I50" s="33"/>
    </row>
    <row r="51" spans="1:9" s="34" customFormat="1" ht="35.25" customHeight="1" x14ac:dyDescent="0.25">
      <c r="A51" s="120">
        <f t="shared" si="2"/>
        <v>7.0299999999999994</v>
      </c>
      <c r="B51" s="32" t="s">
        <v>54</v>
      </c>
      <c r="C51" s="106">
        <v>2</v>
      </c>
      <c r="D51" s="101" t="s">
        <v>6</v>
      </c>
      <c r="E51" s="107"/>
      <c r="F51" s="108">
        <f t="shared" si="3"/>
        <v>0</v>
      </c>
      <c r="G51" s="111"/>
      <c r="H51" s="29"/>
      <c r="I51" s="33"/>
    </row>
    <row r="52" spans="1:9" s="34" customFormat="1" ht="63.75" customHeight="1" x14ac:dyDescent="0.25">
      <c r="A52" s="120">
        <f t="shared" si="2"/>
        <v>7.0399999999999991</v>
      </c>
      <c r="B52" s="32" t="s">
        <v>55</v>
      </c>
      <c r="C52" s="106">
        <v>7.5600000000000005</v>
      </c>
      <c r="D52" s="101" t="s">
        <v>19</v>
      </c>
      <c r="E52" s="107"/>
      <c r="F52" s="108">
        <f t="shared" si="3"/>
        <v>0</v>
      </c>
      <c r="G52" s="111"/>
      <c r="H52" s="29"/>
      <c r="I52" s="33"/>
    </row>
    <row r="53" spans="1:9" s="34" customFormat="1" ht="84.75" customHeight="1" x14ac:dyDescent="0.25">
      <c r="A53" s="120">
        <f t="shared" si="2"/>
        <v>7.0499999999999989</v>
      </c>
      <c r="B53" s="32" t="s">
        <v>56</v>
      </c>
      <c r="C53" s="106">
        <v>5.8500000000000005</v>
      </c>
      <c r="D53" s="101" t="s">
        <v>19</v>
      </c>
      <c r="E53" s="107"/>
      <c r="F53" s="108">
        <f t="shared" si="3"/>
        <v>0</v>
      </c>
      <c r="G53" s="111"/>
      <c r="H53" s="29"/>
      <c r="I53" s="33"/>
    </row>
    <row r="54" spans="1:9" s="34" customFormat="1" ht="64.5" customHeight="1" x14ac:dyDescent="0.25">
      <c r="A54" s="120">
        <f t="shared" si="2"/>
        <v>7.0599999999999987</v>
      </c>
      <c r="B54" s="32" t="s">
        <v>57</v>
      </c>
      <c r="C54" s="106">
        <v>3.7800000000000002</v>
      </c>
      <c r="D54" s="101" t="s">
        <v>19</v>
      </c>
      <c r="E54" s="107"/>
      <c r="F54" s="108">
        <f t="shared" si="3"/>
        <v>0</v>
      </c>
      <c r="G54" s="111"/>
      <c r="H54" s="29"/>
      <c r="I54" s="33"/>
    </row>
    <row r="55" spans="1:9" s="34" customFormat="1" ht="90" x14ac:dyDescent="0.25">
      <c r="A55" s="120">
        <f t="shared" si="2"/>
        <v>7.0699999999999985</v>
      </c>
      <c r="B55" s="32" t="s">
        <v>58</v>
      </c>
      <c r="C55" s="106">
        <v>5.8500000000000005</v>
      </c>
      <c r="D55" s="101" t="s">
        <v>19</v>
      </c>
      <c r="E55" s="107"/>
      <c r="F55" s="108">
        <f t="shared" si="3"/>
        <v>0</v>
      </c>
      <c r="G55" s="112">
        <f>+SUM(F49:F55)</f>
        <v>0</v>
      </c>
      <c r="H55" s="29"/>
      <c r="I55" s="33"/>
    </row>
    <row r="56" spans="1:9" s="40" customFormat="1" ht="20.25" customHeight="1" x14ac:dyDescent="0.25">
      <c r="A56" s="37">
        <f>A48+1</f>
        <v>8</v>
      </c>
      <c r="B56" s="117" t="s">
        <v>59</v>
      </c>
      <c r="C56" s="118"/>
      <c r="D56" s="118"/>
      <c r="E56" s="118"/>
      <c r="F56" s="118"/>
      <c r="G56" s="111"/>
      <c r="H56" s="38"/>
      <c r="I56" s="39"/>
    </row>
    <row r="57" spans="1:9" s="40" customFormat="1" ht="60" x14ac:dyDescent="0.25">
      <c r="A57" s="120">
        <f t="shared" ref="A57:A62" si="4">A56+0.01</f>
        <v>8.01</v>
      </c>
      <c r="B57" s="41" t="s">
        <v>60</v>
      </c>
      <c r="C57" s="118">
        <v>846.81</v>
      </c>
      <c r="D57" s="101" t="s">
        <v>19</v>
      </c>
      <c r="E57" s="118"/>
      <c r="F57" s="108">
        <f t="shared" ref="F57:F62" si="5">ROUND(C57*E57,2)</f>
        <v>0</v>
      </c>
      <c r="G57" s="121"/>
      <c r="H57" s="38"/>
      <c r="I57" s="39"/>
    </row>
    <row r="58" spans="1:9" s="40" customFormat="1" ht="36.75" customHeight="1" x14ac:dyDescent="0.25">
      <c r="A58" s="120">
        <f t="shared" si="4"/>
        <v>8.02</v>
      </c>
      <c r="B58" s="41" t="s">
        <v>61</v>
      </c>
      <c r="C58" s="118">
        <v>619</v>
      </c>
      <c r="D58" s="101" t="s">
        <v>19</v>
      </c>
      <c r="E58" s="118"/>
      <c r="F58" s="108">
        <f t="shared" si="5"/>
        <v>0</v>
      </c>
      <c r="G58" s="111"/>
      <c r="H58" s="38"/>
      <c r="I58" s="39"/>
    </row>
    <row r="59" spans="1:9" s="40" customFormat="1" ht="35.25" customHeight="1" x14ac:dyDescent="0.25">
      <c r="A59" s="120">
        <f t="shared" si="4"/>
        <v>8.0299999999999994</v>
      </c>
      <c r="B59" s="41" t="s">
        <v>62</v>
      </c>
      <c r="C59" s="118">
        <v>324.08999999999997</v>
      </c>
      <c r="D59" s="101" t="s">
        <v>19</v>
      </c>
      <c r="E59" s="118"/>
      <c r="F59" s="108">
        <f t="shared" si="5"/>
        <v>0</v>
      </c>
      <c r="G59" s="111"/>
      <c r="H59" s="38"/>
      <c r="I59" s="39"/>
    </row>
    <row r="60" spans="1:9" s="40" customFormat="1" ht="48.75" customHeight="1" x14ac:dyDescent="0.25">
      <c r="A60" s="120">
        <f t="shared" si="4"/>
        <v>8.0399999999999991</v>
      </c>
      <c r="B60" s="41" t="s">
        <v>63</v>
      </c>
      <c r="C60" s="118">
        <v>251.91</v>
      </c>
      <c r="D60" s="101" t="s">
        <v>19</v>
      </c>
      <c r="E60" s="118"/>
      <c r="F60" s="108">
        <f t="shared" si="5"/>
        <v>0</v>
      </c>
      <c r="G60" s="111"/>
      <c r="H60" s="38"/>
      <c r="I60" s="39"/>
    </row>
    <row r="61" spans="1:9" s="40" customFormat="1" ht="33" customHeight="1" x14ac:dyDescent="0.25">
      <c r="A61" s="120">
        <f t="shared" si="4"/>
        <v>8.0499999999999989</v>
      </c>
      <c r="B61" s="41" t="s">
        <v>64</v>
      </c>
      <c r="C61" s="118">
        <v>251.91</v>
      </c>
      <c r="D61" s="101" t="s">
        <v>19</v>
      </c>
      <c r="E61" s="118"/>
      <c r="F61" s="108">
        <f t="shared" si="5"/>
        <v>0</v>
      </c>
      <c r="G61" s="111"/>
      <c r="H61" s="38"/>
      <c r="I61" s="39"/>
    </row>
    <row r="62" spans="1:9" s="40" customFormat="1" ht="34.5" customHeight="1" x14ac:dyDescent="0.25">
      <c r="A62" s="120">
        <f t="shared" si="4"/>
        <v>8.0599999999999987</v>
      </c>
      <c r="B62" s="41" t="s">
        <v>65</v>
      </c>
      <c r="C62" s="118">
        <v>73.569999999999993</v>
      </c>
      <c r="D62" s="101" t="s">
        <v>19</v>
      </c>
      <c r="E62" s="118"/>
      <c r="F62" s="108">
        <f t="shared" si="5"/>
        <v>0</v>
      </c>
      <c r="G62" s="112">
        <f>+SUM(F57:F62)</f>
        <v>0</v>
      </c>
      <c r="H62" s="38"/>
      <c r="I62" s="39"/>
    </row>
    <row r="63" spans="1:9" s="40" customFormat="1" ht="20.25" customHeight="1" x14ac:dyDescent="0.25">
      <c r="A63" s="37">
        <f>A56+1</f>
        <v>9</v>
      </c>
      <c r="B63" s="42" t="s">
        <v>66</v>
      </c>
      <c r="C63" s="122"/>
      <c r="D63" s="114"/>
      <c r="E63" s="122"/>
      <c r="F63" s="116"/>
      <c r="G63" s="111"/>
      <c r="H63" s="38"/>
      <c r="I63" s="39"/>
    </row>
    <row r="64" spans="1:9" s="44" customFormat="1" ht="33" customHeight="1" x14ac:dyDescent="0.25">
      <c r="A64" s="120">
        <f>A63+0.01</f>
        <v>9.01</v>
      </c>
      <c r="B64" s="41" t="s">
        <v>67</v>
      </c>
      <c r="C64" s="118">
        <v>54.85</v>
      </c>
      <c r="D64" s="101" t="s">
        <v>19</v>
      </c>
      <c r="E64" s="118"/>
      <c r="F64" s="108">
        <f>ROUND(C64*E64,2)</f>
        <v>0</v>
      </c>
      <c r="G64" s="123"/>
      <c r="H64" s="43"/>
      <c r="I64" s="39"/>
    </row>
    <row r="65" spans="1:9" s="40" customFormat="1" ht="48" customHeight="1" x14ac:dyDescent="0.25">
      <c r="A65" s="120">
        <f>A64+0.01</f>
        <v>9.02</v>
      </c>
      <c r="B65" s="41" t="s">
        <v>68</v>
      </c>
      <c r="C65" s="118">
        <v>400</v>
      </c>
      <c r="D65" s="101" t="s">
        <v>69</v>
      </c>
      <c r="E65" s="118"/>
      <c r="F65" s="108">
        <f>ROUND(C65*E65,2)</f>
        <v>0</v>
      </c>
      <c r="G65" s="112">
        <f>+SUM(F64:F65)</f>
        <v>0</v>
      </c>
      <c r="H65" s="38"/>
      <c r="I65" s="39"/>
    </row>
    <row r="66" spans="1:9" s="40" customFormat="1" ht="20.25" customHeight="1" x14ac:dyDescent="0.25">
      <c r="A66" s="37">
        <f>A63+1</f>
        <v>10</v>
      </c>
      <c r="B66" s="42" t="s">
        <v>70</v>
      </c>
      <c r="C66" s="122"/>
      <c r="D66" s="114"/>
      <c r="E66" s="122"/>
      <c r="F66" s="116"/>
      <c r="G66" s="111"/>
      <c r="H66" s="38"/>
      <c r="I66" s="39"/>
    </row>
    <row r="67" spans="1:9" s="40" customFormat="1" ht="34.5" customHeight="1" x14ac:dyDescent="0.25">
      <c r="A67" s="120">
        <f>A66+0.01</f>
        <v>10.01</v>
      </c>
      <c r="B67" s="41" t="s">
        <v>71</v>
      </c>
      <c r="C67" s="124">
        <v>4.79</v>
      </c>
      <c r="D67" s="101" t="s">
        <v>29</v>
      </c>
      <c r="E67" s="118"/>
      <c r="F67" s="108">
        <f>ROUND(C67*E67,2)</f>
        <v>0</v>
      </c>
      <c r="G67" s="111"/>
      <c r="H67" s="38"/>
      <c r="I67" s="39"/>
    </row>
    <row r="68" spans="1:9" s="46" customFormat="1" ht="20.25" customHeight="1" x14ac:dyDescent="0.25">
      <c r="A68" s="125">
        <f>A67+0.01</f>
        <v>10.02</v>
      </c>
      <c r="B68" s="41" t="s">
        <v>72</v>
      </c>
      <c r="C68" s="102">
        <v>5.05</v>
      </c>
      <c r="D68" s="101" t="s">
        <v>19</v>
      </c>
      <c r="E68" s="107"/>
      <c r="F68" s="108">
        <f>ROUND(C68*E68,2)</f>
        <v>0</v>
      </c>
      <c r="G68" s="109"/>
      <c r="H68" s="45"/>
    </row>
    <row r="69" spans="1:9" s="46" customFormat="1" ht="33.75" customHeight="1" x14ac:dyDescent="0.25">
      <c r="A69" s="120">
        <f>A68+0.01</f>
        <v>10.029999999999999</v>
      </c>
      <c r="B69" s="41" t="s">
        <v>73</v>
      </c>
      <c r="C69" s="102">
        <v>3.88</v>
      </c>
      <c r="D69" s="101" t="s">
        <v>19</v>
      </c>
      <c r="E69" s="107"/>
      <c r="F69" s="108">
        <f>ROUND(C69*E69,2)</f>
        <v>0</v>
      </c>
      <c r="G69" s="109"/>
      <c r="H69" s="45"/>
    </row>
    <row r="70" spans="1:9" s="46" customFormat="1" ht="20.25" customHeight="1" x14ac:dyDescent="0.25">
      <c r="A70" s="125">
        <f>A69+0.01</f>
        <v>10.039999999999999</v>
      </c>
      <c r="B70" s="32" t="s">
        <v>74</v>
      </c>
      <c r="C70" s="118">
        <v>14.23</v>
      </c>
      <c r="D70" s="101" t="s">
        <v>19</v>
      </c>
      <c r="E70" s="118"/>
      <c r="F70" s="108">
        <f>ROUND(C70*E70,2)</f>
        <v>0</v>
      </c>
      <c r="G70" s="111"/>
      <c r="H70" s="45"/>
    </row>
    <row r="71" spans="1:9" s="46" customFormat="1" ht="20.25" customHeight="1" x14ac:dyDescent="0.25">
      <c r="A71" s="125">
        <f>A70+0.01</f>
        <v>10.049999999999999</v>
      </c>
      <c r="B71" s="32" t="s">
        <v>75</v>
      </c>
      <c r="C71" s="118">
        <v>1</v>
      </c>
      <c r="D71" s="118" t="s">
        <v>26</v>
      </c>
      <c r="E71" s="118"/>
      <c r="F71" s="108">
        <f>ROUND(C71*E71,2)</f>
        <v>0</v>
      </c>
      <c r="G71" s="112">
        <f>+SUM(F67:F71)</f>
        <v>0</v>
      </c>
      <c r="H71" s="45"/>
    </row>
    <row r="72" spans="1:9" s="46" customFormat="1" ht="20.25" customHeight="1" x14ac:dyDescent="0.25">
      <c r="A72" s="37">
        <f>A66+1</f>
        <v>11</v>
      </c>
      <c r="B72" s="117" t="s">
        <v>76</v>
      </c>
      <c r="C72" s="118"/>
      <c r="D72" s="118"/>
      <c r="E72" s="118"/>
      <c r="F72" s="118"/>
      <c r="G72" s="111"/>
      <c r="H72" s="45"/>
    </row>
    <row r="73" spans="1:9" s="46" customFormat="1" ht="35.25" customHeight="1" x14ac:dyDescent="0.25">
      <c r="A73" s="105">
        <f>A72+0.01</f>
        <v>11.01</v>
      </c>
      <c r="B73" s="32" t="s">
        <v>77</v>
      </c>
      <c r="C73" s="106">
        <v>7</v>
      </c>
      <c r="D73" s="118" t="s">
        <v>6</v>
      </c>
      <c r="E73" s="107"/>
      <c r="F73" s="108">
        <f>ROUND(C73*E73,2)</f>
        <v>0</v>
      </c>
      <c r="G73" s="111"/>
      <c r="H73" s="45"/>
    </row>
    <row r="74" spans="1:9" s="46" customFormat="1" ht="36" customHeight="1" x14ac:dyDescent="0.25">
      <c r="A74" s="105">
        <f t="shared" ref="A74:A84" si="6">A73+0.01</f>
        <v>11.02</v>
      </c>
      <c r="B74" s="32" t="s">
        <v>78</v>
      </c>
      <c r="C74" s="106">
        <v>7</v>
      </c>
      <c r="D74" s="118" t="s">
        <v>6</v>
      </c>
      <c r="E74" s="107"/>
      <c r="F74" s="108">
        <f t="shared" ref="F74:F97" si="7">ROUND(C74*E74,2)</f>
        <v>0</v>
      </c>
      <c r="G74" s="111"/>
      <c r="H74" s="45"/>
    </row>
    <row r="75" spans="1:9" s="46" customFormat="1" ht="33" customHeight="1" x14ac:dyDescent="0.25">
      <c r="A75" s="105">
        <f t="shared" si="6"/>
        <v>11.03</v>
      </c>
      <c r="B75" s="32" t="s">
        <v>79</v>
      </c>
      <c r="C75" s="106">
        <v>2</v>
      </c>
      <c r="D75" s="118" t="s">
        <v>6</v>
      </c>
      <c r="E75" s="107"/>
      <c r="F75" s="108">
        <f t="shared" si="7"/>
        <v>0</v>
      </c>
      <c r="G75" s="111"/>
      <c r="H75" s="45"/>
    </row>
    <row r="76" spans="1:9" s="46" customFormat="1" ht="33.75" customHeight="1" x14ac:dyDescent="0.25">
      <c r="A76" s="105">
        <f t="shared" si="6"/>
        <v>11.04</v>
      </c>
      <c r="B76" s="32" t="s">
        <v>80</v>
      </c>
      <c r="C76" s="106">
        <v>2</v>
      </c>
      <c r="D76" s="118" t="s">
        <v>6</v>
      </c>
      <c r="E76" s="107"/>
      <c r="F76" s="108">
        <f t="shared" si="7"/>
        <v>0</v>
      </c>
      <c r="G76" s="111"/>
      <c r="H76" s="45"/>
    </row>
    <row r="77" spans="1:9" s="46" customFormat="1" ht="75" x14ac:dyDescent="0.25">
      <c r="A77" s="105">
        <f t="shared" si="6"/>
        <v>11.049999999999999</v>
      </c>
      <c r="B77" s="32" t="s">
        <v>81</v>
      </c>
      <c r="C77" s="106">
        <v>5</v>
      </c>
      <c r="D77" s="118" t="s">
        <v>6</v>
      </c>
      <c r="E77" s="107"/>
      <c r="F77" s="108">
        <f t="shared" si="7"/>
        <v>0</v>
      </c>
      <c r="G77" s="111"/>
      <c r="H77" s="45"/>
    </row>
    <row r="78" spans="1:9" s="46" customFormat="1" ht="31.5" customHeight="1" x14ac:dyDescent="0.25">
      <c r="A78" s="105">
        <f t="shared" si="6"/>
        <v>11.059999999999999</v>
      </c>
      <c r="B78" s="32" t="s">
        <v>82</v>
      </c>
      <c r="C78" s="106">
        <v>5</v>
      </c>
      <c r="D78" s="118" t="s">
        <v>6</v>
      </c>
      <c r="E78" s="107"/>
      <c r="F78" s="108">
        <f t="shared" si="7"/>
        <v>0</v>
      </c>
      <c r="G78" s="111"/>
      <c r="H78" s="45"/>
    </row>
    <row r="79" spans="1:9" s="46" customFormat="1" ht="33.75" customHeight="1" x14ac:dyDescent="0.25">
      <c r="A79" s="105">
        <f t="shared" si="6"/>
        <v>11.069999999999999</v>
      </c>
      <c r="B79" s="32" t="s">
        <v>83</v>
      </c>
      <c r="C79" s="106">
        <v>7</v>
      </c>
      <c r="D79" s="118" t="s">
        <v>6</v>
      </c>
      <c r="E79" s="107"/>
      <c r="F79" s="108">
        <f t="shared" si="7"/>
        <v>0</v>
      </c>
      <c r="G79" s="111"/>
      <c r="H79" s="45"/>
    </row>
    <row r="80" spans="1:9" s="46" customFormat="1" ht="39" customHeight="1" x14ac:dyDescent="0.25">
      <c r="A80" s="105">
        <f t="shared" si="6"/>
        <v>11.079999999999998</v>
      </c>
      <c r="B80" s="32" t="s">
        <v>84</v>
      </c>
      <c r="C80" s="106">
        <v>1</v>
      </c>
      <c r="D80" s="118" t="s">
        <v>6</v>
      </c>
      <c r="E80" s="102"/>
      <c r="F80" s="108">
        <f t="shared" si="7"/>
        <v>0</v>
      </c>
      <c r="G80" s="111"/>
      <c r="H80" s="45"/>
    </row>
    <row r="81" spans="1:8" s="46" customFormat="1" ht="39" customHeight="1" x14ac:dyDescent="0.25">
      <c r="A81" s="105">
        <f t="shared" si="6"/>
        <v>11.089999999999998</v>
      </c>
      <c r="B81" s="32" t="s">
        <v>85</v>
      </c>
      <c r="C81" s="106">
        <v>1</v>
      </c>
      <c r="D81" s="118" t="s">
        <v>6</v>
      </c>
      <c r="E81" s="107"/>
      <c r="F81" s="108">
        <f t="shared" si="7"/>
        <v>0</v>
      </c>
      <c r="G81" s="111"/>
      <c r="H81" s="45"/>
    </row>
    <row r="82" spans="1:8" s="46" customFormat="1" ht="50.25" customHeight="1" x14ac:dyDescent="0.25">
      <c r="A82" s="105">
        <f t="shared" si="6"/>
        <v>11.099999999999998</v>
      </c>
      <c r="B82" s="32" t="s">
        <v>86</v>
      </c>
      <c r="C82" s="106">
        <v>4.05</v>
      </c>
      <c r="D82" s="101" t="s">
        <v>87</v>
      </c>
      <c r="E82" s="107"/>
      <c r="F82" s="108">
        <f t="shared" si="7"/>
        <v>0</v>
      </c>
      <c r="G82" s="111"/>
      <c r="H82" s="45"/>
    </row>
    <row r="83" spans="1:8" s="46" customFormat="1" ht="50.25" customHeight="1" x14ac:dyDescent="0.25">
      <c r="A83" s="105">
        <f t="shared" si="6"/>
        <v>11.109999999999998</v>
      </c>
      <c r="B83" s="32" t="s">
        <v>88</v>
      </c>
      <c r="C83" s="106">
        <v>8.1999999999999993</v>
      </c>
      <c r="D83" s="101" t="s">
        <v>87</v>
      </c>
      <c r="E83" s="107"/>
      <c r="F83" s="108">
        <f t="shared" si="7"/>
        <v>0</v>
      </c>
      <c r="G83" s="111"/>
      <c r="H83" s="45"/>
    </row>
    <row r="84" spans="1:8" s="46" customFormat="1" ht="50.25" customHeight="1" x14ac:dyDescent="0.25">
      <c r="A84" s="105">
        <f t="shared" si="6"/>
        <v>11.119999999999997</v>
      </c>
      <c r="B84" s="32" t="s">
        <v>89</v>
      </c>
      <c r="C84" s="106">
        <v>112.34</v>
      </c>
      <c r="D84" s="101" t="s">
        <v>87</v>
      </c>
      <c r="E84" s="107"/>
      <c r="F84" s="108">
        <f t="shared" si="7"/>
        <v>0</v>
      </c>
      <c r="G84" s="111"/>
      <c r="H84" s="45"/>
    </row>
    <row r="85" spans="1:8" s="46" customFormat="1" ht="47.25" customHeight="1" x14ac:dyDescent="0.25">
      <c r="A85" s="105">
        <f>A82+0.01</f>
        <v>11.109999999999998</v>
      </c>
      <c r="B85" s="32" t="s">
        <v>90</v>
      </c>
      <c r="C85" s="106">
        <v>8.7799999999999994</v>
      </c>
      <c r="D85" s="101" t="s">
        <v>87</v>
      </c>
      <c r="E85" s="107"/>
      <c r="F85" s="108">
        <f t="shared" si="7"/>
        <v>0</v>
      </c>
      <c r="G85" s="111"/>
      <c r="H85" s="45"/>
    </row>
    <row r="86" spans="1:8" s="46" customFormat="1" ht="47.25" customHeight="1" x14ac:dyDescent="0.25">
      <c r="A86" s="105">
        <f>A83+0.01</f>
        <v>11.119999999999997</v>
      </c>
      <c r="B86" s="32" t="s">
        <v>91</v>
      </c>
      <c r="C86" s="106">
        <v>8.2200000000000006</v>
      </c>
      <c r="D86" s="101" t="s">
        <v>87</v>
      </c>
      <c r="E86" s="107"/>
      <c r="F86" s="108">
        <f t="shared" si="7"/>
        <v>0</v>
      </c>
      <c r="G86" s="111"/>
      <c r="H86" s="45"/>
    </row>
    <row r="87" spans="1:8" s="46" customFormat="1" ht="47.25" customHeight="1" x14ac:dyDescent="0.25">
      <c r="A87" s="105">
        <f>A84+0.01</f>
        <v>11.129999999999997</v>
      </c>
      <c r="B87" s="32" t="s">
        <v>92</v>
      </c>
      <c r="C87" s="106">
        <v>159.85</v>
      </c>
      <c r="D87" s="101" t="s">
        <v>87</v>
      </c>
      <c r="E87" s="107"/>
      <c r="F87" s="108">
        <f t="shared" si="7"/>
        <v>0</v>
      </c>
      <c r="G87" s="111"/>
      <c r="H87" s="45"/>
    </row>
    <row r="88" spans="1:8" s="46" customFormat="1" ht="47.25" customHeight="1" x14ac:dyDescent="0.25">
      <c r="A88" s="105">
        <f>A85+0.01</f>
        <v>11.119999999999997</v>
      </c>
      <c r="B88" s="32" t="s">
        <v>93</v>
      </c>
      <c r="C88" s="106">
        <v>4.2</v>
      </c>
      <c r="D88" s="101" t="s">
        <v>87</v>
      </c>
      <c r="E88" s="107"/>
      <c r="F88" s="108">
        <f t="shared" si="7"/>
        <v>0</v>
      </c>
      <c r="G88" s="111"/>
      <c r="H88" s="45"/>
    </row>
    <row r="89" spans="1:8" s="46" customFormat="1" ht="47.25" customHeight="1" x14ac:dyDescent="0.25">
      <c r="A89" s="105">
        <f>A87+0.01</f>
        <v>11.139999999999997</v>
      </c>
      <c r="B89" s="32" t="s">
        <v>94</v>
      </c>
      <c r="C89" s="106">
        <v>142.54</v>
      </c>
      <c r="D89" s="101" t="s">
        <v>87</v>
      </c>
      <c r="E89" s="107"/>
      <c r="F89" s="108">
        <f t="shared" si="7"/>
        <v>0</v>
      </c>
      <c r="G89" s="111"/>
      <c r="H89" s="45"/>
    </row>
    <row r="90" spans="1:8" s="46" customFormat="1" ht="39" customHeight="1" x14ac:dyDescent="0.25">
      <c r="A90" s="105">
        <f t="shared" ref="A90:A97" si="8">A89+0.01</f>
        <v>11.149999999999997</v>
      </c>
      <c r="B90" s="32" t="s">
        <v>95</v>
      </c>
      <c r="C90" s="106">
        <v>1</v>
      </c>
      <c r="D90" s="101" t="s">
        <v>6</v>
      </c>
      <c r="E90" s="107"/>
      <c r="F90" s="108">
        <f t="shared" si="7"/>
        <v>0</v>
      </c>
      <c r="G90" s="111"/>
      <c r="H90" s="45"/>
    </row>
    <row r="91" spans="1:8" s="46" customFormat="1" ht="75" x14ac:dyDescent="0.25">
      <c r="A91" s="105">
        <f t="shared" si="8"/>
        <v>11.159999999999997</v>
      </c>
      <c r="B91" s="32" t="s">
        <v>96</v>
      </c>
      <c r="C91" s="106">
        <v>4</v>
      </c>
      <c r="D91" s="101" t="s">
        <v>6</v>
      </c>
      <c r="E91" s="107"/>
      <c r="F91" s="108">
        <f t="shared" si="7"/>
        <v>0</v>
      </c>
      <c r="G91" s="111"/>
      <c r="H91" s="45"/>
    </row>
    <row r="92" spans="1:8" s="46" customFormat="1" ht="39" customHeight="1" x14ac:dyDescent="0.25">
      <c r="A92" s="105">
        <f t="shared" si="8"/>
        <v>11.169999999999996</v>
      </c>
      <c r="B92" s="32" t="s">
        <v>97</v>
      </c>
      <c r="C92" s="106">
        <v>20</v>
      </c>
      <c r="D92" s="101" t="s">
        <v>6</v>
      </c>
      <c r="E92" s="107"/>
      <c r="F92" s="108">
        <f t="shared" si="7"/>
        <v>0</v>
      </c>
      <c r="G92" s="111"/>
      <c r="H92" s="45"/>
    </row>
    <row r="93" spans="1:8" s="46" customFormat="1" ht="39" customHeight="1" x14ac:dyDescent="0.25">
      <c r="A93" s="105">
        <f t="shared" si="8"/>
        <v>11.179999999999996</v>
      </c>
      <c r="B93" s="32" t="s">
        <v>98</v>
      </c>
      <c r="C93" s="106">
        <v>1</v>
      </c>
      <c r="D93" s="101" t="s">
        <v>6</v>
      </c>
      <c r="E93" s="107"/>
      <c r="F93" s="108">
        <f t="shared" si="7"/>
        <v>0</v>
      </c>
      <c r="G93" s="111"/>
      <c r="H93" s="45"/>
    </row>
    <row r="94" spans="1:8" s="46" customFormat="1" ht="129.75" customHeight="1" x14ac:dyDescent="0.25">
      <c r="A94" s="105">
        <f t="shared" si="8"/>
        <v>11.189999999999996</v>
      </c>
      <c r="B94" s="32" t="s">
        <v>99</v>
      </c>
      <c r="C94" s="106">
        <v>1</v>
      </c>
      <c r="D94" s="101" t="s">
        <v>6</v>
      </c>
      <c r="E94" s="107"/>
      <c r="F94" s="108">
        <f t="shared" si="7"/>
        <v>0</v>
      </c>
      <c r="G94" s="111"/>
      <c r="H94" s="45"/>
    </row>
    <row r="95" spans="1:8" s="46" customFormat="1" ht="135" x14ac:dyDescent="0.25">
      <c r="A95" s="105">
        <f t="shared" si="8"/>
        <v>11.199999999999996</v>
      </c>
      <c r="B95" s="32" t="s">
        <v>100</v>
      </c>
      <c r="C95" s="106">
        <v>1</v>
      </c>
      <c r="D95" s="101" t="s">
        <v>6</v>
      </c>
      <c r="E95" s="107"/>
      <c r="F95" s="108">
        <f t="shared" si="7"/>
        <v>0</v>
      </c>
      <c r="G95" s="111"/>
      <c r="H95" s="45"/>
    </row>
    <row r="96" spans="1:8" s="46" customFormat="1" ht="79.5" customHeight="1" x14ac:dyDescent="0.25">
      <c r="A96" s="105">
        <f t="shared" si="8"/>
        <v>11.209999999999996</v>
      </c>
      <c r="B96" s="32" t="s">
        <v>101</v>
      </c>
      <c r="C96" s="106">
        <v>1</v>
      </c>
      <c r="D96" s="101" t="s">
        <v>6</v>
      </c>
      <c r="E96" s="107"/>
      <c r="F96" s="108">
        <f t="shared" si="7"/>
        <v>0</v>
      </c>
      <c r="G96" s="111"/>
      <c r="H96" s="45"/>
    </row>
    <row r="97" spans="1:9" s="46" customFormat="1" ht="63.75" customHeight="1" x14ac:dyDescent="0.25">
      <c r="A97" s="105">
        <f t="shared" si="8"/>
        <v>11.219999999999995</v>
      </c>
      <c r="B97" s="32" t="s">
        <v>102</v>
      </c>
      <c r="C97" s="106">
        <v>1</v>
      </c>
      <c r="D97" s="101" t="s">
        <v>6</v>
      </c>
      <c r="E97" s="107"/>
      <c r="F97" s="108">
        <f t="shared" si="7"/>
        <v>0</v>
      </c>
      <c r="G97" s="112">
        <f>+SUM(F73:F97)</f>
        <v>0</v>
      </c>
      <c r="H97" s="45"/>
    </row>
    <row r="98" spans="1:9" s="46" customFormat="1" ht="15.75" x14ac:dyDescent="0.25">
      <c r="A98" s="105"/>
      <c r="B98" s="32"/>
      <c r="C98" s="106"/>
      <c r="D98" s="101"/>
      <c r="E98" s="107"/>
      <c r="F98" s="108"/>
      <c r="G98" s="112"/>
      <c r="H98" s="45"/>
    </row>
    <row r="99" spans="1:9" s="46" customFormat="1" ht="20.25" customHeight="1" x14ac:dyDescent="0.25">
      <c r="A99" s="113"/>
      <c r="B99" s="117" t="s">
        <v>103</v>
      </c>
      <c r="C99" s="106"/>
      <c r="D99" s="101"/>
      <c r="E99" s="107"/>
      <c r="F99" s="108"/>
      <c r="G99" s="111"/>
      <c r="H99" s="45"/>
    </row>
    <row r="100" spans="1:9" s="46" customFormat="1" ht="20.25" customHeight="1" x14ac:dyDescent="0.25">
      <c r="A100" s="113">
        <v>12</v>
      </c>
      <c r="B100" s="117" t="s">
        <v>104</v>
      </c>
      <c r="C100" s="106"/>
      <c r="D100" s="101"/>
      <c r="E100" s="107"/>
      <c r="F100" s="108"/>
      <c r="G100" s="111"/>
      <c r="H100" s="45"/>
    </row>
    <row r="101" spans="1:9" s="34" customFormat="1" ht="60" x14ac:dyDescent="0.25">
      <c r="A101" s="105">
        <f>A100+0.01</f>
        <v>12.01</v>
      </c>
      <c r="B101" s="32" t="s">
        <v>105</v>
      </c>
      <c r="C101" s="106">
        <v>200.75000000000003</v>
      </c>
      <c r="D101" s="101" t="s">
        <v>19</v>
      </c>
      <c r="E101" s="107"/>
      <c r="F101" s="108">
        <f>ROUND(C101*E101,2)</f>
        <v>0</v>
      </c>
      <c r="G101" s="112">
        <f>+SUM(F101)</f>
        <v>0</v>
      </c>
      <c r="H101" s="29"/>
      <c r="I101" s="33"/>
    </row>
    <row r="102" spans="1:9" s="34" customFormat="1" ht="20.25" customHeight="1" x14ac:dyDescent="0.25">
      <c r="A102" s="113">
        <v>13</v>
      </c>
      <c r="B102" s="35" t="s">
        <v>27</v>
      </c>
      <c r="C102" s="106"/>
      <c r="D102" s="101"/>
      <c r="E102" s="107"/>
      <c r="F102" s="108"/>
      <c r="G102" s="111"/>
      <c r="H102" s="29"/>
      <c r="I102" s="33"/>
    </row>
    <row r="103" spans="1:9" s="34" customFormat="1" ht="20.25" customHeight="1" x14ac:dyDescent="0.25">
      <c r="A103" s="110">
        <f>A102+0.01</f>
        <v>13.01</v>
      </c>
      <c r="B103" s="32" t="s">
        <v>106</v>
      </c>
      <c r="C103" s="106">
        <v>74.88</v>
      </c>
      <c r="D103" s="101" t="s">
        <v>29</v>
      </c>
      <c r="E103" s="107"/>
      <c r="F103" s="108">
        <f>ROUND(C103*E103,2)</f>
        <v>0</v>
      </c>
      <c r="G103" s="112">
        <f>+SUM(F103)</f>
        <v>0</v>
      </c>
      <c r="H103" s="29"/>
      <c r="I103" s="33"/>
    </row>
    <row r="104" spans="1:9" s="34" customFormat="1" ht="20.25" customHeight="1" x14ac:dyDescent="0.25">
      <c r="A104" s="113">
        <v>14</v>
      </c>
      <c r="B104" s="35" t="s">
        <v>107</v>
      </c>
      <c r="C104" s="106"/>
      <c r="D104" s="101"/>
      <c r="E104" s="107"/>
      <c r="F104" s="108"/>
      <c r="G104" s="111"/>
      <c r="H104" s="29"/>
      <c r="I104" s="33"/>
    </row>
    <row r="105" spans="1:9" s="34" customFormat="1" ht="45" x14ac:dyDescent="0.25">
      <c r="A105" s="105">
        <f>A104+0.01</f>
        <v>14.01</v>
      </c>
      <c r="B105" s="32" t="s">
        <v>108</v>
      </c>
      <c r="C105" s="118">
        <v>9.9</v>
      </c>
      <c r="D105" s="101" t="s">
        <v>29</v>
      </c>
      <c r="E105" s="118"/>
      <c r="F105" s="108">
        <f>ROUND(C105*E105,2)</f>
        <v>0</v>
      </c>
      <c r="G105" s="111"/>
      <c r="H105" s="29"/>
    </row>
    <row r="106" spans="1:9" s="34" customFormat="1" ht="35.25" customHeight="1" x14ac:dyDescent="0.25">
      <c r="A106" s="105">
        <f>A105+0.01</f>
        <v>14.02</v>
      </c>
      <c r="B106" s="32" t="s">
        <v>109</v>
      </c>
      <c r="C106" s="118">
        <v>7.14</v>
      </c>
      <c r="D106" s="101" t="s">
        <v>29</v>
      </c>
      <c r="E106" s="124"/>
      <c r="F106" s="108">
        <f>ROUND(C106*E106,2)</f>
        <v>0</v>
      </c>
      <c r="G106" s="111"/>
      <c r="H106" s="29"/>
    </row>
    <row r="107" spans="1:9" s="34" customFormat="1" ht="45" customHeight="1" x14ac:dyDescent="0.25">
      <c r="A107" s="105">
        <f>A106+0.01</f>
        <v>14.03</v>
      </c>
      <c r="B107" s="32" t="s">
        <v>110</v>
      </c>
      <c r="C107" s="118">
        <v>4.46</v>
      </c>
      <c r="D107" s="101" t="s">
        <v>29</v>
      </c>
      <c r="E107" s="118"/>
      <c r="F107" s="108">
        <f>ROUND(C107*E107,2)</f>
        <v>0</v>
      </c>
      <c r="G107" s="111"/>
      <c r="H107" s="29"/>
    </row>
    <row r="108" spans="1:9" s="34" customFormat="1" ht="51" customHeight="1" x14ac:dyDescent="0.25">
      <c r="A108" s="105">
        <f>A107+0.01</f>
        <v>14.04</v>
      </c>
      <c r="B108" s="32" t="s">
        <v>111</v>
      </c>
      <c r="C108" s="118">
        <v>7.86</v>
      </c>
      <c r="D108" s="101" t="s">
        <v>29</v>
      </c>
      <c r="E108" s="118"/>
      <c r="F108" s="108">
        <f>ROUND(C108*E108,2)</f>
        <v>0</v>
      </c>
      <c r="G108" s="112">
        <f>+SUM(F105:F108)</f>
        <v>0</v>
      </c>
      <c r="H108" s="29"/>
    </row>
    <row r="109" spans="1:9" s="34" customFormat="1" ht="20.25" customHeight="1" x14ac:dyDescent="0.25">
      <c r="A109" s="37">
        <v>15</v>
      </c>
      <c r="B109" s="117" t="s">
        <v>33</v>
      </c>
      <c r="C109" s="118"/>
      <c r="D109" s="118"/>
      <c r="E109" s="118"/>
      <c r="F109" s="118"/>
      <c r="G109" s="111"/>
      <c r="H109" s="29"/>
    </row>
    <row r="110" spans="1:9" s="34" customFormat="1" ht="75" x14ac:dyDescent="0.25">
      <c r="A110" s="105">
        <f>A109+0.01</f>
        <v>15.01</v>
      </c>
      <c r="B110" s="32" t="s">
        <v>112</v>
      </c>
      <c r="C110" s="106">
        <v>6.71</v>
      </c>
      <c r="D110" s="101" t="s">
        <v>19</v>
      </c>
      <c r="E110" s="107"/>
      <c r="F110" s="108">
        <f>ROUND(C110*E110,2)</f>
        <v>0</v>
      </c>
      <c r="G110" s="119"/>
      <c r="H110" s="29"/>
    </row>
    <row r="111" spans="1:9" s="34" customFormat="1" ht="20.25" customHeight="1" x14ac:dyDescent="0.25">
      <c r="A111" s="105">
        <f>A110+0.01</f>
        <v>15.02</v>
      </c>
      <c r="B111" s="32" t="s">
        <v>113</v>
      </c>
      <c r="C111" s="106">
        <v>15.29</v>
      </c>
      <c r="D111" s="101" t="s">
        <v>15</v>
      </c>
      <c r="E111" s="107"/>
      <c r="F111" s="108">
        <f>ROUND(C111*E111,2)</f>
        <v>0</v>
      </c>
      <c r="G111" s="111"/>
      <c r="H111" s="29"/>
    </row>
    <row r="112" spans="1:9" s="34" customFormat="1" ht="45" x14ac:dyDescent="0.25">
      <c r="A112" s="105">
        <f>A111+0.01</f>
        <v>15.03</v>
      </c>
      <c r="B112" s="32" t="s">
        <v>114</v>
      </c>
      <c r="C112" s="106">
        <v>45</v>
      </c>
      <c r="D112" s="101" t="s">
        <v>15</v>
      </c>
      <c r="E112" s="107"/>
      <c r="F112" s="108">
        <f>ROUND(C112*E112,2)</f>
        <v>0</v>
      </c>
      <c r="G112" s="112">
        <f>+SUM(F110:F112)</f>
        <v>0</v>
      </c>
      <c r="H112" s="29"/>
    </row>
    <row r="113" spans="1:8" s="34" customFormat="1" ht="20.25" customHeight="1" x14ac:dyDescent="0.25">
      <c r="A113" s="113">
        <v>16</v>
      </c>
      <c r="B113" s="35" t="s">
        <v>37</v>
      </c>
      <c r="C113" s="103"/>
      <c r="D113" s="114"/>
      <c r="E113" s="115"/>
      <c r="F113" s="116"/>
      <c r="G113" s="111"/>
      <c r="H113" s="29"/>
    </row>
    <row r="114" spans="1:8" s="34" customFormat="1" ht="45" x14ac:dyDescent="0.25">
      <c r="A114" s="105">
        <f>A113+0.01</f>
        <v>16.010000000000002</v>
      </c>
      <c r="B114" s="32" t="s">
        <v>115</v>
      </c>
      <c r="C114" s="106">
        <v>104.04</v>
      </c>
      <c r="D114" s="101" t="s">
        <v>19</v>
      </c>
      <c r="E114" s="107"/>
      <c r="F114" s="108">
        <f>ROUND(C114*E114,2)</f>
        <v>0</v>
      </c>
      <c r="G114" s="111"/>
      <c r="H114" s="29"/>
    </row>
    <row r="115" spans="1:8" s="34" customFormat="1" ht="35.25" customHeight="1" x14ac:dyDescent="0.25">
      <c r="A115" s="105">
        <f>A114+0.01</f>
        <v>16.020000000000003</v>
      </c>
      <c r="B115" s="32" t="s">
        <v>116</v>
      </c>
      <c r="C115" s="106">
        <v>104.04</v>
      </c>
      <c r="D115" s="101" t="s">
        <v>19</v>
      </c>
      <c r="E115" s="107"/>
      <c r="F115" s="108">
        <f>ROUND(C115*E115,2)</f>
        <v>0</v>
      </c>
      <c r="G115" s="111"/>
      <c r="H115" s="29"/>
    </row>
    <row r="116" spans="1:8" s="34" customFormat="1" ht="36.75" customHeight="1" x14ac:dyDescent="0.25">
      <c r="A116" s="105">
        <f>A115+0.01</f>
        <v>16.030000000000005</v>
      </c>
      <c r="B116" s="32" t="s">
        <v>117</v>
      </c>
      <c r="C116" s="106">
        <v>346.79999999999995</v>
      </c>
      <c r="D116" s="101" t="s">
        <v>19</v>
      </c>
      <c r="E116" s="107"/>
      <c r="F116" s="108">
        <f>ROUND(C116*E116,2)</f>
        <v>0</v>
      </c>
      <c r="G116" s="111"/>
      <c r="H116" s="29"/>
    </row>
    <row r="117" spans="1:8" s="34" customFormat="1" ht="33" customHeight="1" x14ac:dyDescent="0.25">
      <c r="A117" s="105">
        <f>A116+0.01</f>
        <v>16.040000000000006</v>
      </c>
      <c r="B117" s="32" t="s">
        <v>118</v>
      </c>
      <c r="C117" s="118">
        <v>45</v>
      </c>
      <c r="D117" s="101" t="s">
        <v>15</v>
      </c>
      <c r="E117" s="118"/>
      <c r="F117" s="108">
        <f>ROUND(C117*E117,2)</f>
        <v>0</v>
      </c>
      <c r="G117" s="112">
        <f>+SUM(F114:F117)</f>
        <v>0</v>
      </c>
      <c r="H117" s="29"/>
    </row>
    <row r="118" spans="1:8" s="34" customFormat="1" ht="20.25" customHeight="1" x14ac:dyDescent="0.25">
      <c r="A118" s="113">
        <v>17</v>
      </c>
      <c r="B118" s="35" t="s">
        <v>119</v>
      </c>
      <c r="C118" s="118"/>
      <c r="D118" s="126"/>
      <c r="E118" s="118"/>
      <c r="F118" s="108"/>
      <c r="G118" s="111"/>
      <c r="H118" s="29"/>
    </row>
    <row r="119" spans="1:8" s="34" customFormat="1" ht="20.25" customHeight="1" x14ac:dyDescent="0.25">
      <c r="A119" s="110">
        <f>A118+0.01</f>
        <v>17.010000000000002</v>
      </c>
      <c r="B119" s="47" t="s">
        <v>120</v>
      </c>
      <c r="C119" s="118">
        <v>445.50000000000006</v>
      </c>
      <c r="D119" s="101" t="s">
        <v>19</v>
      </c>
      <c r="E119" s="118"/>
      <c r="F119" s="108">
        <f>ROUND(C119*E119,2)</f>
        <v>0</v>
      </c>
      <c r="G119" s="111"/>
      <c r="H119" s="29"/>
    </row>
    <row r="120" spans="1:8" s="34" customFormat="1" ht="45" x14ac:dyDescent="0.25">
      <c r="A120" s="105">
        <f>A119+0.01</f>
        <v>17.020000000000003</v>
      </c>
      <c r="B120" s="47" t="s">
        <v>121</v>
      </c>
      <c r="C120" s="118">
        <v>445.50000000000006</v>
      </c>
      <c r="D120" s="101" t="s">
        <v>19</v>
      </c>
      <c r="E120" s="118"/>
      <c r="F120" s="108">
        <f>ROUND(C120*E120,2)</f>
        <v>0</v>
      </c>
      <c r="G120" s="112">
        <f>+SUM(F119:F120)</f>
        <v>0</v>
      </c>
      <c r="H120" s="29"/>
    </row>
    <row r="121" spans="1:8" s="34" customFormat="1" ht="15.75" x14ac:dyDescent="0.25">
      <c r="A121" s="127"/>
      <c r="B121" s="35"/>
      <c r="C121" s="118"/>
      <c r="D121" s="118"/>
      <c r="E121" s="118"/>
      <c r="F121" s="108"/>
      <c r="G121" s="112"/>
      <c r="H121" s="29"/>
    </row>
    <row r="122" spans="1:8" s="34" customFormat="1" ht="47.25" x14ac:dyDescent="0.25">
      <c r="A122" s="128"/>
      <c r="B122" s="35" t="s">
        <v>122</v>
      </c>
      <c r="C122" s="118"/>
      <c r="D122" s="118"/>
      <c r="E122" s="118"/>
      <c r="F122" s="108"/>
      <c r="G122" s="111"/>
      <c r="H122" s="29"/>
    </row>
    <row r="123" spans="1:8" s="34" customFormat="1" ht="20.25" customHeight="1" x14ac:dyDescent="0.25">
      <c r="A123" s="129">
        <v>18</v>
      </c>
      <c r="B123" s="35" t="s">
        <v>27</v>
      </c>
      <c r="C123" s="118"/>
      <c r="D123" s="118"/>
      <c r="E123" s="118"/>
      <c r="F123" s="108"/>
      <c r="G123" s="111"/>
      <c r="H123" s="29"/>
    </row>
    <row r="124" spans="1:8" s="34" customFormat="1" ht="20.25" customHeight="1" x14ac:dyDescent="0.25">
      <c r="A124" s="127">
        <f>A123+0.01</f>
        <v>18.010000000000002</v>
      </c>
      <c r="B124" s="32" t="s">
        <v>123</v>
      </c>
      <c r="C124" s="118">
        <v>395.02</v>
      </c>
      <c r="D124" s="118" t="s">
        <v>29</v>
      </c>
      <c r="E124" s="118"/>
      <c r="F124" s="108">
        <f t="shared" ref="F124:F149" si="9">ROUND(C124*E124,2)</f>
        <v>0</v>
      </c>
      <c r="G124" s="111"/>
      <c r="H124" s="29"/>
    </row>
    <row r="125" spans="1:8" s="34" customFormat="1" ht="20.25" customHeight="1" x14ac:dyDescent="0.25">
      <c r="A125" s="127">
        <f>A124+0.01</f>
        <v>18.020000000000003</v>
      </c>
      <c r="B125" s="32" t="s">
        <v>124</v>
      </c>
      <c r="C125" s="118">
        <v>217.6</v>
      </c>
      <c r="D125" s="118" t="s">
        <v>29</v>
      </c>
      <c r="E125" s="118"/>
      <c r="F125" s="108">
        <f t="shared" si="9"/>
        <v>0</v>
      </c>
      <c r="G125" s="112"/>
      <c r="H125" s="29"/>
    </row>
    <row r="126" spans="1:8" s="34" customFormat="1" ht="20.25" customHeight="1" x14ac:dyDescent="0.25">
      <c r="A126" s="127">
        <f>A125+0.01</f>
        <v>18.030000000000005</v>
      </c>
      <c r="B126" s="32" t="s">
        <v>125</v>
      </c>
      <c r="C126" s="118">
        <v>248.38</v>
      </c>
      <c r="D126" s="118" t="s">
        <v>29</v>
      </c>
      <c r="E126" s="118"/>
      <c r="F126" s="108">
        <f t="shared" si="9"/>
        <v>0</v>
      </c>
      <c r="G126" s="112">
        <f>SUM(F124:F126)</f>
        <v>0</v>
      </c>
      <c r="H126" s="29"/>
    </row>
    <row r="127" spans="1:8" s="34" customFormat="1" ht="20.25" customHeight="1" x14ac:dyDescent="0.25">
      <c r="A127" s="129">
        <v>19</v>
      </c>
      <c r="B127" s="35" t="s">
        <v>107</v>
      </c>
      <c r="C127" s="118"/>
      <c r="D127" s="118"/>
      <c r="E127" s="118"/>
      <c r="F127" s="108"/>
      <c r="G127" s="111"/>
      <c r="H127" s="29"/>
    </row>
    <row r="128" spans="1:8" s="34" customFormat="1" ht="34.5" customHeight="1" x14ac:dyDescent="0.25">
      <c r="A128" s="105">
        <f>A127+0.01</f>
        <v>19.010000000000002</v>
      </c>
      <c r="B128" s="32" t="s">
        <v>126</v>
      </c>
      <c r="C128" s="118">
        <v>3.47</v>
      </c>
      <c r="D128" s="118" t="s">
        <v>29</v>
      </c>
      <c r="E128" s="118"/>
      <c r="F128" s="108">
        <f t="shared" si="9"/>
        <v>0</v>
      </c>
      <c r="G128" s="111"/>
      <c r="H128" s="29"/>
    </row>
    <row r="129" spans="1:8" s="34" customFormat="1" ht="33" customHeight="1" x14ac:dyDescent="0.25">
      <c r="A129" s="105">
        <f>A128+0.01</f>
        <v>19.020000000000003</v>
      </c>
      <c r="B129" s="32" t="s">
        <v>127</v>
      </c>
      <c r="C129" s="118">
        <v>19.05</v>
      </c>
      <c r="D129" s="118" t="s">
        <v>29</v>
      </c>
      <c r="E129" s="118"/>
      <c r="F129" s="108">
        <f t="shared" si="9"/>
        <v>0</v>
      </c>
      <c r="G129" s="111"/>
      <c r="H129" s="29"/>
    </row>
    <row r="130" spans="1:8" s="34" customFormat="1" ht="33.75" customHeight="1" x14ac:dyDescent="0.25">
      <c r="A130" s="105">
        <f>A129+0.01</f>
        <v>19.030000000000005</v>
      </c>
      <c r="B130" s="32" t="s">
        <v>128</v>
      </c>
      <c r="C130" s="118">
        <v>7.27</v>
      </c>
      <c r="D130" s="118" t="s">
        <v>29</v>
      </c>
      <c r="E130" s="118"/>
      <c r="F130" s="108">
        <f t="shared" si="9"/>
        <v>0</v>
      </c>
      <c r="G130" s="111"/>
      <c r="H130" s="29"/>
    </row>
    <row r="131" spans="1:8" s="34" customFormat="1" ht="45" x14ac:dyDescent="0.25">
      <c r="A131" s="105">
        <f>A130+0.01</f>
        <v>19.040000000000006</v>
      </c>
      <c r="B131" s="32" t="s">
        <v>129</v>
      </c>
      <c r="C131" s="118">
        <v>44.02</v>
      </c>
      <c r="D131" s="118" t="s">
        <v>29</v>
      </c>
      <c r="E131" s="118"/>
      <c r="F131" s="108">
        <f t="shared" si="9"/>
        <v>0</v>
      </c>
      <c r="G131" s="112">
        <f>SUM(F128:F131)</f>
        <v>0</v>
      </c>
      <c r="H131" s="29"/>
    </row>
    <row r="132" spans="1:8" s="34" customFormat="1" ht="20.25" customHeight="1" x14ac:dyDescent="0.25">
      <c r="A132" s="129">
        <v>20</v>
      </c>
      <c r="B132" s="35" t="s">
        <v>37</v>
      </c>
      <c r="C132" s="118"/>
      <c r="D132" s="118"/>
      <c r="E132" s="118"/>
      <c r="F132" s="108"/>
      <c r="G132" s="111"/>
      <c r="H132" s="29"/>
    </row>
    <row r="133" spans="1:8" s="34" customFormat="1" ht="32.25" customHeight="1" x14ac:dyDescent="0.25">
      <c r="A133" s="105">
        <f>A132+0.01</f>
        <v>20.010000000000002</v>
      </c>
      <c r="B133" s="32" t="s">
        <v>130</v>
      </c>
      <c r="C133" s="118">
        <v>206.92</v>
      </c>
      <c r="D133" s="118" t="s">
        <v>131</v>
      </c>
      <c r="E133" s="118"/>
      <c r="F133" s="108">
        <f t="shared" si="9"/>
        <v>0</v>
      </c>
      <c r="G133" s="111"/>
      <c r="H133" s="29"/>
    </row>
    <row r="134" spans="1:8" s="34" customFormat="1" ht="45" x14ac:dyDescent="0.25">
      <c r="A134" s="105">
        <f>A133+0.01</f>
        <v>20.020000000000003</v>
      </c>
      <c r="B134" s="32" t="s">
        <v>132</v>
      </c>
      <c r="C134" s="118">
        <v>206.92</v>
      </c>
      <c r="D134" s="118" t="s">
        <v>131</v>
      </c>
      <c r="E134" s="118"/>
      <c r="F134" s="108">
        <f t="shared" si="9"/>
        <v>0</v>
      </c>
      <c r="G134" s="111"/>
      <c r="H134" s="29"/>
    </row>
    <row r="135" spans="1:8" s="34" customFormat="1" ht="33.75" customHeight="1" x14ac:dyDescent="0.25">
      <c r="A135" s="105">
        <f>A134+0.01</f>
        <v>20.030000000000005</v>
      </c>
      <c r="B135" s="32" t="s">
        <v>133</v>
      </c>
      <c r="C135" s="118">
        <v>88.21</v>
      </c>
      <c r="D135" s="118" t="s">
        <v>131</v>
      </c>
      <c r="E135" s="118"/>
      <c r="F135" s="108">
        <f t="shared" si="9"/>
        <v>0</v>
      </c>
      <c r="G135" s="111"/>
      <c r="H135" s="29"/>
    </row>
    <row r="136" spans="1:8" s="34" customFormat="1" ht="33.75" customHeight="1" x14ac:dyDescent="0.25">
      <c r="A136" s="105">
        <f>A135+0.01</f>
        <v>20.040000000000006</v>
      </c>
      <c r="B136" s="32" t="s">
        <v>134</v>
      </c>
      <c r="C136" s="118">
        <v>54</v>
      </c>
      <c r="D136" s="118" t="s">
        <v>15</v>
      </c>
      <c r="E136" s="118"/>
      <c r="F136" s="108">
        <f t="shared" si="9"/>
        <v>0</v>
      </c>
      <c r="G136" s="111"/>
      <c r="H136" s="29"/>
    </row>
    <row r="137" spans="1:8" s="34" customFormat="1" ht="31.5" customHeight="1" x14ac:dyDescent="0.25">
      <c r="A137" s="105">
        <f>A136+0.01</f>
        <v>20.050000000000008</v>
      </c>
      <c r="B137" s="32" t="s">
        <v>135</v>
      </c>
      <c r="C137" s="118">
        <v>56.5</v>
      </c>
      <c r="D137" s="118" t="s">
        <v>136</v>
      </c>
      <c r="E137" s="118"/>
      <c r="F137" s="108">
        <f t="shared" si="9"/>
        <v>0</v>
      </c>
      <c r="G137" s="112">
        <f>SUM(F133:F137)</f>
        <v>0</v>
      </c>
      <c r="H137" s="29"/>
    </row>
    <row r="138" spans="1:8" s="34" customFormat="1" ht="20.25" customHeight="1" x14ac:dyDescent="0.25">
      <c r="A138" s="129">
        <v>21</v>
      </c>
      <c r="B138" s="35" t="s">
        <v>137</v>
      </c>
      <c r="C138" s="118"/>
      <c r="D138" s="118"/>
      <c r="E138" s="118"/>
      <c r="F138" s="108"/>
      <c r="G138" s="111"/>
      <c r="H138" s="29"/>
    </row>
    <row r="139" spans="1:8" s="34" customFormat="1" ht="51" customHeight="1" x14ac:dyDescent="0.25">
      <c r="A139" s="105">
        <f>A138+0.01</f>
        <v>21.01</v>
      </c>
      <c r="B139" s="32" t="s">
        <v>138</v>
      </c>
      <c r="C139" s="118">
        <v>3</v>
      </c>
      <c r="D139" s="118" t="s">
        <v>6</v>
      </c>
      <c r="E139" s="118"/>
      <c r="F139" s="108">
        <f t="shared" si="9"/>
        <v>0</v>
      </c>
      <c r="G139" s="111"/>
      <c r="H139" s="29"/>
    </row>
    <row r="140" spans="1:8" s="34" customFormat="1" ht="49.5" customHeight="1" x14ac:dyDescent="0.25">
      <c r="A140" s="105">
        <f t="shared" ref="A140:A145" si="10">A139+0.01</f>
        <v>21.020000000000003</v>
      </c>
      <c r="B140" s="32" t="s">
        <v>139</v>
      </c>
      <c r="C140" s="118">
        <v>1</v>
      </c>
      <c r="D140" s="118" t="s">
        <v>6</v>
      </c>
      <c r="E140" s="118"/>
      <c r="F140" s="108">
        <f t="shared" si="9"/>
        <v>0</v>
      </c>
      <c r="G140" s="111"/>
      <c r="H140" s="29"/>
    </row>
    <row r="141" spans="1:8" s="34" customFormat="1" ht="41.25" customHeight="1" x14ac:dyDescent="0.25">
      <c r="A141" s="105">
        <f t="shared" si="10"/>
        <v>21.030000000000005</v>
      </c>
      <c r="B141" s="32" t="s">
        <v>140</v>
      </c>
      <c r="C141" s="118">
        <v>1</v>
      </c>
      <c r="D141" s="118" t="s">
        <v>6</v>
      </c>
      <c r="E141" s="118"/>
      <c r="F141" s="108">
        <f t="shared" si="9"/>
        <v>0</v>
      </c>
      <c r="G141" s="111"/>
      <c r="H141" s="29"/>
    </row>
    <row r="142" spans="1:8" s="34" customFormat="1" ht="20.25" customHeight="1" x14ac:dyDescent="0.25">
      <c r="A142" s="127">
        <f t="shared" si="10"/>
        <v>21.040000000000006</v>
      </c>
      <c r="B142" s="32" t="s">
        <v>141</v>
      </c>
      <c r="C142" s="118">
        <v>5.28</v>
      </c>
      <c r="D142" s="118" t="s">
        <v>29</v>
      </c>
      <c r="E142" s="118"/>
      <c r="F142" s="108">
        <f t="shared" si="9"/>
        <v>0</v>
      </c>
      <c r="G142" s="111"/>
      <c r="H142" s="29"/>
    </row>
    <row r="143" spans="1:8" s="34" customFormat="1" ht="20.25" customHeight="1" x14ac:dyDescent="0.25">
      <c r="A143" s="127">
        <f t="shared" si="10"/>
        <v>21.050000000000008</v>
      </c>
      <c r="B143" s="32" t="s">
        <v>142</v>
      </c>
      <c r="C143" s="118">
        <v>5.28</v>
      </c>
      <c r="D143" s="118" t="s">
        <v>29</v>
      </c>
      <c r="E143" s="118"/>
      <c r="F143" s="108">
        <f t="shared" si="9"/>
        <v>0</v>
      </c>
      <c r="G143" s="111"/>
      <c r="H143" s="29"/>
    </row>
    <row r="144" spans="1:8" s="34" customFormat="1" ht="20.25" customHeight="1" x14ac:dyDescent="0.25">
      <c r="A144" s="127">
        <f t="shared" si="10"/>
        <v>21.060000000000009</v>
      </c>
      <c r="B144" s="32" t="s">
        <v>143</v>
      </c>
      <c r="C144" s="118">
        <v>7.92</v>
      </c>
      <c r="D144" s="118" t="s">
        <v>29</v>
      </c>
      <c r="E144" s="118"/>
      <c r="F144" s="108">
        <f t="shared" si="9"/>
        <v>0</v>
      </c>
      <c r="G144" s="111"/>
      <c r="H144" s="29"/>
    </row>
    <row r="145" spans="1:8" s="34" customFormat="1" ht="20.25" customHeight="1" x14ac:dyDescent="0.25">
      <c r="A145" s="127">
        <f t="shared" si="10"/>
        <v>21.070000000000011</v>
      </c>
      <c r="B145" s="32" t="s">
        <v>144</v>
      </c>
      <c r="C145" s="118">
        <v>7.92</v>
      </c>
      <c r="D145" s="118" t="s">
        <v>29</v>
      </c>
      <c r="E145" s="118"/>
      <c r="F145" s="108">
        <f t="shared" si="9"/>
        <v>0</v>
      </c>
      <c r="G145" s="112">
        <f>SUM(F139:F145)</f>
        <v>0</v>
      </c>
      <c r="H145" s="29"/>
    </row>
    <row r="146" spans="1:8" s="34" customFormat="1" ht="20.25" customHeight="1" x14ac:dyDescent="0.25">
      <c r="A146" s="129">
        <v>22</v>
      </c>
      <c r="B146" s="35" t="s">
        <v>145</v>
      </c>
      <c r="C146" s="118"/>
      <c r="D146" s="118"/>
      <c r="E146" s="118"/>
      <c r="F146" s="108"/>
      <c r="G146" s="111"/>
      <c r="H146" s="29"/>
    </row>
    <row r="147" spans="1:8" s="34" customFormat="1" ht="45" x14ac:dyDescent="0.25">
      <c r="A147" s="105">
        <f>A146+0.01</f>
        <v>22.01</v>
      </c>
      <c r="B147" s="32" t="s">
        <v>146</v>
      </c>
      <c r="C147" s="118">
        <v>6</v>
      </c>
      <c r="D147" s="118" t="s">
        <v>147</v>
      </c>
      <c r="E147" s="118"/>
      <c r="F147" s="108">
        <f t="shared" si="9"/>
        <v>0</v>
      </c>
      <c r="G147" s="111"/>
      <c r="H147" s="29"/>
    </row>
    <row r="148" spans="1:8" s="34" customFormat="1" ht="20.25" customHeight="1" x14ac:dyDescent="0.25">
      <c r="A148" s="127">
        <f>A147+0.01</f>
        <v>22.020000000000003</v>
      </c>
      <c r="B148" s="32" t="s">
        <v>148</v>
      </c>
      <c r="C148" s="118">
        <v>45.6</v>
      </c>
      <c r="D148" s="118" t="s">
        <v>15</v>
      </c>
      <c r="E148" s="118"/>
      <c r="F148" s="108">
        <f t="shared" si="9"/>
        <v>0</v>
      </c>
      <c r="G148" s="111"/>
      <c r="H148" s="29"/>
    </row>
    <row r="149" spans="1:8" s="34" customFormat="1" ht="29.25" customHeight="1" x14ac:dyDescent="0.25">
      <c r="A149" s="105">
        <f>A148+0.01</f>
        <v>22.030000000000005</v>
      </c>
      <c r="B149" s="32" t="s">
        <v>149</v>
      </c>
      <c r="C149" s="118">
        <v>1</v>
      </c>
      <c r="D149" s="118" t="s">
        <v>150</v>
      </c>
      <c r="E149" s="118"/>
      <c r="F149" s="108">
        <f t="shared" si="9"/>
        <v>0</v>
      </c>
      <c r="G149" s="112">
        <f>SUM(F147:F149)</f>
        <v>0</v>
      </c>
      <c r="H149" s="29"/>
    </row>
    <row r="150" spans="1:8" s="34" customFormat="1" ht="20.25" customHeight="1" x14ac:dyDescent="0.25">
      <c r="A150" s="127"/>
      <c r="B150" s="32"/>
      <c r="C150" s="118"/>
      <c r="D150" s="118"/>
      <c r="E150" s="118"/>
      <c r="F150" s="108"/>
      <c r="G150" s="112"/>
      <c r="H150" s="29"/>
    </row>
    <row r="151" spans="1:8" s="34" customFormat="1" ht="47.25" x14ac:dyDescent="0.25">
      <c r="A151" s="128"/>
      <c r="B151" s="35" t="s">
        <v>151</v>
      </c>
      <c r="C151" s="118"/>
      <c r="D151" s="118"/>
      <c r="E151" s="118"/>
      <c r="F151" s="108"/>
      <c r="G151" s="111"/>
      <c r="H151" s="29"/>
    </row>
    <row r="152" spans="1:8" s="34" customFormat="1" ht="20.25" customHeight="1" x14ac:dyDescent="0.25">
      <c r="A152" s="129">
        <v>23</v>
      </c>
      <c r="B152" s="35" t="s">
        <v>27</v>
      </c>
      <c r="C152" s="118"/>
      <c r="D152" s="118"/>
      <c r="E152" s="118"/>
      <c r="F152" s="108"/>
      <c r="G152" s="111"/>
      <c r="H152" s="29"/>
    </row>
    <row r="153" spans="1:8" s="34" customFormat="1" ht="20.25" customHeight="1" x14ac:dyDescent="0.25">
      <c r="A153" s="127">
        <f>A152+0.01</f>
        <v>23.01</v>
      </c>
      <c r="B153" s="32" t="s">
        <v>123</v>
      </c>
      <c r="C153" s="118">
        <v>395.02</v>
      </c>
      <c r="D153" s="118" t="s">
        <v>29</v>
      </c>
      <c r="E153" s="118"/>
      <c r="F153" s="108">
        <f>ROUND(C153*E153,2)</f>
        <v>0</v>
      </c>
      <c r="G153" s="111"/>
      <c r="H153" s="29"/>
    </row>
    <row r="154" spans="1:8" s="34" customFormat="1" ht="20.25" customHeight="1" x14ac:dyDescent="0.25">
      <c r="A154" s="127">
        <f>A153+0.01</f>
        <v>23.020000000000003</v>
      </c>
      <c r="B154" s="32" t="s">
        <v>124</v>
      </c>
      <c r="C154" s="118">
        <v>217.6</v>
      </c>
      <c r="D154" s="118" t="s">
        <v>29</v>
      </c>
      <c r="E154" s="118"/>
      <c r="F154" s="108">
        <f>ROUND(C154*E154,2)</f>
        <v>0</v>
      </c>
      <c r="G154" s="112"/>
      <c r="H154" s="29"/>
    </row>
    <row r="155" spans="1:8" s="34" customFormat="1" ht="20.25" customHeight="1" x14ac:dyDescent="0.25">
      <c r="A155" s="127">
        <f>A154+0.01</f>
        <v>23.030000000000005</v>
      </c>
      <c r="B155" s="32" t="s">
        <v>125</v>
      </c>
      <c r="C155" s="118">
        <v>248.38</v>
      </c>
      <c r="D155" s="118" t="s">
        <v>29</v>
      </c>
      <c r="E155" s="118"/>
      <c r="F155" s="108">
        <f>ROUND(C155*E155,2)</f>
        <v>0</v>
      </c>
      <c r="G155" s="112">
        <f>SUM(F153:F155)</f>
        <v>0</v>
      </c>
      <c r="H155" s="29"/>
    </row>
    <row r="156" spans="1:8" s="34" customFormat="1" ht="20.25" customHeight="1" x14ac:dyDescent="0.25">
      <c r="A156" s="129">
        <v>24</v>
      </c>
      <c r="B156" s="35" t="s">
        <v>107</v>
      </c>
      <c r="C156" s="118"/>
      <c r="D156" s="118"/>
      <c r="E156" s="118"/>
      <c r="F156" s="108"/>
      <c r="G156" s="111"/>
      <c r="H156" s="29"/>
    </row>
    <row r="157" spans="1:8" s="34" customFormat="1" ht="45" x14ac:dyDescent="0.25">
      <c r="A157" s="105">
        <f>A156+0.01</f>
        <v>24.01</v>
      </c>
      <c r="B157" s="32" t="s">
        <v>126</v>
      </c>
      <c r="C157" s="118">
        <v>3.47</v>
      </c>
      <c r="D157" s="118" t="s">
        <v>29</v>
      </c>
      <c r="E157" s="118"/>
      <c r="F157" s="108">
        <f>ROUND(C157*E157,2)</f>
        <v>0</v>
      </c>
      <c r="G157" s="111"/>
      <c r="H157" s="29"/>
    </row>
    <row r="158" spans="1:8" s="34" customFormat="1" ht="33" customHeight="1" x14ac:dyDescent="0.25">
      <c r="A158" s="105">
        <f>A157+0.01</f>
        <v>24.020000000000003</v>
      </c>
      <c r="B158" s="32" t="s">
        <v>127</v>
      </c>
      <c r="C158" s="118">
        <v>19.05</v>
      </c>
      <c r="D158" s="118" t="s">
        <v>29</v>
      </c>
      <c r="E158" s="118"/>
      <c r="F158" s="108">
        <f>ROUND(C158*E158,2)</f>
        <v>0</v>
      </c>
      <c r="G158" s="111"/>
      <c r="H158" s="29"/>
    </row>
    <row r="159" spans="1:8" s="34" customFormat="1" ht="45" x14ac:dyDescent="0.25">
      <c r="A159" s="105">
        <f>A158+0.01</f>
        <v>24.030000000000005</v>
      </c>
      <c r="B159" s="32" t="s">
        <v>128</v>
      </c>
      <c r="C159" s="118">
        <v>7.27</v>
      </c>
      <c r="D159" s="118" t="s">
        <v>29</v>
      </c>
      <c r="E159" s="118"/>
      <c r="F159" s="108">
        <f>ROUND(C159*E159,2)</f>
        <v>0</v>
      </c>
      <c r="G159" s="111"/>
      <c r="H159" s="29"/>
    </row>
    <row r="160" spans="1:8" s="34" customFormat="1" ht="45" x14ac:dyDescent="0.25">
      <c r="A160" s="105">
        <f>A159+0.01</f>
        <v>24.040000000000006</v>
      </c>
      <c r="B160" s="32" t="s">
        <v>129</v>
      </c>
      <c r="C160" s="118">
        <v>44.02</v>
      </c>
      <c r="D160" s="118" t="s">
        <v>29</v>
      </c>
      <c r="E160" s="118"/>
      <c r="F160" s="108">
        <f>ROUND(C160*E160,2)</f>
        <v>0</v>
      </c>
      <c r="G160" s="112">
        <f>SUM(F157:F160)</f>
        <v>0</v>
      </c>
      <c r="H160" s="29"/>
    </row>
    <row r="161" spans="1:8" s="34" customFormat="1" ht="20.25" customHeight="1" x14ac:dyDescent="0.25">
      <c r="A161" s="129">
        <v>25</v>
      </c>
      <c r="B161" s="35" t="s">
        <v>37</v>
      </c>
      <c r="C161" s="118"/>
      <c r="D161" s="118"/>
      <c r="E161" s="118"/>
      <c r="F161" s="108"/>
      <c r="G161" s="111"/>
      <c r="H161" s="29"/>
    </row>
    <row r="162" spans="1:8" s="34" customFormat="1" ht="30" x14ac:dyDescent="0.25">
      <c r="A162" s="105">
        <f>A161+0.01</f>
        <v>25.01</v>
      </c>
      <c r="B162" s="32" t="s">
        <v>130</v>
      </c>
      <c r="C162" s="118">
        <v>206.92</v>
      </c>
      <c r="D162" s="118" t="s">
        <v>131</v>
      </c>
      <c r="E162" s="118"/>
      <c r="F162" s="108">
        <f>ROUND(C162*E162,2)</f>
        <v>0</v>
      </c>
      <c r="G162" s="111"/>
      <c r="H162" s="29"/>
    </row>
    <row r="163" spans="1:8" s="34" customFormat="1" ht="45" x14ac:dyDescent="0.25">
      <c r="A163" s="105">
        <f>A162+0.01</f>
        <v>25.020000000000003</v>
      </c>
      <c r="B163" s="32" t="s">
        <v>132</v>
      </c>
      <c r="C163" s="118">
        <v>206.92</v>
      </c>
      <c r="D163" s="118" t="s">
        <v>131</v>
      </c>
      <c r="E163" s="118"/>
      <c r="F163" s="108">
        <f>ROUND(C163*E163,2)</f>
        <v>0</v>
      </c>
      <c r="G163" s="111"/>
      <c r="H163" s="29"/>
    </row>
    <row r="164" spans="1:8" s="34" customFormat="1" ht="33" customHeight="1" x14ac:dyDescent="0.25">
      <c r="A164" s="105">
        <f>A163+0.01</f>
        <v>25.030000000000005</v>
      </c>
      <c r="B164" s="32" t="s">
        <v>133</v>
      </c>
      <c r="C164" s="118">
        <v>88.21</v>
      </c>
      <c r="D164" s="118" t="s">
        <v>131</v>
      </c>
      <c r="E164" s="118"/>
      <c r="F164" s="108">
        <f>ROUND(C164*E164,2)</f>
        <v>0</v>
      </c>
      <c r="G164" s="111"/>
      <c r="H164" s="29"/>
    </row>
    <row r="165" spans="1:8" s="34" customFormat="1" ht="36" customHeight="1" x14ac:dyDescent="0.25">
      <c r="A165" s="105">
        <f>A164+0.01</f>
        <v>25.040000000000006</v>
      </c>
      <c r="B165" s="32" t="s">
        <v>134</v>
      </c>
      <c r="C165" s="118">
        <v>54</v>
      </c>
      <c r="D165" s="118" t="s">
        <v>15</v>
      </c>
      <c r="E165" s="118"/>
      <c r="F165" s="108">
        <f>ROUND(C165*E165,2)</f>
        <v>0</v>
      </c>
      <c r="G165" s="111"/>
      <c r="H165" s="29"/>
    </row>
    <row r="166" spans="1:8" s="34" customFormat="1" ht="30" x14ac:dyDescent="0.25">
      <c r="A166" s="105">
        <f>A165+0.01</f>
        <v>25.050000000000008</v>
      </c>
      <c r="B166" s="32" t="s">
        <v>135</v>
      </c>
      <c r="C166" s="118">
        <v>56.5</v>
      </c>
      <c r="D166" s="118" t="s">
        <v>136</v>
      </c>
      <c r="E166" s="118"/>
      <c r="F166" s="108">
        <f>ROUND(C166*E166,2)</f>
        <v>0</v>
      </c>
      <c r="G166" s="112">
        <f>SUM(F162:F166)</f>
        <v>0</v>
      </c>
      <c r="H166" s="29"/>
    </row>
    <row r="167" spans="1:8" s="34" customFormat="1" ht="20.25" customHeight="1" x14ac:dyDescent="0.25">
      <c r="A167" s="129">
        <v>26</v>
      </c>
      <c r="B167" s="35" t="s">
        <v>137</v>
      </c>
      <c r="C167" s="118"/>
      <c r="D167" s="118"/>
      <c r="E167" s="118"/>
      <c r="F167" s="108"/>
      <c r="G167" s="111"/>
      <c r="H167" s="29"/>
    </row>
    <row r="168" spans="1:8" s="34" customFormat="1" ht="43.5" customHeight="1" x14ac:dyDescent="0.25">
      <c r="A168" s="105">
        <f>A167+0.01</f>
        <v>26.01</v>
      </c>
      <c r="B168" s="32" t="s">
        <v>138</v>
      </c>
      <c r="C168" s="118">
        <v>3</v>
      </c>
      <c r="D168" s="118" t="s">
        <v>6</v>
      </c>
      <c r="E168" s="118"/>
      <c r="F168" s="108">
        <f t="shared" ref="F168:F174" si="11">ROUND(C168*E168,2)</f>
        <v>0</v>
      </c>
      <c r="G168" s="111"/>
      <c r="H168" s="29"/>
    </row>
    <row r="169" spans="1:8" s="34" customFormat="1" ht="48" customHeight="1" x14ac:dyDescent="0.25">
      <c r="A169" s="105">
        <f t="shared" ref="A169:A174" si="12">A168+0.01</f>
        <v>26.020000000000003</v>
      </c>
      <c r="B169" s="32" t="s">
        <v>139</v>
      </c>
      <c r="C169" s="118">
        <v>1</v>
      </c>
      <c r="D169" s="118" t="s">
        <v>6</v>
      </c>
      <c r="E169" s="118"/>
      <c r="F169" s="108">
        <f t="shared" si="11"/>
        <v>0</v>
      </c>
      <c r="G169" s="111"/>
      <c r="H169" s="29"/>
    </row>
    <row r="170" spans="1:8" s="34" customFormat="1" ht="60" x14ac:dyDescent="0.25">
      <c r="A170" s="105">
        <f t="shared" si="12"/>
        <v>26.030000000000005</v>
      </c>
      <c r="B170" s="32" t="s">
        <v>140</v>
      </c>
      <c r="C170" s="118">
        <v>1</v>
      </c>
      <c r="D170" s="118" t="s">
        <v>6</v>
      </c>
      <c r="E170" s="118"/>
      <c r="F170" s="108">
        <f t="shared" si="11"/>
        <v>0</v>
      </c>
      <c r="G170" s="111"/>
      <c r="H170" s="29"/>
    </row>
    <row r="171" spans="1:8" s="34" customFormat="1" ht="20.25" customHeight="1" x14ac:dyDescent="0.25">
      <c r="A171" s="127">
        <f t="shared" si="12"/>
        <v>26.040000000000006</v>
      </c>
      <c r="B171" s="32" t="s">
        <v>141</v>
      </c>
      <c r="C171" s="118">
        <v>5.28</v>
      </c>
      <c r="D171" s="118" t="s">
        <v>29</v>
      </c>
      <c r="E171" s="118"/>
      <c r="F171" s="108">
        <f t="shared" si="11"/>
        <v>0</v>
      </c>
      <c r="G171" s="111"/>
      <c r="H171" s="29"/>
    </row>
    <row r="172" spans="1:8" s="34" customFormat="1" ht="20.25" customHeight="1" x14ac:dyDescent="0.25">
      <c r="A172" s="127">
        <f t="shared" si="12"/>
        <v>26.050000000000008</v>
      </c>
      <c r="B172" s="32" t="s">
        <v>142</v>
      </c>
      <c r="C172" s="118">
        <v>5.28</v>
      </c>
      <c r="D172" s="118" t="s">
        <v>29</v>
      </c>
      <c r="E172" s="118"/>
      <c r="F172" s="108">
        <f t="shared" si="11"/>
        <v>0</v>
      </c>
      <c r="G172" s="111"/>
      <c r="H172" s="29"/>
    </row>
    <row r="173" spans="1:8" s="34" customFormat="1" ht="20.25" customHeight="1" x14ac:dyDescent="0.25">
      <c r="A173" s="127">
        <f t="shared" si="12"/>
        <v>26.060000000000009</v>
      </c>
      <c r="B173" s="32" t="s">
        <v>143</v>
      </c>
      <c r="C173" s="118">
        <v>7.92</v>
      </c>
      <c r="D173" s="118" t="s">
        <v>29</v>
      </c>
      <c r="E173" s="118"/>
      <c r="F173" s="108">
        <f t="shared" si="11"/>
        <v>0</v>
      </c>
      <c r="G173" s="111"/>
      <c r="H173" s="29"/>
    </row>
    <row r="174" spans="1:8" s="34" customFormat="1" ht="20.25" customHeight="1" x14ac:dyDescent="0.25">
      <c r="A174" s="127">
        <f t="shared" si="12"/>
        <v>26.070000000000011</v>
      </c>
      <c r="B174" s="32" t="s">
        <v>144</v>
      </c>
      <c r="C174" s="118">
        <v>7.92</v>
      </c>
      <c r="D174" s="118" t="s">
        <v>29</v>
      </c>
      <c r="E174" s="118"/>
      <c r="F174" s="108">
        <f t="shared" si="11"/>
        <v>0</v>
      </c>
      <c r="G174" s="112">
        <f>SUM(F168:F174)</f>
        <v>0</v>
      </c>
      <c r="H174" s="29"/>
    </row>
    <row r="175" spans="1:8" s="34" customFormat="1" ht="20.25" customHeight="1" x14ac:dyDescent="0.25">
      <c r="A175" s="129">
        <v>27</v>
      </c>
      <c r="B175" s="35" t="s">
        <v>145</v>
      </c>
      <c r="C175" s="118"/>
      <c r="D175" s="118"/>
      <c r="E175" s="118"/>
      <c r="F175" s="108"/>
      <c r="G175" s="111"/>
      <c r="H175" s="29"/>
    </row>
    <row r="176" spans="1:8" s="34" customFormat="1" ht="45" x14ac:dyDescent="0.25">
      <c r="A176" s="105">
        <f>A175+0.01</f>
        <v>27.01</v>
      </c>
      <c r="B176" s="32" t="s">
        <v>146</v>
      </c>
      <c r="C176" s="118">
        <v>6</v>
      </c>
      <c r="D176" s="118" t="s">
        <v>147</v>
      </c>
      <c r="E176" s="118"/>
      <c r="F176" s="108">
        <f>ROUND(C176*E176,2)</f>
        <v>0</v>
      </c>
      <c r="G176" s="111"/>
      <c r="H176" s="29"/>
    </row>
    <row r="177" spans="1:8" s="34" customFormat="1" ht="20.25" customHeight="1" x14ac:dyDescent="0.25">
      <c r="A177" s="127">
        <f>A176+0.01</f>
        <v>27.020000000000003</v>
      </c>
      <c r="B177" s="32" t="s">
        <v>148</v>
      </c>
      <c r="C177" s="118">
        <v>45.6</v>
      </c>
      <c r="D177" s="118" t="s">
        <v>15</v>
      </c>
      <c r="E177" s="118"/>
      <c r="F177" s="108">
        <f>ROUND(C177*E177,2)</f>
        <v>0</v>
      </c>
      <c r="G177" s="111"/>
      <c r="H177" s="29"/>
    </row>
    <row r="178" spans="1:8" s="34" customFormat="1" ht="29.25" customHeight="1" x14ac:dyDescent="0.25">
      <c r="A178" s="105">
        <f>A177+0.01</f>
        <v>27.030000000000005</v>
      </c>
      <c r="B178" s="32" t="s">
        <v>149</v>
      </c>
      <c r="C178" s="118">
        <v>1</v>
      </c>
      <c r="D178" s="118" t="s">
        <v>150</v>
      </c>
      <c r="E178" s="118"/>
      <c r="F178" s="108">
        <f>ROUND(C178*E178,2)</f>
        <v>0</v>
      </c>
      <c r="G178" s="112">
        <f>SUM(F176:F178)</f>
        <v>0</v>
      </c>
      <c r="H178" s="29"/>
    </row>
    <row r="179" spans="1:8" s="34" customFormat="1" ht="20.25" customHeight="1" x14ac:dyDescent="0.25">
      <c r="A179" s="127"/>
      <c r="B179" s="35"/>
      <c r="C179" s="118"/>
      <c r="D179" s="118"/>
      <c r="E179" s="118"/>
      <c r="F179" s="108"/>
      <c r="G179" s="112"/>
      <c r="H179" s="29"/>
    </row>
    <row r="180" spans="1:8" s="34" customFormat="1" ht="20.25" customHeight="1" x14ac:dyDescent="0.25">
      <c r="A180" s="129">
        <v>28</v>
      </c>
      <c r="B180" s="35" t="s">
        <v>152</v>
      </c>
      <c r="C180" s="118"/>
      <c r="D180" s="118"/>
      <c r="E180" s="118"/>
      <c r="F180" s="108"/>
      <c r="G180" s="112"/>
      <c r="H180" s="29"/>
    </row>
    <row r="181" spans="1:8" s="34" customFormat="1" ht="20.25" customHeight="1" x14ac:dyDescent="0.25">
      <c r="A181" s="129"/>
      <c r="B181" s="35"/>
      <c r="C181" s="118"/>
      <c r="D181" s="118"/>
      <c r="E181" s="118"/>
      <c r="F181" s="108"/>
      <c r="G181" s="112"/>
      <c r="H181" s="29"/>
    </row>
    <row r="182" spans="1:8" s="34" customFormat="1" ht="20.25" customHeight="1" x14ac:dyDescent="0.25">
      <c r="A182" s="127"/>
      <c r="B182" s="35" t="s">
        <v>153</v>
      </c>
      <c r="C182" s="118"/>
      <c r="D182" s="118"/>
      <c r="E182" s="118"/>
      <c r="F182" s="108"/>
      <c r="G182" s="111"/>
      <c r="H182" s="29"/>
    </row>
    <row r="183" spans="1:8" s="34" customFormat="1" ht="20.25" customHeight="1" x14ac:dyDescent="0.25">
      <c r="A183" s="127">
        <f>A180+0.01</f>
        <v>28.01</v>
      </c>
      <c r="B183" s="32" t="s">
        <v>154</v>
      </c>
      <c r="C183" s="130">
        <v>16500</v>
      </c>
      <c r="D183" s="118" t="s">
        <v>155</v>
      </c>
      <c r="E183" s="118"/>
      <c r="F183" s="108">
        <f t="shared" ref="F183:F194" si="13">ROUND(C183*E183,2)</f>
        <v>0</v>
      </c>
      <c r="G183" s="111"/>
      <c r="H183" s="29"/>
    </row>
    <row r="184" spans="1:8" s="34" customFormat="1" ht="30" x14ac:dyDescent="0.25">
      <c r="A184" s="105">
        <f>A183+0.01</f>
        <v>28.020000000000003</v>
      </c>
      <c r="B184" s="32" t="s">
        <v>156</v>
      </c>
      <c r="C184" s="118">
        <v>126</v>
      </c>
      <c r="D184" s="118" t="s">
        <v>6</v>
      </c>
      <c r="E184" s="118"/>
      <c r="F184" s="108">
        <f t="shared" si="13"/>
        <v>0</v>
      </c>
      <c r="G184" s="48"/>
      <c r="H184" s="29"/>
    </row>
    <row r="185" spans="1:8" s="34" customFormat="1" ht="20.25" customHeight="1" x14ac:dyDescent="0.25">
      <c r="A185" s="127">
        <f t="shared" ref="A185:A194" si="14">A184+0.01</f>
        <v>28.030000000000005</v>
      </c>
      <c r="B185" s="32" t="s">
        <v>157</v>
      </c>
      <c r="C185" s="118">
        <v>12</v>
      </c>
      <c r="D185" s="118" t="s">
        <v>6</v>
      </c>
      <c r="E185" s="118"/>
      <c r="F185" s="108">
        <f t="shared" si="13"/>
        <v>0</v>
      </c>
      <c r="G185" s="111"/>
      <c r="H185" s="29"/>
    </row>
    <row r="186" spans="1:8" s="34" customFormat="1" ht="20.25" customHeight="1" x14ac:dyDescent="0.25">
      <c r="A186" s="127">
        <f t="shared" si="14"/>
        <v>28.040000000000006</v>
      </c>
      <c r="B186" s="32" t="s">
        <v>158</v>
      </c>
      <c r="C186" s="118">
        <v>60</v>
      </c>
      <c r="D186" s="118" t="s">
        <v>6</v>
      </c>
      <c r="E186" s="118"/>
      <c r="F186" s="108">
        <f t="shared" si="13"/>
        <v>0</v>
      </c>
      <c r="G186" s="111"/>
      <c r="H186" s="29"/>
    </row>
    <row r="187" spans="1:8" s="34" customFormat="1" ht="20.25" customHeight="1" x14ac:dyDescent="0.25">
      <c r="A187" s="127">
        <f t="shared" si="14"/>
        <v>28.050000000000008</v>
      </c>
      <c r="B187" s="32" t="s">
        <v>159</v>
      </c>
      <c r="C187" s="118">
        <v>3</v>
      </c>
      <c r="D187" s="118" t="s">
        <v>6</v>
      </c>
      <c r="E187" s="118"/>
      <c r="F187" s="108">
        <f t="shared" si="13"/>
        <v>0</v>
      </c>
      <c r="G187" s="111"/>
      <c r="H187" s="29"/>
    </row>
    <row r="188" spans="1:8" s="34" customFormat="1" ht="20.25" customHeight="1" x14ac:dyDescent="0.25">
      <c r="A188" s="127">
        <f t="shared" si="14"/>
        <v>28.060000000000009</v>
      </c>
      <c r="B188" s="32" t="s">
        <v>160</v>
      </c>
      <c r="C188" s="118">
        <v>3</v>
      </c>
      <c r="D188" s="118" t="s">
        <v>6</v>
      </c>
      <c r="E188" s="118"/>
      <c r="F188" s="108">
        <f t="shared" si="13"/>
        <v>0</v>
      </c>
      <c r="G188" s="111"/>
      <c r="H188" s="29"/>
    </row>
    <row r="189" spans="1:8" s="34" customFormat="1" ht="20.25" customHeight="1" x14ac:dyDescent="0.25">
      <c r="A189" s="127">
        <f t="shared" si="14"/>
        <v>28.070000000000011</v>
      </c>
      <c r="B189" s="32" t="s">
        <v>161</v>
      </c>
      <c r="C189" s="118">
        <v>51</v>
      </c>
      <c r="D189" s="118" t="s">
        <v>6</v>
      </c>
      <c r="E189" s="118"/>
      <c r="F189" s="108">
        <f t="shared" si="13"/>
        <v>0</v>
      </c>
      <c r="G189" s="111"/>
      <c r="H189" s="29"/>
    </row>
    <row r="190" spans="1:8" s="34" customFormat="1" ht="20.25" customHeight="1" x14ac:dyDescent="0.25">
      <c r="A190" s="127">
        <f t="shared" si="14"/>
        <v>28.080000000000013</v>
      </c>
      <c r="B190" s="32" t="s">
        <v>162</v>
      </c>
      <c r="C190" s="118">
        <v>51</v>
      </c>
      <c r="D190" s="118" t="s">
        <v>6</v>
      </c>
      <c r="E190" s="118"/>
      <c r="F190" s="108">
        <f t="shared" si="13"/>
        <v>0</v>
      </c>
      <c r="G190" s="111"/>
      <c r="H190" s="29"/>
    </row>
    <row r="191" spans="1:8" s="34" customFormat="1" ht="20.25" customHeight="1" x14ac:dyDescent="0.25">
      <c r="A191" s="127">
        <f t="shared" si="14"/>
        <v>28.090000000000014</v>
      </c>
      <c r="B191" s="32" t="s">
        <v>163</v>
      </c>
      <c r="C191" s="118">
        <v>15</v>
      </c>
      <c r="D191" s="118" t="s">
        <v>6</v>
      </c>
      <c r="E191" s="118"/>
      <c r="F191" s="108">
        <f t="shared" si="13"/>
        <v>0</v>
      </c>
      <c r="G191" s="111"/>
      <c r="H191" s="29"/>
    </row>
    <row r="192" spans="1:8" s="34" customFormat="1" ht="20.25" customHeight="1" x14ac:dyDescent="0.25">
      <c r="A192" s="127">
        <f t="shared" si="14"/>
        <v>28.100000000000016</v>
      </c>
      <c r="B192" s="32" t="s">
        <v>164</v>
      </c>
      <c r="C192" s="118">
        <v>1</v>
      </c>
      <c r="D192" s="118" t="s">
        <v>26</v>
      </c>
      <c r="E192" s="118"/>
      <c r="F192" s="108">
        <f t="shared" si="13"/>
        <v>0</v>
      </c>
      <c r="G192" s="111"/>
      <c r="H192" s="29"/>
    </row>
    <row r="193" spans="1:8" s="34" customFormat="1" ht="20.25" customHeight="1" x14ac:dyDescent="0.25">
      <c r="A193" s="127">
        <f t="shared" si="14"/>
        <v>28.110000000000017</v>
      </c>
      <c r="B193" s="32" t="s">
        <v>165</v>
      </c>
      <c r="C193" s="118">
        <v>1</v>
      </c>
      <c r="D193" s="118" t="s">
        <v>26</v>
      </c>
      <c r="E193" s="118"/>
      <c r="F193" s="108">
        <f t="shared" si="13"/>
        <v>0</v>
      </c>
      <c r="G193" s="111"/>
      <c r="H193" s="29"/>
    </row>
    <row r="194" spans="1:8" s="34" customFormat="1" ht="20.25" customHeight="1" x14ac:dyDescent="0.25">
      <c r="A194" s="127">
        <f t="shared" si="14"/>
        <v>28.120000000000019</v>
      </c>
      <c r="B194" s="32" t="s">
        <v>166</v>
      </c>
      <c r="C194" s="118">
        <v>1</v>
      </c>
      <c r="D194" s="118" t="s">
        <v>26</v>
      </c>
      <c r="E194" s="118"/>
      <c r="F194" s="108">
        <f t="shared" si="13"/>
        <v>0</v>
      </c>
      <c r="G194" s="112">
        <f>SUM(F183:F194)</f>
        <v>0</v>
      </c>
      <c r="H194" s="29"/>
    </row>
    <row r="195" spans="1:8" s="34" customFormat="1" ht="20.25" customHeight="1" x14ac:dyDescent="0.25">
      <c r="A195" s="129"/>
      <c r="B195" s="35"/>
      <c r="C195" s="118"/>
      <c r="D195" s="118"/>
      <c r="E195" s="118"/>
      <c r="F195" s="108"/>
      <c r="G195" s="112"/>
      <c r="H195" s="29"/>
    </row>
    <row r="196" spans="1:8" s="34" customFormat="1" ht="20.25" customHeight="1" x14ac:dyDescent="0.25">
      <c r="A196" s="127"/>
      <c r="B196" s="131" t="s">
        <v>167</v>
      </c>
      <c r="C196" s="132"/>
      <c r="D196" s="132"/>
      <c r="E196" s="132"/>
      <c r="F196" s="132"/>
      <c r="G196" s="111"/>
      <c r="H196" s="29"/>
    </row>
    <row r="197" spans="1:8" s="34" customFormat="1" ht="20.25" customHeight="1" x14ac:dyDescent="0.25">
      <c r="A197" s="127">
        <f>A194+0.01</f>
        <v>28.13000000000002</v>
      </c>
      <c r="B197" s="49" t="s">
        <v>168</v>
      </c>
      <c r="C197" s="118">
        <v>11000</v>
      </c>
      <c r="D197" s="118" t="s">
        <v>155</v>
      </c>
      <c r="E197" s="118"/>
      <c r="F197" s="108">
        <f t="shared" ref="F197:F208" si="15">ROUND(C197*E197,2)</f>
        <v>0</v>
      </c>
      <c r="G197" s="112"/>
      <c r="H197" s="29"/>
    </row>
    <row r="198" spans="1:8" s="34" customFormat="1" ht="30" x14ac:dyDescent="0.25">
      <c r="A198" s="105">
        <f>A197+0.01</f>
        <v>28.140000000000022</v>
      </c>
      <c r="B198" s="49" t="s">
        <v>156</v>
      </c>
      <c r="C198" s="118">
        <v>80</v>
      </c>
      <c r="D198" s="118" t="s">
        <v>6</v>
      </c>
      <c r="E198" s="118"/>
      <c r="F198" s="108">
        <f t="shared" si="15"/>
        <v>0</v>
      </c>
      <c r="G198" s="112"/>
      <c r="H198" s="29"/>
    </row>
    <row r="199" spans="1:8" s="34" customFormat="1" ht="20.25" customHeight="1" x14ac:dyDescent="0.25">
      <c r="A199" s="127">
        <f t="shared" ref="A199:A208" si="16">A198+0.01</f>
        <v>28.150000000000023</v>
      </c>
      <c r="B199" s="49" t="s">
        <v>169</v>
      </c>
      <c r="C199" s="118">
        <v>16</v>
      </c>
      <c r="D199" s="118" t="s">
        <v>6</v>
      </c>
      <c r="E199" s="118"/>
      <c r="F199" s="108">
        <f t="shared" si="15"/>
        <v>0</v>
      </c>
      <c r="G199" s="112"/>
      <c r="H199" s="29"/>
    </row>
    <row r="200" spans="1:8" s="34" customFormat="1" ht="20.25" customHeight="1" x14ac:dyDescent="0.25">
      <c r="A200" s="127">
        <f t="shared" si="16"/>
        <v>28.160000000000025</v>
      </c>
      <c r="B200" s="49" t="s">
        <v>158</v>
      </c>
      <c r="C200" s="118">
        <v>12</v>
      </c>
      <c r="D200" s="118" t="s">
        <v>6</v>
      </c>
      <c r="E200" s="118"/>
      <c r="F200" s="108">
        <f t="shared" si="15"/>
        <v>0</v>
      </c>
      <c r="G200" s="112"/>
      <c r="H200" s="29"/>
    </row>
    <row r="201" spans="1:8" s="34" customFormat="1" ht="20.25" customHeight="1" x14ac:dyDescent="0.25">
      <c r="A201" s="127">
        <f t="shared" si="16"/>
        <v>28.170000000000027</v>
      </c>
      <c r="B201" s="49" t="s">
        <v>170</v>
      </c>
      <c r="C201" s="118">
        <v>17</v>
      </c>
      <c r="D201" s="118" t="s">
        <v>6</v>
      </c>
      <c r="E201" s="118"/>
      <c r="F201" s="108">
        <f t="shared" si="15"/>
        <v>0</v>
      </c>
      <c r="G201" s="112"/>
      <c r="H201" s="29"/>
    </row>
    <row r="202" spans="1:8" s="34" customFormat="1" ht="20.25" customHeight="1" x14ac:dyDescent="0.25">
      <c r="A202" s="127">
        <f t="shared" si="16"/>
        <v>28.180000000000028</v>
      </c>
      <c r="B202" s="49" t="s">
        <v>159</v>
      </c>
      <c r="C202" s="118">
        <v>8</v>
      </c>
      <c r="D202" s="118" t="s">
        <v>6</v>
      </c>
      <c r="E202" s="118"/>
      <c r="F202" s="108">
        <f t="shared" si="15"/>
        <v>0</v>
      </c>
      <c r="G202" s="112"/>
      <c r="H202" s="29"/>
    </row>
    <row r="203" spans="1:8" s="34" customFormat="1" ht="20.25" customHeight="1" x14ac:dyDescent="0.25">
      <c r="A203" s="127">
        <f t="shared" si="16"/>
        <v>28.19000000000003</v>
      </c>
      <c r="B203" s="49" t="s">
        <v>161</v>
      </c>
      <c r="C203" s="118">
        <v>50</v>
      </c>
      <c r="D203" s="118" t="s">
        <v>6</v>
      </c>
      <c r="E203" s="118"/>
      <c r="F203" s="108">
        <f t="shared" si="15"/>
        <v>0</v>
      </c>
      <c r="G203" s="112"/>
      <c r="H203" s="29"/>
    </row>
    <row r="204" spans="1:8" s="34" customFormat="1" ht="20.25" customHeight="1" x14ac:dyDescent="0.25">
      <c r="A204" s="127">
        <f t="shared" si="16"/>
        <v>28.200000000000031</v>
      </c>
      <c r="B204" s="49" t="s">
        <v>162</v>
      </c>
      <c r="C204" s="118">
        <v>20</v>
      </c>
      <c r="D204" s="118" t="s">
        <v>6</v>
      </c>
      <c r="E204" s="118"/>
      <c r="F204" s="108">
        <f t="shared" si="15"/>
        <v>0</v>
      </c>
      <c r="G204" s="112"/>
      <c r="H204" s="29"/>
    </row>
    <row r="205" spans="1:8" s="34" customFormat="1" ht="20.25" customHeight="1" x14ac:dyDescent="0.25">
      <c r="A205" s="127">
        <f t="shared" si="16"/>
        <v>28.210000000000033</v>
      </c>
      <c r="B205" s="49" t="s">
        <v>163</v>
      </c>
      <c r="C205" s="118">
        <v>9</v>
      </c>
      <c r="D205" s="118" t="s">
        <v>6</v>
      </c>
      <c r="E205" s="118"/>
      <c r="F205" s="108">
        <f t="shared" si="15"/>
        <v>0</v>
      </c>
      <c r="G205" s="112"/>
      <c r="H205" s="29"/>
    </row>
    <row r="206" spans="1:8" s="34" customFormat="1" ht="20.25" customHeight="1" x14ac:dyDescent="0.25">
      <c r="A206" s="127">
        <f t="shared" si="16"/>
        <v>28.220000000000034</v>
      </c>
      <c r="B206" s="49" t="s">
        <v>164</v>
      </c>
      <c r="C206" s="118">
        <v>1</v>
      </c>
      <c r="D206" s="118" t="s">
        <v>26</v>
      </c>
      <c r="E206" s="118"/>
      <c r="F206" s="108">
        <f t="shared" si="15"/>
        <v>0</v>
      </c>
      <c r="G206" s="112"/>
      <c r="H206" s="29"/>
    </row>
    <row r="207" spans="1:8" s="34" customFormat="1" ht="20.25" customHeight="1" x14ac:dyDescent="0.25">
      <c r="A207" s="127">
        <f t="shared" si="16"/>
        <v>28.230000000000036</v>
      </c>
      <c r="B207" s="49" t="s">
        <v>165</v>
      </c>
      <c r="C207" s="118">
        <v>1</v>
      </c>
      <c r="D207" s="118" t="s">
        <v>26</v>
      </c>
      <c r="E207" s="118"/>
      <c r="F207" s="108">
        <f t="shared" si="15"/>
        <v>0</v>
      </c>
      <c r="G207" s="112"/>
      <c r="H207" s="29"/>
    </row>
    <row r="208" spans="1:8" s="34" customFormat="1" ht="20.25" customHeight="1" x14ac:dyDescent="0.25">
      <c r="A208" s="127">
        <f t="shared" si="16"/>
        <v>28.240000000000038</v>
      </c>
      <c r="B208" s="49" t="s">
        <v>166</v>
      </c>
      <c r="C208" s="118">
        <v>1</v>
      </c>
      <c r="D208" s="118" t="s">
        <v>26</v>
      </c>
      <c r="E208" s="118"/>
      <c r="F208" s="108">
        <f t="shared" si="15"/>
        <v>0</v>
      </c>
      <c r="G208" s="112">
        <f>SUM(F197:F208)</f>
        <v>0</v>
      </c>
      <c r="H208" s="29"/>
    </row>
    <row r="209" spans="1:9" s="34" customFormat="1" ht="20.25" customHeight="1" x14ac:dyDescent="0.25">
      <c r="A209" s="129"/>
      <c r="B209" s="35"/>
      <c r="C209" s="118"/>
      <c r="D209" s="118"/>
      <c r="E209" s="118"/>
      <c r="F209" s="108"/>
      <c r="G209" s="112"/>
      <c r="H209" s="29"/>
    </row>
    <row r="210" spans="1:9" s="34" customFormat="1" ht="20.25" customHeight="1" x14ac:dyDescent="0.25">
      <c r="A210" s="127"/>
      <c r="B210" s="131" t="s">
        <v>171</v>
      </c>
      <c r="C210" s="132"/>
      <c r="D210" s="132"/>
      <c r="E210" s="132"/>
      <c r="F210" s="132"/>
      <c r="G210" s="112"/>
      <c r="H210" s="29"/>
    </row>
    <row r="211" spans="1:9" s="34" customFormat="1" ht="30" x14ac:dyDescent="0.25">
      <c r="A211" s="105">
        <f>A208+0.01</f>
        <v>28.250000000000039</v>
      </c>
      <c r="B211" s="49" t="s">
        <v>172</v>
      </c>
      <c r="C211" s="118">
        <v>1</v>
      </c>
      <c r="D211" s="118" t="s">
        <v>26</v>
      </c>
      <c r="E211" s="118"/>
      <c r="F211" s="108">
        <f>ROUND(C211*E211,2)</f>
        <v>0</v>
      </c>
      <c r="G211" s="112"/>
      <c r="H211" s="29"/>
    </row>
    <row r="212" spans="1:9" s="34" customFormat="1" ht="60" x14ac:dyDescent="0.25">
      <c r="A212" s="105">
        <f>A211+0.01</f>
        <v>28.260000000000041</v>
      </c>
      <c r="B212" s="32" t="s">
        <v>173</v>
      </c>
      <c r="C212" s="118">
        <v>1</v>
      </c>
      <c r="D212" s="118" t="s">
        <v>26</v>
      </c>
      <c r="E212" s="118"/>
      <c r="F212" s="108">
        <f>ROUND(C212*E212,2)</f>
        <v>0</v>
      </c>
      <c r="G212" s="112">
        <f>SUM(F211:F212)</f>
        <v>0</v>
      </c>
      <c r="H212" s="29"/>
    </row>
    <row r="213" spans="1:9" s="34" customFormat="1" ht="20.25" customHeight="1" x14ac:dyDescent="0.25">
      <c r="A213" s="50">
        <v>29</v>
      </c>
      <c r="B213" s="117" t="s">
        <v>174</v>
      </c>
      <c r="C213" s="118"/>
      <c r="D213" s="118"/>
      <c r="E213" s="118"/>
      <c r="F213" s="118"/>
      <c r="G213" s="112"/>
      <c r="H213" s="29"/>
    </row>
    <row r="214" spans="1:9" s="34" customFormat="1" ht="20.25" customHeight="1" x14ac:dyDescent="0.25">
      <c r="A214" s="51">
        <f>A213+0.01</f>
        <v>29.01</v>
      </c>
      <c r="B214" s="32" t="s">
        <v>175</v>
      </c>
      <c r="C214" s="118">
        <v>1</v>
      </c>
      <c r="D214" s="118" t="s">
        <v>26</v>
      </c>
      <c r="E214" s="107"/>
      <c r="F214" s="108">
        <f>ROUND(C214*E214,2)</f>
        <v>0</v>
      </c>
      <c r="G214" s="112">
        <f>+F214</f>
        <v>0</v>
      </c>
      <c r="H214" s="29"/>
    </row>
    <row r="215" spans="1:9" ht="20.25" customHeight="1" thickBot="1" x14ac:dyDescent="0.3">
      <c r="A215" s="52"/>
      <c r="B215" s="53"/>
      <c r="C215" s="133"/>
      <c r="D215" s="133"/>
      <c r="E215" s="134"/>
      <c r="F215" s="135"/>
      <c r="G215" s="136"/>
      <c r="I215" s="54"/>
    </row>
    <row r="216" spans="1:9" ht="20.25" customHeight="1" thickTop="1" thickBot="1" x14ac:dyDescent="0.3">
      <c r="A216" s="137"/>
      <c r="B216" s="138" t="s">
        <v>176</v>
      </c>
      <c r="C216" s="139"/>
      <c r="D216" s="139"/>
      <c r="E216" s="139"/>
      <c r="F216" s="139"/>
      <c r="G216" s="140">
        <f>SUM(G12:G215)</f>
        <v>0</v>
      </c>
      <c r="I216" s="54"/>
    </row>
    <row r="217" spans="1:9" ht="20.25" customHeight="1" thickTop="1" x14ac:dyDescent="0.25">
      <c r="A217" s="141"/>
      <c r="B217" s="142"/>
      <c r="C217" s="143"/>
      <c r="D217" s="143"/>
      <c r="E217" s="143"/>
      <c r="F217" s="143"/>
      <c r="G217" s="144"/>
      <c r="I217" s="54"/>
    </row>
    <row r="218" spans="1:9" ht="20.25" customHeight="1" x14ac:dyDescent="0.25">
      <c r="A218" s="55"/>
      <c r="B218" s="56" t="s">
        <v>177</v>
      </c>
      <c r="C218" s="145"/>
      <c r="D218" s="146"/>
      <c r="E218" s="145"/>
      <c r="F218" s="147"/>
      <c r="G218" s="148"/>
    </row>
    <row r="219" spans="1:9" ht="20.25" customHeight="1" x14ac:dyDescent="0.25">
      <c r="A219" s="55"/>
      <c r="B219" s="59" t="s">
        <v>178</v>
      </c>
      <c r="C219" s="145"/>
      <c r="D219" s="146"/>
      <c r="E219" s="149">
        <v>0.1</v>
      </c>
      <c r="F219" s="145">
        <f>ROUND(G216*E219,2)</f>
        <v>0</v>
      </c>
      <c r="G219" s="58"/>
    </row>
    <row r="220" spans="1:9" ht="20.25" customHeight="1" x14ac:dyDescent="0.25">
      <c r="A220" s="55"/>
      <c r="B220" s="59" t="s">
        <v>179</v>
      </c>
      <c r="C220" s="145"/>
      <c r="D220" s="146"/>
      <c r="E220" s="149">
        <v>4.4999999999999998E-2</v>
      </c>
      <c r="F220" s="145">
        <f>ROUND(G216*E220,2)</f>
        <v>0</v>
      </c>
      <c r="G220" s="58"/>
    </row>
    <row r="221" spans="1:9" ht="20.25" customHeight="1" x14ac:dyDescent="0.25">
      <c r="A221" s="55"/>
      <c r="B221" s="59" t="s">
        <v>180</v>
      </c>
      <c r="C221" s="145"/>
      <c r="D221" s="146"/>
      <c r="E221" s="149">
        <v>0.03</v>
      </c>
      <c r="F221" s="145">
        <f>ROUND(G216*E221,2)</f>
        <v>0</v>
      </c>
      <c r="G221" s="58"/>
    </row>
    <row r="222" spans="1:9" ht="20.25" customHeight="1" x14ac:dyDescent="0.25">
      <c r="A222" s="55"/>
      <c r="B222" s="59" t="s">
        <v>181</v>
      </c>
      <c r="C222" s="145"/>
      <c r="D222" s="146"/>
      <c r="E222" s="149">
        <v>1.4999999999999999E-2</v>
      </c>
      <c r="F222" s="145">
        <f>ROUND(G216*E222,2)</f>
        <v>0</v>
      </c>
      <c r="G222" s="58"/>
    </row>
    <row r="223" spans="1:9" ht="20.25" customHeight="1" x14ac:dyDescent="0.25">
      <c r="A223" s="55"/>
      <c r="B223" s="59" t="s">
        <v>182</v>
      </c>
      <c r="C223" s="145"/>
      <c r="D223" s="146"/>
      <c r="E223" s="149">
        <v>0.1</v>
      </c>
      <c r="F223" s="145">
        <f>ROUND(G216*E223,2)</f>
        <v>0</v>
      </c>
      <c r="G223" s="58"/>
    </row>
    <row r="224" spans="1:9" ht="33.75" customHeight="1" x14ac:dyDescent="0.25">
      <c r="A224" s="55"/>
      <c r="B224" s="59" t="s">
        <v>183</v>
      </c>
      <c r="C224" s="145"/>
      <c r="D224" s="146"/>
      <c r="E224" s="149">
        <v>1E-3</v>
      </c>
      <c r="F224" s="145">
        <f>ROUND(G216*E224,2)</f>
        <v>0</v>
      </c>
      <c r="G224" s="58"/>
    </row>
    <row r="225" spans="1:10" ht="20.25" customHeight="1" x14ac:dyDescent="0.25">
      <c r="A225" s="55"/>
      <c r="B225" s="59" t="s">
        <v>184</v>
      </c>
      <c r="C225" s="145"/>
      <c r="D225" s="146"/>
      <c r="E225" s="149">
        <v>1.7999999999999999E-2</v>
      </c>
      <c r="F225" s="145">
        <f>ROUND(G216*E225,2)</f>
        <v>0</v>
      </c>
      <c r="G225" s="58"/>
    </row>
    <row r="226" spans="1:10" ht="36" customHeight="1" x14ac:dyDescent="0.25">
      <c r="A226" s="55"/>
      <c r="B226" s="59" t="s">
        <v>185</v>
      </c>
      <c r="C226" s="145"/>
      <c r="D226" s="146"/>
      <c r="E226" s="149">
        <v>0.01</v>
      </c>
      <c r="F226" s="145">
        <f>ROUND(G216*E226,2)</f>
        <v>0</v>
      </c>
      <c r="G226" s="58">
        <f>SUM(F219:F226)</f>
        <v>0</v>
      </c>
    </row>
    <row r="227" spans="1:10" ht="20.25" customHeight="1" thickBot="1" x14ac:dyDescent="0.3">
      <c r="A227" s="60"/>
      <c r="B227" s="150"/>
      <c r="C227" s="151"/>
      <c r="D227" s="151"/>
      <c r="E227" s="152"/>
      <c r="F227" s="153"/>
      <c r="G227" s="154"/>
    </row>
    <row r="228" spans="1:10" ht="20.25" customHeight="1" thickTop="1" thickBot="1" x14ac:dyDescent="0.3">
      <c r="A228" s="61"/>
      <c r="B228" s="155" t="s">
        <v>186</v>
      </c>
      <c r="C228" s="156"/>
      <c r="D228" s="156"/>
      <c r="E228" s="157"/>
      <c r="F228" s="157"/>
      <c r="G228" s="140">
        <f>SUM(G216+G226)</f>
        <v>0</v>
      </c>
      <c r="I228" s="62"/>
    </row>
    <row r="229" spans="1:10" ht="20.25" customHeight="1" thickTop="1" x14ac:dyDescent="0.25">
      <c r="A229" s="63"/>
      <c r="B229" s="64"/>
      <c r="C229" s="65"/>
      <c r="D229" s="65"/>
      <c r="E229" s="66"/>
      <c r="F229" s="66"/>
      <c r="G229" s="67"/>
    </row>
    <row r="230" spans="1:10" ht="20.25" customHeight="1" x14ac:dyDescent="0.25">
      <c r="A230" s="68"/>
      <c r="B230" s="69"/>
      <c r="C230" s="70"/>
      <c r="D230" s="71"/>
      <c r="E230" s="70"/>
      <c r="F230" s="70"/>
      <c r="G230" s="72"/>
    </row>
    <row r="231" spans="1:10" s="25" customFormat="1" ht="20.25" customHeight="1" x14ac:dyDescent="0.25">
      <c r="A231" s="73"/>
      <c r="B231" s="74"/>
      <c r="C231" s="71"/>
      <c r="D231" s="71"/>
      <c r="E231" s="71"/>
      <c r="F231" s="71"/>
      <c r="G231" s="75"/>
      <c r="I231" s="57"/>
      <c r="J231" s="54"/>
    </row>
    <row r="232" spans="1:10" s="25" customFormat="1" ht="20.25" customHeight="1" x14ac:dyDescent="0.25">
      <c r="A232" s="73"/>
      <c r="B232" s="74"/>
      <c r="C232" s="71"/>
      <c r="D232" s="71"/>
      <c r="E232" s="71"/>
      <c r="F232" s="71"/>
      <c r="G232" s="75"/>
      <c r="I232" s="57"/>
      <c r="J232" s="54"/>
    </row>
    <row r="233" spans="1:10" s="25" customFormat="1" ht="20.25" customHeight="1" x14ac:dyDescent="0.25">
      <c r="A233" s="73"/>
      <c r="B233" s="74"/>
      <c r="C233" s="71"/>
      <c r="D233" s="71"/>
      <c r="E233" s="71"/>
      <c r="F233" s="71"/>
      <c r="G233" s="75"/>
      <c r="I233" s="57"/>
      <c r="J233" s="54"/>
    </row>
    <row r="234" spans="1:10" s="25" customFormat="1" ht="15" customHeight="1" x14ac:dyDescent="0.25">
      <c r="A234" s="76"/>
      <c r="B234" s="74"/>
      <c r="C234" s="77"/>
      <c r="D234" s="78"/>
      <c r="E234" s="79"/>
      <c r="F234" s="79"/>
      <c r="G234" s="80"/>
      <c r="I234" s="57"/>
      <c r="J234" s="54"/>
    </row>
    <row r="235" spans="1:10" s="25" customFormat="1" ht="15.75" x14ac:dyDescent="0.25">
      <c r="A235" s="76"/>
      <c r="B235" s="81" t="s">
        <v>187</v>
      </c>
      <c r="C235" s="81"/>
      <c r="D235" s="82"/>
      <c r="E235" s="177" t="s">
        <v>188</v>
      </c>
      <c r="F235" s="177"/>
      <c r="G235" s="178"/>
      <c r="I235" s="57"/>
      <c r="J235" s="54"/>
    </row>
    <row r="236" spans="1:10" s="25" customFormat="1" ht="15.75" x14ac:dyDescent="0.25">
      <c r="A236" s="76"/>
      <c r="B236" s="81"/>
      <c r="C236" s="81"/>
      <c r="D236" s="82"/>
      <c r="E236" s="82"/>
      <c r="F236" s="82"/>
      <c r="G236" s="83"/>
      <c r="I236" s="57"/>
      <c r="J236" s="54"/>
    </row>
    <row r="237" spans="1:10" s="25" customFormat="1" ht="15.75" x14ac:dyDescent="0.25">
      <c r="A237" s="76"/>
      <c r="B237" s="81"/>
      <c r="C237" s="81"/>
      <c r="D237" s="82"/>
      <c r="E237" s="82"/>
      <c r="F237" s="82"/>
      <c r="G237" s="83"/>
      <c r="I237" s="57"/>
      <c r="J237" s="54"/>
    </row>
    <row r="238" spans="1:10" s="25" customFormat="1" x14ac:dyDescent="0.25">
      <c r="A238" s="84"/>
      <c r="B238" s="85"/>
      <c r="C238" s="85"/>
      <c r="D238" s="85"/>
      <c r="E238" s="85"/>
      <c r="F238" s="85"/>
      <c r="G238" s="86"/>
      <c r="I238" s="57"/>
      <c r="J238" s="54"/>
    </row>
    <row r="239" spans="1:10" s="25" customFormat="1" x14ac:dyDescent="0.25">
      <c r="A239" s="84"/>
      <c r="B239" s="85"/>
      <c r="C239" s="85"/>
      <c r="D239" s="85"/>
      <c r="E239" s="85"/>
      <c r="F239" s="85"/>
      <c r="G239" s="86"/>
      <c r="I239" s="57"/>
      <c r="J239" s="54"/>
    </row>
    <row r="240" spans="1:10" s="25" customFormat="1" x14ac:dyDescent="0.25">
      <c r="A240" s="84"/>
      <c r="B240" s="85"/>
      <c r="C240" s="85"/>
      <c r="D240" s="85"/>
      <c r="E240" s="85"/>
      <c r="F240" s="85"/>
      <c r="G240" s="86"/>
      <c r="I240" s="57"/>
      <c r="J240" s="54"/>
    </row>
    <row r="241" spans="1:10" s="25" customFormat="1" x14ac:dyDescent="0.25">
      <c r="A241" s="84"/>
      <c r="B241" s="85"/>
      <c r="C241" s="85"/>
      <c r="D241" s="85"/>
      <c r="E241" s="85"/>
      <c r="F241" s="85"/>
      <c r="G241" s="86"/>
      <c r="I241" s="57"/>
      <c r="J241" s="54"/>
    </row>
    <row r="242" spans="1:10" s="25" customFormat="1" x14ac:dyDescent="0.25">
      <c r="A242" s="84"/>
      <c r="B242" s="85"/>
      <c r="C242" s="85"/>
      <c r="D242" s="85"/>
      <c r="E242" s="85"/>
      <c r="F242" s="85"/>
      <c r="G242" s="86"/>
      <c r="I242" s="57"/>
      <c r="J242" s="54"/>
    </row>
    <row r="243" spans="1:10" s="25" customFormat="1" x14ac:dyDescent="0.25">
      <c r="A243" s="84"/>
      <c r="B243" s="85"/>
      <c r="C243" s="85"/>
      <c r="D243" s="85"/>
      <c r="E243" s="85"/>
      <c r="F243" s="85"/>
      <c r="G243" s="86"/>
      <c r="I243" s="57"/>
      <c r="J243" s="54"/>
    </row>
    <row r="244" spans="1:10" s="25" customFormat="1" x14ac:dyDescent="0.25">
      <c r="A244" s="84"/>
      <c r="B244" s="85"/>
      <c r="C244" s="85"/>
      <c r="D244" s="85"/>
      <c r="E244" s="85"/>
      <c r="F244" s="85"/>
      <c r="G244" s="86"/>
      <c r="I244" s="57"/>
      <c r="J244" s="54"/>
    </row>
    <row r="245" spans="1:10" s="25" customFormat="1" ht="15.75" x14ac:dyDescent="0.25">
      <c r="A245" s="170" t="s">
        <v>189</v>
      </c>
      <c r="B245" s="171"/>
      <c r="C245" s="171"/>
      <c r="D245" s="171"/>
      <c r="E245" s="171"/>
      <c r="F245" s="171"/>
      <c r="G245" s="172"/>
      <c r="I245" s="57"/>
      <c r="J245" s="54"/>
    </row>
    <row r="246" spans="1:10" s="25" customFormat="1" ht="15.75" x14ac:dyDescent="0.25">
      <c r="A246" s="87"/>
      <c r="B246" s="88"/>
      <c r="C246" s="89"/>
      <c r="D246" s="90"/>
      <c r="E246" s="90"/>
      <c r="F246" s="90"/>
      <c r="G246" s="91"/>
      <c r="I246" s="57"/>
      <c r="J246" s="54"/>
    </row>
    <row r="247" spans="1:10" s="25" customFormat="1" ht="15.75" x14ac:dyDescent="0.25">
      <c r="A247" s="87"/>
      <c r="B247" s="88"/>
      <c r="C247" s="89"/>
      <c r="D247" s="90"/>
      <c r="E247" s="90"/>
      <c r="F247" s="90"/>
      <c r="G247" s="91"/>
      <c r="I247" s="57"/>
      <c r="J247" s="54"/>
    </row>
    <row r="248" spans="1:10" s="25" customFormat="1" ht="15.75" x14ac:dyDescent="0.25">
      <c r="A248" s="170"/>
      <c r="B248" s="171"/>
      <c r="C248" s="171"/>
      <c r="D248" s="171"/>
      <c r="E248" s="171"/>
      <c r="F248" s="171"/>
      <c r="G248" s="172"/>
      <c r="I248" s="57"/>
      <c r="J248" s="54"/>
    </row>
    <row r="249" spans="1:10" s="25" customFormat="1" ht="15.75" thickBot="1" x14ac:dyDescent="0.3">
      <c r="A249" s="173"/>
      <c r="B249" s="174"/>
      <c r="C249" s="174"/>
      <c r="D249" s="174"/>
      <c r="E249" s="174"/>
      <c r="F249" s="174"/>
      <c r="G249" s="175"/>
      <c r="I249" s="57"/>
      <c r="J249" s="54"/>
    </row>
    <row r="250" spans="1:10" s="25" customFormat="1" ht="15.75" thickTop="1" x14ac:dyDescent="0.25">
      <c r="A250" s="92"/>
      <c r="B250" s="88"/>
      <c r="C250" s="93"/>
      <c r="D250" s="94"/>
      <c r="E250" s="94"/>
      <c r="F250" s="94"/>
      <c r="G250" s="95"/>
      <c r="I250" s="57"/>
      <c r="J250" s="54"/>
    </row>
    <row r="251" spans="1:10" s="25" customFormat="1" x14ac:dyDescent="0.25">
      <c r="A251" s="92"/>
      <c r="B251" s="88"/>
      <c r="C251" s="93"/>
      <c r="D251" s="94"/>
      <c r="E251" s="94"/>
      <c r="F251" s="94"/>
      <c r="G251" s="95"/>
      <c r="I251" s="57"/>
      <c r="J251" s="54"/>
    </row>
    <row r="252" spans="1:10" s="25" customFormat="1" x14ac:dyDescent="0.25">
      <c r="A252" s="92"/>
      <c r="B252" s="88"/>
      <c r="C252" s="93"/>
      <c r="D252" s="94"/>
      <c r="E252" s="94"/>
      <c r="F252" s="94"/>
      <c r="G252" s="95"/>
      <c r="I252" s="57"/>
      <c r="J252" s="54"/>
    </row>
    <row r="253" spans="1:10" s="25" customFormat="1" x14ac:dyDescent="0.25">
      <c r="A253" s="92"/>
      <c r="B253" s="88"/>
      <c r="C253" s="93"/>
      <c r="D253" s="94"/>
      <c r="E253" s="94"/>
      <c r="F253" s="94"/>
      <c r="G253" s="95"/>
      <c r="I253" s="57"/>
      <c r="J253" s="54"/>
    </row>
    <row r="254" spans="1:10" s="25" customFormat="1" x14ac:dyDescent="0.25">
      <c r="A254" s="92"/>
      <c r="B254" s="88"/>
      <c r="C254" s="93"/>
      <c r="D254" s="94"/>
      <c r="E254" s="94"/>
      <c r="F254" s="94"/>
      <c r="G254" s="95"/>
      <c r="I254" s="57"/>
      <c r="J254" s="54"/>
    </row>
    <row r="255" spans="1:10" s="25" customFormat="1" x14ac:dyDescent="0.25">
      <c r="A255" s="92"/>
      <c r="B255" s="88"/>
      <c r="C255" s="93"/>
      <c r="D255" s="94"/>
      <c r="E255" s="94"/>
      <c r="F255" s="94"/>
      <c r="G255" s="95"/>
      <c r="I255" s="57"/>
      <c r="J255" s="54"/>
    </row>
    <row r="256" spans="1:10" s="25" customFormat="1" x14ac:dyDescent="0.25">
      <c r="A256" s="92"/>
      <c r="B256" s="88"/>
      <c r="C256" s="93"/>
      <c r="D256" s="94"/>
      <c r="E256" s="94"/>
      <c r="F256" s="94"/>
      <c r="G256" s="95"/>
      <c r="I256" s="57"/>
      <c r="J256" s="54"/>
    </row>
    <row r="257" spans="1:10" s="25" customFormat="1" x14ac:dyDescent="0.25">
      <c r="A257" s="92"/>
      <c r="B257" s="88"/>
      <c r="C257" s="93"/>
      <c r="D257" s="94"/>
      <c r="E257" s="94"/>
      <c r="F257" s="94"/>
      <c r="G257" s="95"/>
      <c r="I257" s="57"/>
      <c r="J257" s="54"/>
    </row>
    <row r="258" spans="1:10" s="25" customFormat="1" x14ac:dyDescent="0.25">
      <c r="A258" s="92"/>
      <c r="B258" s="88"/>
      <c r="C258" s="93"/>
      <c r="D258" s="94"/>
      <c r="E258" s="94"/>
      <c r="F258" s="94"/>
      <c r="G258" s="95"/>
      <c r="I258" s="57"/>
      <c r="J258" s="54"/>
    </row>
    <row r="259" spans="1:10" s="25" customFormat="1" x14ac:dyDescent="0.25">
      <c r="A259" s="92"/>
      <c r="B259" s="88"/>
      <c r="C259" s="93"/>
      <c r="D259" s="94"/>
      <c r="E259" s="94"/>
      <c r="F259" s="94"/>
      <c r="G259" s="95"/>
      <c r="I259" s="57"/>
      <c r="J259" s="54"/>
    </row>
    <row r="260" spans="1:10" s="25" customFormat="1" x14ac:dyDescent="0.25">
      <c r="A260" s="92"/>
      <c r="B260" s="88"/>
      <c r="C260" s="93"/>
      <c r="D260" s="94"/>
      <c r="E260" s="94"/>
      <c r="F260" s="94"/>
      <c r="G260" s="95"/>
      <c r="I260" s="57"/>
      <c r="J260" s="54"/>
    </row>
    <row r="261" spans="1:10" s="25" customFormat="1" x14ac:dyDescent="0.25">
      <c r="A261" s="92"/>
      <c r="B261" s="88"/>
      <c r="C261" s="93"/>
      <c r="D261" s="94"/>
      <c r="E261" s="94"/>
      <c r="F261" s="94"/>
      <c r="G261" s="95"/>
      <c r="I261" s="57"/>
      <c r="J261" s="54"/>
    </row>
    <row r="262" spans="1:10" s="25" customFormat="1" x14ac:dyDescent="0.25">
      <c r="A262" s="92"/>
      <c r="B262" s="88"/>
      <c r="C262" s="93"/>
      <c r="D262" s="94"/>
      <c r="E262" s="94"/>
      <c r="F262" s="94"/>
      <c r="G262" s="95"/>
      <c r="I262" s="57"/>
      <c r="J262" s="54"/>
    </row>
    <row r="263" spans="1:10" s="25" customFormat="1" x14ac:dyDescent="0.25">
      <c r="A263" s="92"/>
      <c r="B263" s="88"/>
      <c r="C263" s="93"/>
      <c r="D263" s="94"/>
      <c r="E263" s="94"/>
      <c r="F263" s="94"/>
      <c r="G263" s="95"/>
      <c r="I263" s="57"/>
      <c r="J263" s="54"/>
    </row>
    <row r="264" spans="1:10" s="25" customFormat="1" x14ac:dyDescent="0.25">
      <c r="A264" s="92"/>
      <c r="B264" s="88"/>
      <c r="C264" s="93"/>
      <c r="D264" s="94"/>
      <c r="E264" s="94"/>
      <c r="F264" s="94"/>
      <c r="G264" s="95"/>
      <c r="I264" s="57"/>
      <c r="J264" s="54"/>
    </row>
    <row r="265" spans="1:10" s="25" customFormat="1" x14ac:dyDescent="0.25">
      <c r="A265" s="92"/>
      <c r="B265" s="88"/>
      <c r="C265" s="93"/>
      <c r="D265" s="94"/>
      <c r="E265" s="94"/>
      <c r="F265" s="94"/>
      <c r="G265" s="95"/>
      <c r="I265" s="57"/>
      <c r="J265" s="54"/>
    </row>
    <row r="266" spans="1:10" s="25" customFormat="1" x14ac:dyDescent="0.25">
      <c r="A266" s="92"/>
      <c r="B266" s="88"/>
      <c r="C266" s="93"/>
      <c r="D266" s="94"/>
      <c r="E266" s="94"/>
      <c r="F266" s="94"/>
      <c r="G266" s="95"/>
      <c r="I266" s="57"/>
      <c r="J266" s="54"/>
    </row>
    <row r="267" spans="1:10" s="25" customFormat="1" x14ac:dyDescent="0.25">
      <c r="A267" s="92"/>
      <c r="B267" s="88"/>
      <c r="C267" s="93"/>
      <c r="D267" s="94"/>
      <c r="E267" s="94"/>
      <c r="F267" s="94"/>
      <c r="G267" s="95"/>
      <c r="I267" s="57"/>
      <c r="J267" s="54"/>
    </row>
    <row r="268" spans="1:10" s="25" customFormat="1" x14ac:dyDescent="0.25">
      <c r="A268" s="92"/>
      <c r="B268" s="88"/>
      <c r="C268" s="93"/>
      <c r="D268" s="94"/>
      <c r="E268" s="94"/>
      <c r="F268" s="94"/>
      <c r="G268" s="95"/>
      <c r="I268" s="57"/>
      <c r="J268" s="54"/>
    </row>
    <row r="269" spans="1:10" s="25" customFormat="1" x14ac:dyDescent="0.25">
      <c r="A269" s="92"/>
      <c r="B269" s="88"/>
      <c r="C269" s="93"/>
      <c r="D269" s="94"/>
      <c r="E269" s="94"/>
      <c r="F269" s="94"/>
      <c r="G269" s="95"/>
      <c r="I269" s="57"/>
      <c r="J269" s="54"/>
    </row>
    <row r="270" spans="1:10" s="25" customFormat="1" x14ac:dyDescent="0.25">
      <c r="A270" s="92"/>
      <c r="B270" s="54"/>
      <c r="C270" s="93"/>
      <c r="D270" s="94"/>
      <c r="E270" s="94"/>
      <c r="F270" s="94"/>
      <c r="G270" s="95"/>
      <c r="I270" s="57"/>
      <c r="J270" s="54"/>
    </row>
  </sheetData>
  <mergeCells count="11">
    <mergeCell ref="A248:G248"/>
    <mergeCell ref="A249:G249"/>
    <mergeCell ref="B8:F8"/>
    <mergeCell ref="E235:G235"/>
    <mergeCell ref="A245:G245"/>
    <mergeCell ref="B7:G7"/>
    <mergeCell ref="A1:G1"/>
    <mergeCell ref="B2:G2"/>
    <mergeCell ref="B3:G3"/>
    <mergeCell ref="B6:D6"/>
    <mergeCell ref="E6:G6"/>
  </mergeCells>
  <pageMargins left="0.25" right="0.25" top="0.75" bottom="0.75" header="0.3" footer="0.3"/>
  <pageSetup scale="7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Indira Vasquez Ramos</dc:creator>
  <cp:lastModifiedBy>Marcos Fabian Garcia Encarnacion</cp:lastModifiedBy>
  <dcterms:created xsi:type="dcterms:W3CDTF">2022-06-13T18:07:07Z</dcterms:created>
  <dcterms:modified xsi:type="dcterms:W3CDTF">2022-06-21T16:24:07Z</dcterms:modified>
</cp:coreProperties>
</file>