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Violencia de Género\2020\Informe de UVGS ene-dic 2020\SUBIR\"/>
    </mc:Choice>
  </mc:AlternateContent>
  <bookViews>
    <workbookView xWindow="0" yWindow="0" windowWidth="20490" windowHeight="7020" tabRatio="964" firstSheet="22" activeTab="29"/>
  </bookViews>
  <sheets>
    <sheet name="PORTADA" sheetId="81" r:id="rId1"/>
    <sheet name="LEYENDA" sheetId="43" state="hidden" r:id="rId2"/>
    <sheet name="DESCRIPCION" sheetId="55" state="hidden" r:id="rId3"/>
    <sheet name="GENERAL II" sheetId="83" r:id="rId4"/>
    <sheet name="AZUA" sheetId="73" r:id="rId5"/>
    <sheet name="BAHORUCO" sheetId="80" r:id="rId6"/>
    <sheet name="BARAHONA" sheetId="58" r:id="rId7"/>
    <sheet name="DAJABON" sheetId="63" r:id="rId8"/>
    <sheet name="DISTRITO NACIONAL" sheetId="59" r:id="rId9"/>
    <sheet name="EL SEIBO" sheetId="76" r:id="rId10"/>
    <sheet name="ESPAILLAT" sheetId="69" r:id="rId11"/>
    <sheet name="HIGUEY" sheetId="61" r:id="rId12"/>
    <sheet name="LA ROMANA" sheetId="74" r:id="rId13"/>
    <sheet name="LA VEGA" sheetId="70" r:id="rId14"/>
    <sheet name="LAS MATAS DE FARFAN" sheetId="77" r:id="rId15"/>
    <sheet name="MONSEÑOR NOUEL" sheetId="66" r:id="rId16"/>
    <sheet name="MONTE PLATA" sheetId="82" r:id="rId17"/>
    <sheet name="PERAVIA" sheetId="60" r:id="rId18"/>
    <sheet name="PUERTO PLATA" sheetId="64" r:id="rId19"/>
    <sheet name="PUNTA CANA" sheetId="57" r:id="rId20"/>
    <sheet name="SALCEDO" sheetId="65" r:id="rId21"/>
    <sheet name="SAN CRISTOBAL" sheetId="71" r:id="rId22"/>
    <sheet name="SAN FRANCISCO DE MACORIS" sheetId="67" r:id="rId23"/>
    <sheet name="SAN JUAN" sheetId="72" r:id="rId24"/>
    <sheet name="SAN PEDRO" sheetId="62" r:id="rId25"/>
    <sheet name="SÁNCHEZ RAMÍREZ " sheetId="56" r:id="rId26"/>
    <sheet name="SANTIAGO" sheetId="68" r:id="rId27"/>
    <sheet name="SANTO DOMINGO ESTE" sheetId="79" r:id="rId28"/>
    <sheet name="SANTO DOMINGO OESTE" sheetId="78" r:id="rId29"/>
    <sheet name="VALVERDE" sheetId="75" r:id="rId3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83" l="1"/>
  <c r="E38" i="83"/>
  <c r="F38" i="83"/>
  <c r="G38" i="83"/>
  <c r="H38" i="83"/>
  <c r="I38" i="83"/>
  <c r="J38" i="83"/>
  <c r="K38" i="83"/>
  <c r="L38" i="83"/>
  <c r="M38" i="83"/>
  <c r="N38" i="83"/>
  <c r="C38" i="83"/>
  <c r="C28" i="83"/>
  <c r="D28" i="83"/>
  <c r="E28" i="83"/>
  <c r="F28" i="83"/>
  <c r="G28" i="83"/>
  <c r="H28" i="83"/>
  <c r="H33" i="83" s="1"/>
  <c r="I28" i="83"/>
  <c r="J28" i="83"/>
  <c r="K28" i="83"/>
  <c r="L28" i="83"/>
  <c r="M28" i="83"/>
  <c r="N28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C31" i="83"/>
  <c r="D31" i="83"/>
  <c r="E31" i="83"/>
  <c r="F31" i="83"/>
  <c r="G31" i="83"/>
  <c r="H31" i="83"/>
  <c r="I31" i="83"/>
  <c r="J31" i="83"/>
  <c r="K31" i="83"/>
  <c r="L31" i="83"/>
  <c r="M31" i="83"/>
  <c r="N31" i="83"/>
  <c r="C32" i="83"/>
  <c r="D32" i="83"/>
  <c r="E32" i="83"/>
  <c r="F32" i="83"/>
  <c r="G32" i="83"/>
  <c r="H32" i="83"/>
  <c r="I32" i="83"/>
  <c r="J32" i="83"/>
  <c r="K32" i="83"/>
  <c r="L32" i="83"/>
  <c r="M32" i="83"/>
  <c r="N32" i="83"/>
  <c r="D27" i="83"/>
  <c r="E27" i="83"/>
  <c r="F27" i="83"/>
  <c r="G27" i="83"/>
  <c r="G33" i="83" s="1"/>
  <c r="H27" i="83"/>
  <c r="I27" i="83"/>
  <c r="J27" i="83"/>
  <c r="K27" i="83"/>
  <c r="K33" i="83" s="1"/>
  <c r="L27" i="83"/>
  <c r="M27" i="83"/>
  <c r="N27" i="83"/>
  <c r="C27" i="83"/>
  <c r="O27" i="83" s="1"/>
  <c r="D18" i="83"/>
  <c r="E18" i="83"/>
  <c r="F18" i="83"/>
  <c r="G18" i="83"/>
  <c r="H18" i="83"/>
  <c r="I18" i="83"/>
  <c r="J18" i="83"/>
  <c r="K18" i="83"/>
  <c r="L18" i="83"/>
  <c r="M18" i="83"/>
  <c r="N18" i="83"/>
  <c r="D19" i="83"/>
  <c r="E19" i="83"/>
  <c r="F19" i="83"/>
  <c r="G19" i="83"/>
  <c r="H19" i="83"/>
  <c r="H21" i="83" s="1"/>
  <c r="I19" i="83"/>
  <c r="J19" i="83"/>
  <c r="K19" i="83"/>
  <c r="L19" i="83"/>
  <c r="L21" i="83" s="1"/>
  <c r="M19" i="83"/>
  <c r="N19" i="83"/>
  <c r="D20" i="83"/>
  <c r="E20" i="83"/>
  <c r="E21" i="83" s="1"/>
  <c r="F20" i="83"/>
  <c r="G20" i="83"/>
  <c r="H20" i="83"/>
  <c r="I20" i="83"/>
  <c r="I21" i="83" s="1"/>
  <c r="J20" i="83"/>
  <c r="K20" i="83"/>
  <c r="L20" i="83"/>
  <c r="M20" i="83"/>
  <c r="M21" i="83" s="1"/>
  <c r="N20" i="83"/>
  <c r="C19" i="83"/>
  <c r="C20" i="83"/>
  <c r="G21" i="83"/>
  <c r="C18" i="83"/>
  <c r="D15" i="83"/>
  <c r="E15" i="83"/>
  <c r="F15" i="83"/>
  <c r="F17" i="83" s="1"/>
  <c r="G15" i="83"/>
  <c r="H15" i="83"/>
  <c r="H17" i="83" s="1"/>
  <c r="I15" i="83"/>
  <c r="J15" i="83"/>
  <c r="J17" i="83" s="1"/>
  <c r="K15" i="83"/>
  <c r="L15" i="83"/>
  <c r="M15" i="83"/>
  <c r="N15" i="83"/>
  <c r="N17" i="83" s="1"/>
  <c r="D16" i="83"/>
  <c r="E16" i="83"/>
  <c r="F16" i="83"/>
  <c r="G16" i="83"/>
  <c r="G17" i="83" s="1"/>
  <c r="H16" i="83"/>
  <c r="I16" i="83"/>
  <c r="J16" i="83"/>
  <c r="K16" i="83"/>
  <c r="L16" i="83"/>
  <c r="M16" i="83"/>
  <c r="N16" i="83"/>
  <c r="C16" i="83"/>
  <c r="C15" i="83"/>
  <c r="A39" i="83"/>
  <c r="A34" i="83"/>
  <c r="L33" i="83"/>
  <c r="D33" i="83"/>
  <c r="A23" i="83"/>
  <c r="D21" i="83"/>
  <c r="A11" i="83"/>
  <c r="A10" i="83"/>
  <c r="A7" i="83"/>
  <c r="A6" i="83"/>
  <c r="A5" i="83"/>
  <c r="O38" i="83" l="1"/>
  <c r="K21" i="83"/>
  <c r="I17" i="83"/>
  <c r="N21" i="83"/>
  <c r="J21" i="83"/>
  <c r="J22" i="83" s="1"/>
  <c r="F21" i="83"/>
  <c r="F33" i="83"/>
  <c r="I33" i="83"/>
  <c r="E33" i="83"/>
  <c r="O30" i="83"/>
  <c r="M33" i="83"/>
  <c r="L17" i="83"/>
  <c r="D17" i="83"/>
  <c r="D22" i="83" s="1"/>
  <c r="O31" i="83"/>
  <c r="O29" i="83"/>
  <c r="J33" i="83"/>
  <c r="M17" i="83"/>
  <c r="M22" i="83" s="1"/>
  <c r="E17" i="83"/>
  <c r="E22" i="83" s="1"/>
  <c r="O28" i="83"/>
  <c r="O20" i="83"/>
  <c r="K17" i="83"/>
  <c r="K22" i="83" s="1"/>
  <c r="N33" i="83"/>
  <c r="O32" i="83"/>
  <c r="H22" i="83"/>
  <c r="O19" i="83"/>
  <c r="G22" i="83"/>
  <c r="C21" i="83"/>
  <c r="O16" i="83"/>
  <c r="C17" i="83"/>
  <c r="L22" i="83"/>
  <c r="I22" i="83"/>
  <c r="F22" i="83"/>
  <c r="N22" i="83"/>
  <c r="C33" i="83"/>
  <c r="O15" i="83"/>
  <c r="O17" i="83" s="1"/>
  <c r="O18" i="83"/>
  <c r="O21" i="83" l="1"/>
  <c r="O22" i="83" s="1"/>
  <c r="O33" i="83"/>
  <c r="C22" i="83"/>
  <c r="C33" i="70"/>
  <c r="O33" i="79" l="1"/>
  <c r="O33" i="74" l="1"/>
  <c r="O17" i="74"/>
  <c r="O33" i="82" l="1"/>
  <c r="O21" i="82"/>
  <c r="O22" i="82" s="1"/>
  <c r="O17" i="82"/>
  <c r="O33" i="77" l="1"/>
  <c r="O21" i="77"/>
  <c r="O17" i="77"/>
  <c r="O22" i="77" l="1"/>
  <c r="M33" i="67"/>
  <c r="N33" i="67"/>
  <c r="O33" i="67"/>
  <c r="M21" i="67"/>
  <c r="N21" i="67"/>
  <c r="O21" i="67"/>
  <c r="M17" i="67"/>
  <c r="N17" i="67"/>
  <c r="O17" i="67"/>
  <c r="N22" i="67" l="1"/>
  <c r="M22" i="67"/>
  <c r="O22" i="67"/>
  <c r="O33" i="64"/>
  <c r="O21" i="64"/>
  <c r="O22" i="64" s="1"/>
  <c r="O17" i="64"/>
  <c r="D17" i="82" l="1"/>
  <c r="E17" i="82"/>
  <c r="F17" i="82"/>
  <c r="G17" i="82"/>
  <c r="H17" i="82"/>
  <c r="I17" i="82"/>
  <c r="D32" i="75"/>
  <c r="P37" i="75"/>
  <c r="P15" i="72"/>
  <c r="N17" i="72"/>
  <c r="P28" i="63"/>
  <c r="P29" i="63"/>
  <c r="P30" i="63"/>
  <c r="P31" i="63"/>
  <c r="P32" i="63"/>
  <c r="P27" i="63"/>
  <c r="P38" i="80"/>
  <c r="D21" i="80"/>
  <c r="P27" i="57"/>
  <c r="P14" i="56"/>
  <c r="M33" i="63"/>
  <c r="N33" i="63"/>
  <c r="O33" i="63"/>
  <c r="O21" i="63"/>
  <c r="O17" i="63"/>
  <c r="O33" i="68"/>
  <c r="O21" i="68"/>
  <c r="O17" i="68"/>
  <c r="O22" i="63" l="1"/>
  <c r="O33" i="65"/>
  <c r="O21" i="65"/>
  <c r="O17" i="65"/>
  <c r="M33" i="62"/>
  <c r="N33" i="62"/>
  <c r="O33" i="62"/>
  <c r="O21" i="62"/>
  <c r="O17" i="62"/>
  <c r="O33" i="73"/>
  <c r="O21" i="73"/>
  <c r="O17" i="73"/>
  <c r="N33" i="70"/>
  <c r="N21" i="70"/>
  <c r="N17" i="70"/>
  <c r="N22" i="70" l="1"/>
  <c r="O22" i="73"/>
  <c r="O22" i="65"/>
  <c r="O22" i="62"/>
  <c r="N33" i="59"/>
  <c r="O33" i="59"/>
  <c r="N22" i="59"/>
  <c r="N21" i="59"/>
  <c r="O21" i="59"/>
  <c r="N17" i="59"/>
  <c r="O17" i="59"/>
  <c r="O22" i="59" l="1"/>
  <c r="O33" i="80"/>
  <c r="O21" i="80"/>
  <c r="O17" i="80"/>
  <c r="O22" i="80" l="1"/>
  <c r="O33" i="76"/>
  <c r="O21" i="76"/>
  <c r="O17" i="76"/>
  <c r="O22" i="76" l="1"/>
  <c r="M33" i="71"/>
  <c r="N33" i="71"/>
  <c r="O33" i="71"/>
  <c r="M21" i="71"/>
  <c r="N21" i="71"/>
  <c r="O21" i="71"/>
  <c r="M17" i="71"/>
  <c r="N17" i="71"/>
  <c r="O17" i="71"/>
  <c r="N33" i="61"/>
  <c r="O33" i="61"/>
  <c r="N22" i="71" l="1"/>
  <c r="O22" i="71"/>
  <c r="M22" i="71"/>
  <c r="N32" i="75"/>
  <c r="O32" i="75"/>
  <c r="O20" i="75"/>
  <c r="N20" i="75"/>
  <c r="N16" i="75"/>
  <c r="O16" i="75"/>
  <c r="N21" i="75" l="1"/>
  <c r="O21" i="75"/>
  <c r="M33" i="61"/>
  <c r="M21" i="61"/>
  <c r="N21" i="61"/>
  <c r="O21" i="61"/>
  <c r="M17" i="61"/>
  <c r="N17" i="61"/>
  <c r="O17" i="61"/>
  <c r="N33" i="60"/>
  <c r="O33" i="60"/>
  <c r="N21" i="60"/>
  <c r="O21" i="60"/>
  <c r="D21" i="60"/>
  <c r="E21" i="60"/>
  <c r="F21" i="60"/>
  <c r="G21" i="60"/>
  <c r="H21" i="60"/>
  <c r="I21" i="60"/>
  <c r="J21" i="60"/>
  <c r="K21" i="60"/>
  <c r="L21" i="60"/>
  <c r="M21" i="60"/>
  <c r="N17" i="60"/>
  <c r="O17" i="60"/>
  <c r="N33" i="72"/>
  <c r="O33" i="72"/>
  <c r="N21" i="72"/>
  <c r="N22" i="72" s="1"/>
  <c r="O21" i="72"/>
  <c r="O17" i="72"/>
  <c r="O22" i="60" l="1"/>
  <c r="O22" i="61"/>
  <c r="N22" i="60"/>
  <c r="O22" i="72"/>
  <c r="N22" i="61"/>
  <c r="M22" i="61"/>
  <c r="N33" i="66"/>
  <c r="O33" i="66"/>
  <c r="N21" i="66"/>
  <c r="O21" i="66"/>
  <c r="N17" i="66"/>
  <c r="O17" i="66"/>
  <c r="N33" i="74"/>
  <c r="N21" i="74"/>
  <c r="O21" i="74"/>
  <c r="O22" i="74" s="1"/>
  <c r="N17" i="74"/>
  <c r="N22" i="74" l="1"/>
  <c r="N22" i="66"/>
  <c r="O22" i="66"/>
  <c r="M33" i="79"/>
  <c r="N33" i="79"/>
  <c r="M21" i="79"/>
  <c r="N21" i="79"/>
  <c r="O21" i="79"/>
  <c r="M17" i="79"/>
  <c r="N17" i="79"/>
  <c r="O17" i="79"/>
  <c r="M22" i="79" l="1"/>
  <c r="O22" i="79"/>
  <c r="N22" i="79"/>
  <c r="M33" i="78"/>
  <c r="N33" i="78"/>
  <c r="O33" i="78"/>
  <c r="M21" i="78"/>
  <c r="N21" i="78"/>
  <c r="O21" i="78"/>
  <c r="M17" i="78"/>
  <c r="M22" i="78" s="1"/>
  <c r="N17" i="78"/>
  <c r="O17" i="78"/>
  <c r="N22" i="78" l="1"/>
  <c r="O22" i="78"/>
  <c r="N17" i="57"/>
  <c r="O17" i="57"/>
  <c r="M21" i="57"/>
  <c r="N21" i="57"/>
  <c r="O21" i="57"/>
  <c r="M17" i="57"/>
  <c r="O32" i="56"/>
  <c r="M32" i="56"/>
  <c r="N32" i="56"/>
  <c r="M20" i="56"/>
  <c r="N20" i="56"/>
  <c r="O20" i="56"/>
  <c r="M16" i="56"/>
  <c r="N16" i="56"/>
  <c r="O16" i="56"/>
  <c r="O33" i="69"/>
  <c r="M33" i="69"/>
  <c r="N33" i="69"/>
  <c r="D33" i="69"/>
  <c r="E33" i="69"/>
  <c r="F33" i="69"/>
  <c r="G33" i="69"/>
  <c r="H33" i="69"/>
  <c r="I33" i="69"/>
  <c r="J33" i="69"/>
  <c r="K33" i="69"/>
  <c r="L33" i="69"/>
  <c r="O17" i="69"/>
  <c r="O21" i="69"/>
  <c r="M21" i="69"/>
  <c r="N21" i="69"/>
  <c r="M17" i="69"/>
  <c r="N17" i="69"/>
  <c r="N22" i="69" s="1"/>
  <c r="M33" i="58"/>
  <c r="N33" i="58"/>
  <c r="O33" i="58"/>
  <c r="M21" i="58"/>
  <c r="N21" i="58"/>
  <c r="O21" i="58"/>
  <c r="M17" i="58"/>
  <c r="N17" i="58"/>
  <c r="O17" i="58"/>
  <c r="N21" i="56" l="1"/>
  <c r="O22" i="69"/>
  <c r="O22" i="57"/>
  <c r="O22" i="58"/>
  <c r="O21" i="56"/>
  <c r="M22" i="58"/>
  <c r="M22" i="69"/>
  <c r="N22" i="57"/>
  <c r="M22" i="57"/>
  <c r="M21" i="56"/>
  <c r="N22" i="58"/>
  <c r="M33" i="65"/>
  <c r="N33" i="65"/>
  <c r="M21" i="65"/>
  <c r="N21" i="65"/>
  <c r="M17" i="65"/>
  <c r="N17" i="65"/>
  <c r="N33" i="77"/>
  <c r="N21" i="77"/>
  <c r="N17" i="77"/>
  <c r="M21" i="62"/>
  <c r="N21" i="62"/>
  <c r="M17" i="62"/>
  <c r="N17" i="62"/>
  <c r="N22" i="77" l="1"/>
  <c r="N22" i="65"/>
  <c r="M22" i="65"/>
  <c r="M22" i="62"/>
  <c r="N22" i="62"/>
  <c r="M33" i="77"/>
  <c r="M21" i="77"/>
  <c r="M17" i="77"/>
  <c r="M22" i="77" s="1"/>
  <c r="M33" i="72" l="1"/>
  <c r="M21" i="72"/>
  <c r="M17" i="72"/>
  <c r="M33" i="80"/>
  <c r="N33" i="80"/>
  <c r="N21" i="80"/>
  <c r="N17" i="80"/>
  <c r="N22" i="80" s="1"/>
  <c r="M21" i="80"/>
  <c r="M17" i="80"/>
  <c r="M21" i="64"/>
  <c r="N21" i="64"/>
  <c r="M17" i="64"/>
  <c r="M22" i="64" s="1"/>
  <c r="N17" i="64"/>
  <c r="M33" i="64"/>
  <c r="N33" i="64"/>
  <c r="N33" i="76"/>
  <c r="N21" i="76"/>
  <c r="N17" i="76"/>
  <c r="M21" i="63"/>
  <c r="N21" i="63"/>
  <c r="M17" i="63"/>
  <c r="N17" i="63"/>
  <c r="M33" i="59"/>
  <c r="M21" i="59"/>
  <c r="M17" i="59"/>
  <c r="M22" i="59" l="1"/>
  <c r="N22" i="64"/>
  <c r="M22" i="63"/>
  <c r="N22" i="63"/>
  <c r="N22" i="76"/>
  <c r="M22" i="72"/>
  <c r="M22" i="80"/>
  <c r="M33" i="82"/>
  <c r="N33" i="82"/>
  <c r="M21" i="82"/>
  <c r="N21" i="82"/>
  <c r="M17" i="82"/>
  <c r="M22" i="82" s="1"/>
  <c r="N17" i="82"/>
  <c r="N22" i="82" s="1"/>
  <c r="M33" i="73"/>
  <c r="N33" i="73"/>
  <c r="M21" i="73"/>
  <c r="N21" i="73"/>
  <c r="M17" i="73"/>
  <c r="N17" i="73"/>
  <c r="L21" i="70"/>
  <c r="M21" i="70"/>
  <c r="L33" i="70"/>
  <c r="M33" i="70"/>
  <c r="L17" i="70"/>
  <c r="M17" i="70"/>
  <c r="M33" i="68"/>
  <c r="N33" i="68"/>
  <c r="M17" i="68"/>
  <c r="N17" i="68"/>
  <c r="M21" i="68"/>
  <c r="N21" i="68"/>
  <c r="N22" i="73" l="1"/>
  <c r="M22" i="70"/>
  <c r="M22" i="73"/>
  <c r="L22" i="70"/>
  <c r="M33" i="76"/>
  <c r="M21" i="76"/>
  <c r="M17" i="76"/>
  <c r="M33" i="74"/>
  <c r="M21" i="74"/>
  <c r="M17" i="74"/>
  <c r="B39" i="82"/>
  <c r="P38" i="82"/>
  <c r="B34" i="82"/>
  <c r="L33" i="82"/>
  <c r="K33" i="82"/>
  <c r="J33" i="82"/>
  <c r="I33" i="82"/>
  <c r="H33" i="82"/>
  <c r="G33" i="82"/>
  <c r="F33" i="82"/>
  <c r="E33" i="82"/>
  <c r="D33" i="82"/>
  <c r="P32" i="82"/>
  <c r="P31" i="82"/>
  <c r="P30" i="82"/>
  <c r="P29" i="82"/>
  <c r="P28" i="82"/>
  <c r="P27" i="82"/>
  <c r="B23" i="82"/>
  <c r="L21" i="82"/>
  <c r="K21" i="82"/>
  <c r="J21" i="82"/>
  <c r="I21" i="82"/>
  <c r="H21" i="82"/>
  <c r="G21" i="82"/>
  <c r="F21" i="82"/>
  <c r="F22" i="82" s="1"/>
  <c r="E21" i="82"/>
  <c r="D21" i="82"/>
  <c r="P20" i="82"/>
  <c r="P19" i="82"/>
  <c r="P18" i="82"/>
  <c r="L17" i="82"/>
  <c r="L22" i="82" s="1"/>
  <c r="K17" i="82"/>
  <c r="K22" i="82" s="1"/>
  <c r="J17" i="82"/>
  <c r="J22" i="82" s="1"/>
  <c r="P16" i="82"/>
  <c r="P15" i="82"/>
  <c r="B10" i="82"/>
  <c r="B7" i="82"/>
  <c r="B6" i="82"/>
  <c r="B5" i="82"/>
  <c r="M22" i="74" l="1"/>
  <c r="P21" i="82"/>
  <c r="G22" i="82"/>
  <c r="D22" i="82"/>
  <c r="E22" i="82"/>
  <c r="H22" i="82"/>
  <c r="I22" i="82"/>
  <c r="M22" i="76"/>
  <c r="P33" i="82"/>
  <c r="P17" i="82"/>
  <c r="P22" i="82" s="1"/>
  <c r="M32" i="75"/>
  <c r="M20" i="75"/>
  <c r="M16" i="75"/>
  <c r="D16" i="75"/>
  <c r="E16" i="75"/>
  <c r="F16" i="75"/>
  <c r="G16" i="75"/>
  <c r="H16" i="75"/>
  <c r="I16" i="75"/>
  <c r="J16" i="75"/>
  <c r="K16" i="75"/>
  <c r="L16" i="75"/>
  <c r="M17" i="66"/>
  <c r="M21" i="66"/>
  <c r="M33" i="66"/>
  <c r="M33" i="60"/>
  <c r="M17" i="60"/>
  <c r="M22" i="60" s="1"/>
  <c r="M21" i="75" l="1"/>
  <c r="M22" i="66"/>
  <c r="E32" i="75"/>
  <c r="E33" i="79"/>
  <c r="F33" i="79"/>
  <c r="G33" i="79"/>
  <c r="H33" i="79"/>
  <c r="I33" i="79"/>
  <c r="J33" i="79"/>
  <c r="K33" i="79"/>
  <c r="L33" i="79"/>
  <c r="D33" i="79"/>
  <c r="E21" i="79"/>
  <c r="F21" i="79"/>
  <c r="G21" i="79"/>
  <c r="H21" i="79"/>
  <c r="I21" i="79"/>
  <c r="J21" i="79"/>
  <c r="K21" i="79"/>
  <c r="L21" i="79"/>
  <c r="E17" i="79"/>
  <c r="E22" i="79" s="1"/>
  <c r="F17" i="79"/>
  <c r="F22" i="79" s="1"/>
  <c r="G17" i="79"/>
  <c r="G22" i="79" s="1"/>
  <c r="H17" i="79"/>
  <c r="H22" i="79" s="1"/>
  <c r="I17" i="79"/>
  <c r="I22" i="79" s="1"/>
  <c r="J17" i="79"/>
  <c r="J22" i="79" s="1"/>
  <c r="K17" i="79"/>
  <c r="K22" i="79" s="1"/>
  <c r="L17" i="79"/>
  <c r="L22" i="79" s="1"/>
  <c r="E33" i="78"/>
  <c r="F33" i="78"/>
  <c r="G33" i="78"/>
  <c r="H33" i="78"/>
  <c r="I33" i="78"/>
  <c r="J33" i="78"/>
  <c r="K33" i="78"/>
  <c r="L33" i="78"/>
  <c r="E21" i="78"/>
  <c r="F21" i="78"/>
  <c r="G21" i="78"/>
  <c r="H21" i="78"/>
  <c r="I21" i="78"/>
  <c r="J21" i="78"/>
  <c r="K21" i="78"/>
  <c r="L21" i="78"/>
  <c r="E17" i="78"/>
  <c r="F17" i="78"/>
  <c r="G17" i="78"/>
  <c r="H17" i="78"/>
  <c r="I17" i="78"/>
  <c r="J17" i="78"/>
  <c r="K17" i="78"/>
  <c r="L17" i="78"/>
  <c r="L22" i="78" s="1"/>
  <c r="E33" i="77"/>
  <c r="F33" i="77"/>
  <c r="G33" i="77"/>
  <c r="H33" i="77"/>
  <c r="I33" i="77"/>
  <c r="J33" i="77"/>
  <c r="K33" i="77"/>
  <c r="L33" i="77"/>
  <c r="E21" i="77"/>
  <c r="F21" i="77"/>
  <c r="G21" i="77"/>
  <c r="H21" i="77"/>
  <c r="I21" i="77"/>
  <c r="J21" i="77"/>
  <c r="K21" i="77"/>
  <c r="L21" i="77"/>
  <c r="E17" i="77"/>
  <c r="E22" i="77" s="1"/>
  <c r="F17" i="77"/>
  <c r="F22" i="77" s="1"/>
  <c r="G17" i="77"/>
  <c r="H17" i="77"/>
  <c r="I17" i="77"/>
  <c r="I22" i="77" s="1"/>
  <c r="J17" i="77"/>
  <c r="K17" i="77"/>
  <c r="K22" i="77" s="1"/>
  <c r="L17" i="77"/>
  <c r="E33" i="76"/>
  <c r="F33" i="76"/>
  <c r="G33" i="76"/>
  <c r="H33" i="76"/>
  <c r="I33" i="76"/>
  <c r="J33" i="76"/>
  <c r="K33" i="76"/>
  <c r="L33" i="76"/>
  <c r="E21" i="76"/>
  <c r="F21" i="76"/>
  <c r="G21" i="76"/>
  <c r="H21" i="76"/>
  <c r="I21" i="76"/>
  <c r="J21" i="76"/>
  <c r="K21" i="76"/>
  <c r="L21" i="76"/>
  <c r="E17" i="76"/>
  <c r="E22" i="76" s="1"/>
  <c r="F17" i="76"/>
  <c r="F22" i="76" s="1"/>
  <c r="G17" i="76"/>
  <c r="G22" i="76" s="1"/>
  <c r="H17" i="76"/>
  <c r="H22" i="76" s="1"/>
  <c r="I17" i="76"/>
  <c r="I22" i="76" s="1"/>
  <c r="J17" i="76"/>
  <c r="J22" i="76" s="1"/>
  <c r="K17" i="76"/>
  <c r="K22" i="76" s="1"/>
  <c r="L17" i="76"/>
  <c r="L22" i="76" s="1"/>
  <c r="F32" i="75"/>
  <c r="G32" i="75"/>
  <c r="H32" i="75"/>
  <c r="I32" i="75"/>
  <c r="J32" i="75"/>
  <c r="K32" i="75"/>
  <c r="L32" i="75"/>
  <c r="E20" i="75"/>
  <c r="E21" i="75" s="1"/>
  <c r="F20" i="75"/>
  <c r="F21" i="75" s="1"/>
  <c r="G20" i="75"/>
  <c r="G21" i="75" s="1"/>
  <c r="H20" i="75"/>
  <c r="H21" i="75" s="1"/>
  <c r="I20" i="75"/>
  <c r="I21" i="75" s="1"/>
  <c r="J20" i="75"/>
  <c r="J21" i="75" s="1"/>
  <c r="K20" i="75"/>
  <c r="K21" i="75" s="1"/>
  <c r="L20" i="75"/>
  <c r="L21" i="75" s="1"/>
  <c r="P38" i="74"/>
  <c r="E33" i="74"/>
  <c r="F33" i="74"/>
  <c r="G33" i="74"/>
  <c r="H33" i="74"/>
  <c r="I33" i="74"/>
  <c r="J33" i="74"/>
  <c r="K33" i="74"/>
  <c r="L33" i="74"/>
  <c r="E21" i="74"/>
  <c r="F21" i="74"/>
  <c r="G21" i="74"/>
  <c r="H21" i="74"/>
  <c r="I21" i="74"/>
  <c r="J21" i="74"/>
  <c r="K21" i="74"/>
  <c r="L21" i="74"/>
  <c r="E17" i="74"/>
  <c r="F17" i="74"/>
  <c r="G17" i="74"/>
  <c r="H17" i="74"/>
  <c r="I17" i="74"/>
  <c r="J17" i="74"/>
  <c r="K17" i="74"/>
  <c r="L17" i="74"/>
  <c r="L22" i="74" s="1"/>
  <c r="E33" i="73"/>
  <c r="F33" i="73"/>
  <c r="G33" i="73"/>
  <c r="H33" i="73"/>
  <c r="I33" i="73"/>
  <c r="J33" i="73"/>
  <c r="K33" i="73"/>
  <c r="L33" i="73"/>
  <c r="E21" i="73"/>
  <c r="F21" i="73"/>
  <c r="G21" i="73"/>
  <c r="H21" i="73"/>
  <c r="I21" i="73"/>
  <c r="J21" i="73"/>
  <c r="K21" i="73"/>
  <c r="L21" i="73"/>
  <c r="E17" i="73"/>
  <c r="E22" i="73" s="1"/>
  <c r="F17" i="73"/>
  <c r="F22" i="73" s="1"/>
  <c r="G17" i="73"/>
  <c r="G22" i="73" s="1"/>
  <c r="H17" i="73"/>
  <c r="I17" i="73"/>
  <c r="J17" i="73"/>
  <c r="K17" i="73"/>
  <c r="L17" i="73"/>
  <c r="E33" i="72"/>
  <c r="F33" i="72"/>
  <c r="G33" i="72"/>
  <c r="H33" i="72"/>
  <c r="I33" i="72"/>
  <c r="J33" i="72"/>
  <c r="K33" i="72"/>
  <c r="L33" i="72"/>
  <c r="E21" i="72"/>
  <c r="F21" i="72"/>
  <c r="G21" i="72"/>
  <c r="H21" i="72"/>
  <c r="I21" i="72"/>
  <c r="J21" i="72"/>
  <c r="K21" i="72"/>
  <c r="L21" i="72"/>
  <c r="E33" i="71"/>
  <c r="F33" i="71"/>
  <c r="G33" i="71"/>
  <c r="H33" i="71"/>
  <c r="I33" i="71"/>
  <c r="J33" i="71"/>
  <c r="K33" i="71"/>
  <c r="L33" i="71"/>
  <c r="E21" i="71"/>
  <c r="F21" i="71"/>
  <c r="G21" i="71"/>
  <c r="H21" i="71"/>
  <c r="I21" i="71"/>
  <c r="J21" i="71"/>
  <c r="K21" i="71"/>
  <c r="L21" i="71"/>
  <c r="D33" i="70"/>
  <c r="E33" i="70"/>
  <c r="F33" i="70"/>
  <c r="G33" i="70"/>
  <c r="H33" i="70"/>
  <c r="I33" i="70"/>
  <c r="J33" i="70"/>
  <c r="K33" i="70"/>
  <c r="D21" i="70"/>
  <c r="E21" i="70"/>
  <c r="F21" i="70"/>
  <c r="G21" i="70"/>
  <c r="H21" i="70"/>
  <c r="I21" i="70"/>
  <c r="J21" i="70"/>
  <c r="K21" i="70"/>
  <c r="D17" i="70"/>
  <c r="E17" i="70"/>
  <c r="F17" i="70"/>
  <c r="G17" i="70"/>
  <c r="H17" i="70"/>
  <c r="I17" i="70"/>
  <c r="J17" i="70"/>
  <c r="K17" i="70"/>
  <c r="E21" i="69"/>
  <c r="F21" i="69"/>
  <c r="G21" i="69"/>
  <c r="H21" i="69"/>
  <c r="I21" i="69"/>
  <c r="J21" i="69"/>
  <c r="K21" i="69"/>
  <c r="L21" i="69"/>
  <c r="E17" i="69"/>
  <c r="E22" i="69" s="1"/>
  <c r="F17" i="69"/>
  <c r="F22" i="69" s="1"/>
  <c r="G17" i="69"/>
  <c r="H17" i="69"/>
  <c r="H22" i="69" s="1"/>
  <c r="I17" i="69"/>
  <c r="J17" i="69"/>
  <c r="K17" i="69"/>
  <c r="L17" i="69"/>
  <c r="E33" i="68"/>
  <c r="F33" i="68"/>
  <c r="G33" i="68"/>
  <c r="H33" i="68"/>
  <c r="I33" i="68"/>
  <c r="J33" i="68"/>
  <c r="K33" i="68"/>
  <c r="L33" i="68"/>
  <c r="D33" i="68"/>
  <c r="E21" i="68"/>
  <c r="F21" i="68"/>
  <c r="G21" i="68"/>
  <c r="H21" i="68"/>
  <c r="I21" i="68"/>
  <c r="J21" i="68"/>
  <c r="K21" i="68"/>
  <c r="L21" i="68"/>
  <c r="E17" i="68"/>
  <c r="F17" i="68"/>
  <c r="G17" i="68"/>
  <c r="H17" i="68"/>
  <c r="I17" i="68"/>
  <c r="J17" i="68"/>
  <c r="K17" i="68"/>
  <c r="L17" i="68"/>
  <c r="E33" i="67"/>
  <c r="F33" i="67"/>
  <c r="G33" i="67"/>
  <c r="H33" i="67"/>
  <c r="I33" i="67"/>
  <c r="J33" i="67"/>
  <c r="K33" i="67"/>
  <c r="L33" i="67"/>
  <c r="E21" i="67"/>
  <c r="F21" i="67"/>
  <c r="G21" i="67"/>
  <c r="H21" i="67"/>
  <c r="I21" i="67"/>
  <c r="J21" i="67"/>
  <c r="K21" i="67"/>
  <c r="L21" i="67"/>
  <c r="E17" i="67"/>
  <c r="E22" i="67" s="1"/>
  <c r="F17" i="67"/>
  <c r="G17" i="67"/>
  <c r="G22" i="67" s="1"/>
  <c r="H17" i="67"/>
  <c r="H22" i="67" s="1"/>
  <c r="I17" i="67"/>
  <c r="J17" i="67"/>
  <c r="J22" i="67" s="1"/>
  <c r="K17" i="67"/>
  <c r="K22" i="67" s="1"/>
  <c r="L17" i="67"/>
  <c r="L22" i="67" s="1"/>
  <c r="E33" i="66"/>
  <c r="F33" i="66"/>
  <c r="G33" i="66"/>
  <c r="H33" i="66"/>
  <c r="I33" i="66"/>
  <c r="J33" i="66"/>
  <c r="K33" i="66"/>
  <c r="L33" i="66"/>
  <c r="E21" i="66"/>
  <c r="F21" i="66"/>
  <c r="G21" i="66"/>
  <c r="H21" i="66"/>
  <c r="I21" i="66"/>
  <c r="J21" i="66"/>
  <c r="K21" i="66"/>
  <c r="L21" i="66"/>
  <c r="E17" i="66"/>
  <c r="E22" i="66" s="1"/>
  <c r="F17" i="66"/>
  <c r="F22" i="66" s="1"/>
  <c r="G17" i="66"/>
  <c r="G22" i="66" s="1"/>
  <c r="H17" i="66"/>
  <c r="I17" i="66"/>
  <c r="J17" i="66"/>
  <c r="K17" i="66"/>
  <c r="L17" i="66"/>
  <c r="E33" i="65"/>
  <c r="F33" i="65"/>
  <c r="G33" i="65"/>
  <c r="H33" i="65"/>
  <c r="I33" i="65"/>
  <c r="J33" i="65"/>
  <c r="K33" i="65"/>
  <c r="L33" i="65"/>
  <c r="E21" i="65"/>
  <c r="F21" i="65"/>
  <c r="G21" i="65"/>
  <c r="H21" i="65"/>
  <c r="I21" i="65"/>
  <c r="J21" i="65"/>
  <c r="K21" i="65"/>
  <c r="L21" i="65"/>
  <c r="E17" i="65"/>
  <c r="F17" i="65"/>
  <c r="G17" i="65"/>
  <c r="H17" i="65"/>
  <c r="H22" i="65" s="1"/>
  <c r="I17" i="65"/>
  <c r="I22" i="65" s="1"/>
  <c r="J17" i="65"/>
  <c r="J22" i="65" s="1"/>
  <c r="K17" i="65"/>
  <c r="K22" i="65" s="1"/>
  <c r="L17" i="65"/>
  <c r="L22" i="65" s="1"/>
  <c r="E33" i="64"/>
  <c r="F33" i="64"/>
  <c r="G33" i="64"/>
  <c r="H33" i="64"/>
  <c r="I33" i="64"/>
  <c r="J33" i="64"/>
  <c r="K33" i="64"/>
  <c r="L33" i="64"/>
  <c r="E21" i="64"/>
  <c r="F21" i="64"/>
  <c r="G21" i="64"/>
  <c r="H21" i="64"/>
  <c r="I21" i="64"/>
  <c r="J21" i="64"/>
  <c r="K21" i="64"/>
  <c r="L21" i="64"/>
  <c r="E17" i="64"/>
  <c r="E22" i="64" s="1"/>
  <c r="F17" i="64"/>
  <c r="F22" i="64" s="1"/>
  <c r="G17" i="64"/>
  <c r="G22" i="64" s="1"/>
  <c r="H17" i="64"/>
  <c r="I17" i="64"/>
  <c r="J17" i="64"/>
  <c r="K17" i="64"/>
  <c r="L17" i="64"/>
  <c r="P38" i="63"/>
  <c r="E33" i="63"/>
  <c r="F33" i="63"/>
  <c r="G33" i="63"/>
  <c r="H33" i="63"/>
  <c r="I33" i="63"/>
  <c r="J33" i="63"/>
  <c r="K33" i="63"/>
  <c r="L33" i="63"/>
  <c r="E21" i="63"/>
  <c r="F21" i="63"/>
  <c r="G21" i="63"/>
  <c r="H21" i="63"/>
  <c r="I21" i="63"/>
  <c r="J21" i="63"/>
  <c r="K21" i="63"/>
  <c r="L21" i="63"/>
  <c r="P16" i="63"/>
  <c r="P15" i="63"/>
  <c r="E33" i="62"/>
  <c r="F33" i="62"/>
  <c r="G33" i="62"/>
  <c r="H33" i="62"/>
  <c r="I33" i="62"/>
  <c r="J33" i="62"/>
  <c r="K33" i="62"/>
  <c r="L33" i="62"/>
  <c r="E21" i="62"/>
  <c r="F21" i="62"/>
  <c r="G21" i="62"/>
  <c r="H21" i="62"/>
  <c r="I21" i="62"/>
  <c r="J21" i="62"/>
  <c r="K21" i="62"/>
  <c r="L21" i="62"/>
  <c r="E17" i="62"/>
  <c r="E22" i="62" s="1"/>
  <c r="F17" i="62"/>
  <c r="F22" i="62" s="1"/>
  <c r="G17" i="62"/>
  <c r="H17" i="62"/>
  <c r="I17" i="62"/>
  <c r="I22" i="62" s="1"/>
  <c r="J17" i="62"/>
  <c r="K17" i="62"/>
  <c r="L17" i="62"/>
  <c r="L22" i="62" s="1"/>
  <c r="E33" i="61"/>
  <c r="F33" i="61"/>
  <c r="G33" i="61"/>
  <c r="H33" i="61"/>
  <c r="I33" i="61"/>
  <c r="J33" i="61"/>
  <c r="K33" i="61"/>
  <c r="L33" i="61"/>
  <c r="H22" i="62" l="1"/>
  <c r="J22" i="77"/>
  <c r="F22" i="67"/>
  <c r="H22" i="77"/>
  <c r="G22" i="77"/>
  <c r="I22" i="67"/>
  <c r="G22" i="65"/>
  <c r="G22" i="74"/>
  <c r="E22" i="65"/>
  <c r="L22" i="66"/>
  <c r="K22" i="64"/>
  <c r="K22" i="66"/>
  <c r="L22" i="69"/>
  <c r="K22" i="73"/>
  <c r="L22" i="73"/>
  <c r="H22" i="78"/>
  <c r="J22" i="64"/>
  <c r="J22" i="66"/>
  <c r="J22" i="73"/>
  <c r="I22" i="64"/>
  <c r="I22" i="66"/>
  <c r="J22" i="69"/>
  <c r="E22" i="78"/>
  <c r="J22" i="78"/>
  <c r="L22" i="64"/>
  <c r="H22" i="64"/>
  <c r="H22" i="66"/>
  <c r="I22" i="69"/>
  <c r="H22" i="73"/>
  <c r="F22" i="65"/>
  <c r="K22" i="62"/>
  <c r="G22" i="62"/>
  <c r="K22" i="69"/>
  <c r="G22" i="69"/>
  <c r="K22" i="74"/>
  <c r="H22" i="74"/>
  <c r="F22" i="74"/>
  <c r="E22" i="74"/>
  <c r="I22" i="74"/>
  <c r="F22" i="78"/>
  <c r="K22" i="78"/>
  <c r="G22" i="78"/>
  <c r="I22" i="78"/>
  <c r="J22" i="62"/>
  <c r="L22" i="77"/>
  <c r="I22" i="73"/>
  <c r="J22" i="74"/>
  <c r="E21" i="61"/>
  <c r="F21" i="61"/>
  <c r="G21" i="61"/>
  <c r="H21" i="61"/>
  <c r="I21" i="61"/>
  <c r="J21" i="61"/>
  <c r="K21" i="61"/>
  <c r="L21" i="61"/>
  <c r="E17" i="61"/>
  <c r="F17" i="61"/>
  <c r="G17" i="61"/>
  <c r="H17" i="61"/>
  <c r="I17" i="61"/>
  <c r="I22" i="61" s="1"/>
  <c r="J17" i="61"/>
  <c r="J22" i="61" s="1"/>
  <c r="K17" i="61"/>
  <c r="K22" i="61" s="1"/>
  <c r="L17" i="61"/>
  <c r="L22" i="61" s="1"/>
  <c r="E33" i="60"/>
  <c r="F33" i="60"/>
  <c r="G33" i="60"/>
  <c r="H33" i="60"/>
  <c r="I33" i="60"/>
  <c r="J33" i="60"/>
  <c r="K33" i="60"/>
  <c r="L33" i="60"/>
  <c r="E33" i="59"/>
  <c r="F33" i="59"/>
  <c r="G33" i="59"/>
  <c r="H33" i="59"/>
  <c r="I33" i="59"/>
  <c r="J33" i="59"/>
  <c r="K33" i="59"/>
  <c r="L33" i="59"/>
  <c r="P27" i="59"/>
  <c r="D33" i="59"/>
  <c r="E21" i="59"/>
  <c r="F21" i="59"/>
  <c r="G21" i="59"/>
  <c r="H21" i="59"/>
  <c r="I21" i="59"/>
  <c r="J21" i="59"/>
  <c r="K21" i="59"/>
  <c r="L21" i="59"/>
  <c r="E17" i="59"/>
  <c r="F17" i="59"/>
  <c r="G17" i="59"/>
  <c r="G22" i="59" s="1"/>
  <c r="H17" i="59"/>
  <c r="H22" i="59" s="1"/>
  <c r="I17" i="59"/>
  <c r="I22" i="59" s="1"/>
  <c r="J17" i="59"/>
  <c r="J22" i="59" s="1"/>
  <c r="K17" i="59"/>
  <c r="K22" i="59" s="1"/>
  <c r="L17" i="59"/>
  <c r="L22" i="59" s="1"/>
  <c r="E33" i="80"/>
  <c r="F33" i="80"/>
  <c r="G33" i="80"/>
  <c r="H33" i="80"/>
  <c r="I33" i="80"/>
  <c r="J33" i="80"/>
  <c r="K33" i="80"/>
  <c r="L33" i="80"/>
  <c r="D33" i="80"/>
  <c r="E21" i="80"/>
  <c r="F21" i="80"/>
  <c r="G21" i="80"/>
  <c r="H21" i="80"/>
  <c r="I21" i="80"/>
  <c r="J21" i="80"/>
  <c r="K21" i="80"/>
  <c r="L21" i="80"/>
  <c r="E17" i="80"/>
  <c r="E22" i="80" s="1"/>
  <c r="F17" i="80"/>
  <c r="F22" i="80" s="1"/>
  <c r="G17" i="80"/>
  <c r="H17" i="80"/>
  <c r="H22" i="80" s="1"/>
  <c r="I17" i="80"/>
  <c r="I22" i="80" s="1"/>
  <c r="J17" i="80"/>
  <c r="J22" i="80" s="1"/>
  <c r="K17" i="80"/>
  <c r="K22" i="80" s="1"/>
  <c r="L17" i="80"/>
  <c r="L22" i="80" s="1"/>
  <c r="E33" i="58"/>
  <c r="F33" i="58"/>
  <c r="G33" i="58"/>
  <c r="H33" i="58"/>
  <c r="I33" i="58"/>
  <c r="J33" i="58"/>
  <c r="K33" i="58"/>
  <c r="L33" i="58"/>
  <c r="E21" i="58"/>
  <c r="F21" i="58"/>
  <c r="G21" i="58"/>
  <c r="H21" i="58"/>
  <c r="I21" i="58"/>
  <c r="J21" i="58"/>
  <c r="K21" i="58"/>
  <c r="L21" i="58"/>
  <c r="E17" i="58"/>
  <c r="E22" i="58" s="1"/>
  <c r="F17" i="58"/>
  <c r="F22" i="58" s="1"/>
  <c r="G17" i="58"/>
  <c r="G22" i="58" s="1"/>
  <c r="H17" i="58"/>
  <c r="H22" i="58" s="1"/>
  <c r="I17" i="58"/>
  <c r="I22" i="58" s="1"/>
  <c r="J17" i="58"/>
  <c r="J22" i="58" s="1"/>
  <c r="K17" i="58"/>
  <c r="K22" i="58" s="1"/>
  <c r="L17" i="58"/>
  <c r="L22" i="58" s="1"/>
  <c r="E33" i="57"/>
  <c r="F33" i="57"/>
  <c r="G33" i="57"/>
  <c r="H33" i="57"/>
  <c r="I33" i="57"/>
  <c r="J33" i="57"/>
  <c r="K33" i="57"/>
  <c r="L33" i="57"/>
  <c r="E21" i="57"/>
  <c r="F21" i="57"/>
  <c r="G21" i="57"/>
  <c r="H21" i="57"/>
  <c r="I21" i="57"/>
  <c r="J21" i="57"/>
  <c r="K21" i="57"/>
  <c r="L21" i="57"/>
  <c r="E17" i="57"/>
  <c r="F17" i="57"/>
  <c r="G17" i="57"/>
  <c r="H17" i="57"/>
  <c r="I17" i="57"/>
  <c r="J17" i="57"/>
  <c r="K17" i="57"/>
  <c r="L17" i="57"/>
  <c r="E32" i="56"/>
  <c r="F32" i="56"/>
  <c r="G32" i="56"/>
  <c r="H32" i="56"/>
  <c r="I32" i="56"/>
  <c r="J32" i="56"/>
  <c r="K32" i="56"/>
  <c r="L32" i="56"/>
  <c r="E20" i="56"/>
  <c r="F20" i="56"/>
  <c r="G20" i="56"/>
  <c r="H20" i="56"/>
  <c r="I20" i="56"/>
  <c r="J20" i="56"/>
  <c r="K20" i="56"/>
  <c r="L20" i="56"/>
  <c r="E16" i="56"/>
  <c r="E21" i="56" s="1"/>
  <c r="F16" i="56"/>
  <c r="F21" i="56" s="1"/>
  <c r="G16" i="56"/>
  <c r="G21" i="56" s="1"/>
  <c r="H16" i="56"/>
  <c r="H21" i="56" s="1"/>
  <c r="I16" i="56"/>
  <c r="I21" i="56" s="1"/>
  <c r="J16" i="56"/>
  <c r="J21" i="56" s="1"/>
  <c r="K16" i="56"/>
  <c r="L16" i="56"/>
  <c r="L21" i="56" s="1"/>
  <c r="D33" i="76"/>
  <c r="D33" i="74"/>
  <c r="J17" i="72"/>
  <c r="J22" i="72" s="1"/>
  <c r="K17" i="72"/>
  <c r="K22" i="72" s="1"/>
  <c r="L17" i="72"/>
  <c r="L22" i="72" s="1"/>
  <c r="L17" i="71"/>
  <c r="L22" i="71" s="1"/>
  <c r="J17" i="71"/>
  <c r="J22" i="71" s="1"/>
  <c r="K17" i="71"/>
  <c r="K22" i="71" s="1"/>
  <c r="O38" i="70"/>
  <c r="O28" i="70"/>
  <c r="O29" i="70"/>
  <c r="O30" i="70"/>
  <c r="O31" i="70"/>
  <c r="O32" i="70"/>
  <c r="O27" i="70"/>
  <c r="I22" i="70"/>
  <c r="J22" i="70"/>
  <c r="K22" i="70"/>
  <c r="P28" i="69"/>
  <c r="P29" i="69"/>
  <c r="P30" i="69"/>
  <c r="P31" i="69"/>
  <c r="P32" i="69"/>
  <c r="P27" i="69"/>
  <c r="P38" i="65"/>
  <c r="J17" i="63"/>
  <c r="J22" i="63" s="1"/>
  <c r="K17" i="63"/>
  <c r="K22" i="63" s="1"/>
  <c r="L17" i="63"/>
  <c r="L22" i="63" s="1"/>
  <c r="P38" i="62"/>
  <c r="P38" i="61"/>
  <c r="J17" i="60"/>
  <c r="K17" i="60"/>
  <c r="L17" i="60"/>
  <c r="L22" i="60" s="1"/>
  <c r="B10" i="80"/>
  <c r="K21" i="56" l="1"/>
  <c r="G22" i="80"/>
  <c r="L22" i="57"/>
  <c r="F22" i="59"/>
  <c r="H22" i="61"/>
  <c r="E22" i="59"/>
  <c r="G22" i="61"/>
  <c r="J22" i="57"/>
  <c r="F22" i="61"/>
  <c r="K22" i="57"/>
  <c r="I22" i="57"/>
  <c r="E22" i="61"/>
  <c r="H22" i="57"/>
  <c r="G22" i="57"/>
  <c r="F22" i="57"/>
  <c r="E22" i="57"/>
  <c r="O33" i="70"/>
  <c r="K22" i="60"/>
  <c r="J22" i="60"/>
  <c r="P38" i="79"/>
  <c r="P38" i="78" l="1"/>
  <c r="P38" i="77"/>
  <c r="P38" i="76"/>
  <c r="P38" i="73"/>
  <c r="P38" i="72"/>
  <c r="P38" i="71"/>
  <c r="P38" i="69"/>
  <c r="P38" i="68"/>
  <c r="P38" i="67"/>
  <c r="P38" i="66" l="1"/>
  <c r="P38" i="64"/>
  <c r="P32" i="62"/>
  <c r="P31" i="62"/>
  <c r="P30" i="62"/>
  <c r="P29" i="62"/>
  <c r="P28" i="62"/>
  <c r="P27" i="62"/>
  <c r="P38" i="60"/>
  <c r="P38" i="59"/>
  <c r="P16" i="59"/>
  <c r="P15" i="59"/>
  <c r="P15" i="80"/>
  <c r="P28" i="80"/>
  <c r="P29" i="80"/>
  <c r="P30" i="80"/>
  <c r="P31" i="80"/>
  <c r="P32" i="80"/>
  <c r="P27" i="80"/>
  <c r="D17" i="80"/>
  <c r="P28" i="58"/>
  <c r="P29" i="58"/>
  <c r="P30" i="58"/>
  <c r="P31" i="58"/>
  <c r="P32" i="58"/>
  <c r="P27" i="58"/>
  <c r="P38" i="58"/>
  <c r="P38" i="57"/>
  <c r="P37" i="56"/>
  <c r="M33" i="57"/>
  <c r="N33" i="57"/>
  <c r="O33" i="57"/>
  <c r="D33" i="57"/>
  <c r="D20" i="56"/>
  <c r="D16" i="56"/>
  <c r="P15" i="56"/>
  <c r="B39" i="80"/>
  <c r="B34" i="80"/>
  <c r="B23" i="80"/>
  <c r="P20" i="80"/>
  <c r="P19" i="80"/>
  <c r="P18" i="80"/>
  <c r="P16" i="80"/>
  <c r="B7" i="80"/>
  <c r="B6" i="80"/>
  <c r="B5" i="80"/>
  <c r="D17" i="58"/>
  <c r="P16" i="57"/>
  <c r="P15" i="57"/>
  <c r="P17" i="57" l="1"/>
  <c r="P16" i="56"/>
  <c r="P33" i="58"/>
  <c r="P33" i="80"/>
  <c r="P17" i="80"/>
  <c r="D22" i="80"/>
  <c r="P21" i="80"/>
  <c r="P22" i="80" l="1"/>
  <c r="B39" i="79"/>
  <c r="B34" i="79"/>
  <c r="P32" i="79"/>
  <c r="P31" i="79"/>
  <c r="P30" i="79"/>
  <c r="P29" i="79"/>
  <c r="P28" i="79"/>
  <c r="P27" i="79"/>
  <c r="B23" i="79"/>
  <c r="D21" i="79"/>
  <c r="P20" i="79"/>
  <c r="P19" i="79"/>
  <c r="P18" i="79"/>
  <c r="D17" i="79"/>
  <c r="P16" i="79"/>
  <c r="P15" i="79"/>
  <c r="B10" i="79"/>
  <c r="B7" i="79"/>
  <c r="B6" i="79"/>
  <c r="B5" i="79"/>
  <c r="B39" i="78"/>
  <c r="B34" i="78"/>
  <c r="D33" i="78"/>
  <c r="P32" i="78"/>
  <c r="P31" i="78"/>
  <c r="P30" i="78"/>
  <c r="P29" i="78"/>
  <c r="P28" i="78"/>
  <c r="P27" i="78"/>
  <c r="B23" i="78"/>
  <c r="D21" i="78"/>
  <c r="P20" i="78"/>
  <c r="P19" i="78"/>
  <c r="P18" i="78"/>
  <c r="D17" i="78"/>
  <c r="P16" i="78"/>
  <c r="P15" i="78"/>
  <c r="B10" i="78"/>
  <c r="B7" i="78"/>
  <c r="B6" i="78"/>
  <c r="B5" i="78"/>
  <c r="B39" i="77"/>
  <c r="B34" i="77"/>
  <c r="D33" i="77"/>
  <c r="P32" i="77"/>
  <c r="P31" i="77"/>
  <c r="P30" i="77"/>
  <c r="P29" i="77"/>
  <c r="P28" i="77"/>
  <c r="P27" i="77"/>
  <c r="B23" i="77"/>
  <c r="D21" i="77"/>
  <c r="P20" i="77"/>
  <c r="P19" i="77"/>
  <c r="P18" i="77"/>
  <c r="D17" i="77"/>
  <c r="P16" i="77"/>
  <c r="P15" i="77"/>
  <c r="B10" i="77"/>
  <c r="B7" i="77"/>
  <c r="B6" i="77"/>
  <c r="B5" i="77"/>
  <c r="B39" i="76"/>
  <c r="B34" i="76"/>
  <c r="P32" i="76"/>
  <c r="P31" i="76"/>
  <c r="P30" i="76"/>
  <c r="P29" i="76"/>
  <c r="P28" i="76"/>
  <c r="P27" i="76"/>
  <c r="B23" i="76"/>
  <c r="D21" i="76"/>
  <c r="P20" i="76"/>
  <c r="P19" i="76"/>
  <c r="P18" i="76"/>
  <c r="D17" i="76"/>
  <c r="P16" i="76"/>
  <c r="P15" i="76"/>
  <c r="B10" i="76"/>
  <c r="B7" i="76"/>
  <c r="B6" i="76"/>
  <c r="B5" i="76"/>
  <c r="B38" i="75"/>
  <c r="B33" i="75"/>
  <c r="P31" i="75"/>
  <c r="P30" i="75"/>
  <c r="P29" i="75"/>
  <c r="P28" i="75"/>
  <c r="P27" i="75"/>
  <c r="P26" i="75"/>
  <c r="B22" i="75"/>
  <c r="D20" i="75"/>
  <c r="P19" i="75"/>
  <c r="P18" i="75"/>
  <c r="P17" i="75"/>
  <c r="P15" i="75"/>
  <c r="P14" i="75"/>
  <c r="B9" i="75"/>
  <c r="B6" i="75"/>
  <c r="B5" i="75"/>
  <c r="B39" i="74"/>
  <c r="B34" i="74"/>
  <c r="P32" i="74"/>
  <c r="P31" i="74"/>
  <c r="P30" i="74"/>
  <c r="P29" i="74"/>
  <c r="P28" i="74"/>
  <c r="P27" i="74"/>
  <c r="B23" i="74"/>
  <c r="D21" i="74"/>
  <c r="P20" i="74"/>
  <c r="P19" i="74"/>
  <c r="P18" i="74"/>
  <c r="D17" i="74"/>
  <c r="P16" i="74"/>
  <c r="P15" i="74"/>
  <c r="B10" i="74"/>
  <c r="B7" i="74"/>
  <c r="B6" i="74"/>
  <c r="B5" i="74"/>
  <c r="B39" i="73"/>
  <c r="B34" i="73"/>
  <c r="D33" i="73"/>
  <c r="P32" i="73"/>
  <c r="P31" i="73"/>
  <c r="P30" i="73"/>
  <c r="P29" i="73"/>
  <c r="P28" i="73"/>
  <c r="P27" i="73"/>
  <c r="B23" i="73"/>
  <c r="D21" i="73"/>
  <c r="P20" i="73"/>
  <c r="P19" i="73"/>
  <c r="P18" i="73"/>
  <c r="D17" i="73"/>
  <c r="P16" i="73"/>
  <c r="P15" i="73"/>
  <c r="B10" i="73"/>
  <c r="B7" i="73"/>
  <c r="B6" i="73"/>
  <c r="B5" i="73"/>
  <c r="B39" i="72"/>
  <c r="B34" i="72"/>
  <c r="D33" i="72"/>
  <c r="P32" i="72"/>
  <c r="P31" i="72"/>
  <c r="P30" i="72"/>
  <c r="P29" i="72"/>
  <c r="P28" i="72"/>
  <c r="P27" i="72"/>
  <c r="B23" i="72"/>
  <c r="D21" i="72"/>
  <c r="P20" i="72"/>
  <c r="P19" i="72"/>
  <c r="P18" i="72"/>
  <c r="I17" i="72"/>
  <c r="I22" i="72" s="1"/>
  <c r="H17" i="72"/>
  <c r="H22" i="72" s="1"/>
  <c r="G17" i="72"/>
  <c r="G22" i="72" s="1"/>
  <c r="F17" i="72"/>
  <c r="F22" i="72" s="1"/>
  <c r="E17" i="72"/>
  <c r="E22" i="72" s="1"/>
  <c r="D17" i="72"/>
  <c r="P16" i="72"/>
  <c r="B10" i="72"/>
  <c r="B7" i="72"/>
  <c r="B6" i="72"/>
  <c r="B5" i="72"/>
  <c r="B39" i="71"/>
  <c r="B34" i="71"/>
  <c r="D33" i="71"/>
  <c r="P32" i="71"/>
  <c r="P31" i="71"/>
  <c r="P30" i="71"/>
  <c r="P29" i="71"/>
  <c r="P28" i="71"/>
  <c r="P27" i="71"/>
  <c r="B23" i="71"/>
  <c r="D21" i="71"/>
  <c r="P20" i="71"/>
  <c r="P19" i="71"/>
  <c r="P18" i="71"/>
  <c r="I17" i="71"/>
  <c r="I22" i="71" s="1"/>
  <c r="H17" i="71"/>
  <c r="H22" i="71" s="1"/>
  <c r="G17" i="71"/>
  <c r="G22" i="71" s="1"/>
  <c r="F17" i="71"/>
  <c r="F22" i="71" s="1"/>
  <c r="E17" i="71"/>
  <c r="E22" i="71" s="1"/>
  <c r="D17" i="71"/>
  <c r="P16" i="71"/>
  <c r="P15" i="71"/>
  <c r="B10" i="71"/>
  <c r="B7" i="71"/>
  <c r="B6" i="71"/>
  <c r="B5" i="71"/>
  <c r="A39" i="70"/>
  <c r="A34" i="70"/>
  <c r="A23" i="70"/>
  <c r="C21" i="70"/>
  <c r="O20" i="70"/>
  <c r="O19" i="70"/>
  <c r="O18" i="70"/>
  <c r="E22" i="70"/>
  <c r="C17" i="70"/>
  <c r="O16" i="70"/>
  <c r="O15" i="70"/>
  <c r="A10" i="70"/>
  <c r="A7" i="70"/>
  <c r="A6" i="70"/>
  <c r="A5" i="70"/>
  <c r="B39" i="69"/>
  <c r="B34" i="69"/>
  <c r="B23" i="69"/>
  <c r="D21" i="69"/>
  <c r="P20" i="69"/>
  <c r="P19" i="69"/>
  <c r="P18" i="69"/>
  <c r="D17" i="69"/>
  <c r="P16" i="69"/>
  <c r="P15" i="69"/>
  <c r="B10" i="69"/>
  <c r="B7" i="69"/>
  <c r="B6" i="69"/>
  <c r="B5" i="69"/>
  <c r="B39" i="68"/>
  <c r="B34" i="68"/>
  <c r="P32" i="68"/>
  <c r="P31" i="68"/>
  <c r="P30" i="68"/>
  <c r="P29" i="68"/>
  <c r="P28" i="68"/>
  <c r="P27" i="68"/>
  <c r="B23" i="68"/>
  <c r="D21" i="68"/>
  <c r="P20" i="68"/>
  <c r="P19" i="68"/>
  <c r="P18" i="68"/>
  <c r="O22" i="68"/>
  <c r="N22" i="68"/>
  <c r="L22" i="68"/>
  <c r="K22" i="68"/>
  <c r="J22" i="68"/>
  <c r="G22" i="68"/>
  <c r="D17" i="68"/>
  <c r="P16" i="68"/>
  <c r="P15" i="68"/>
  <c r="B10" i="68"/>
  <c r="B7" i="68"/>
  <c r="B6" i="68"/>
  <c r="B5" i="68"/>
  <c r="B39" i="67"/>
  <c r="B34" i="67"/>
  <c r="D33" i="67"/>
  <c r="P32" i="67"/>
  <c r="P31" i="67"/>
  <c r="P30" i="67"/>
  <c r="P29" i="67"/>
  <c r="P28" i="67"/>
  <c r="P27" i="67"/>
  <c r="B23" i="67"/>
  <c r="D21" i="67"/>
  <c r="P20" i="67"/>
  <c r="P19" i="67"/>
  <c r="P18" i="67"/>
  <c r="D17" i="67"/>
  <c r="P16" i="67"/>
  <c r="P15" i="67"/>
  <c r="B10" i="67"/>
  <c r="B7" i="67"/>
  <c r="B6" i="67"/>
  <c r="B5" i="67"/>
  <c r="B39" i="66"/>
  <c r="B34" i="66"/>
  <c r="D33" i="66"/>
  <c r="P32" i="66"/>
  <c r="P31" i="66"/>
  <c r="P30" i="66"/>
  <c r="P29" i="66"/>
  <c r="P28" i="66"/>
  <c r="P27" i="66"/>
  <c r="B23" i="66"/>
  <c r="D21" i="66"/>
  <c r="P20" i="66"/>
  <c r="P19" i="66"/>
  <c r="P18" i="66"/>
  <c r="D17" i="66"/>
  <c r="P16" i="66"/>
  <c r="P15" i="66"/>
  <c r="B10" i="66"/>
  <c r="B7" i="66"/>
  <c r="B6" i="66"/>
  <c r="B5" i="66"/>
  <c r="B39" i="65"/>
  <c r="B34" i="65"/>
  <c r="D33" i="65"/>
  <c r="P32" i="65"/>
  <c r="P31" i="65"/>
  <c r="P30" i="65"/>
  <c r="P29" i="65"/>
  <c r="P28" i="65"/>
  <c r="P27" i="65"/>
  <c r="B23" i="65"/>
  <c r="D21" i="65"/>
  <c r="P20" i="65"/>
  <c r="P19" i="65"/>
  <c r="P18" i="65"/>
  <c r="D17" i="65"/>
  <c r="P16" i="65"/>
  <c r="P15" i="65"/>
  <c r="B10" i="65"/>
  <c r="B7" i="65"/>
  <c r="B6" i="65"/>
  <c r="B5" i="65"/>
  <c r="B39" i="64"/>
  <c r="B34" i="64"/>
  <c r="D33" i="64"/>
  <c r="P32" i="64"/>
  <c r="P31" i="64"/>
  <c r="P30" i="64"/>
  <c r="P29" i="64"/>
  <c r="P28" i="64"/>
  <c r="P27" i="64"/>
  <c r="B23" i="64"/>
  <c r="D21" i="64"/>
  <c r="P20" i="64"/>
  <c r="P19" i="64"/>
  <c r="P18" i="64"/>
  <c r="D17" i="64"/>
  <c r="P16" i="64"/>
  <c r="P15" i="64"/>
  <c r="B10" i="64"/>
  <c r="B7" i="64"/>
  <c r="B6" i="64"/>
  <c r="B5" i="64"/>
  <c r="B39" i="63"/>
  <c r="B34" i="63"/>
  <c r="D33" i="63"/>
  <c r="B23" i="63"/>
  <c r="D21" i="63"/>
  <c r="P20" i="63"/>
  <c r="P19" i="63"/>
  <c r="P18" i="63"/>
  <c r="I17" i="63"/>
  <c r="I22" i="63" s="1"/>
  <c r="H17" i="63"/>
  <c r="H22" i="63" s="1"/>
  <c r="G17" i="63"/>
  <c r="G22" i="63" s="1"/>
  <c r="F17" i="63"/>
  <c r="F22" i="63" s="1"/>
  <c r="E17" i="63"/>
  <c r="E22" i="63" s="1"/>
  <c r="D17" i="63"/>
  <c r="B10" i="63"/>
  <c r="B7" i="63"/>
  <c r="B6" i="63"/>
  <c r="B5" i="63"/>
  <c r="B39" i="62"/>
  <c r="B34" i="62"/>
  <c r="D33" i="62"/>
  <c r="B23" i="62"/>
  <c r="D21" i="62"/>
  <c r="P20" i="62"/>
  <c r="P19" i="62"/>
  <c r="P18" i="62"/>
  <c r="D17" i="62"/>
  <c r="P16" i="62"/>
  <c r="P15" i="62"/>
  <c r="B10" i="62"/>
  <c r="B7" i="62"/>
  <c r="B6" i="62"/>
  <c r="B5" i="62"/>
  <c r="B39" i="61"/>
  <c r="B34" i="61"/>
  <c r="D33" i="61"/>
  <c r="P32" i="61"/>
  <c r="P31" i="61"/>
  <c r="P30" i="61"/>
  <c r="P29" i="61"/>
  <c r="P28" i="61"/>
  <c r="P27" i="61"/>
  <c r="B23" i="61"/>
  <c r="D21" i="61"/>
  <c r="P20" i="61"/>
  <c r="P19" i="61"/>
  <c r="P18" i="61"/>
  <c r="D17" i="61"/>
  <c r="P16" i="61"/>
  <c r="P15" i="61"/>
  <c r="B10" i="61"/>
  <c r="B7" i="61"/>
  <c r="B6" i="61"/>
  <c r="B5" i="61"/>
  <c r="B39" i="60"/>
  <c r="B34" i="60"/>
  <c r="D33" i="60"/>
  <c r="P32" i="60"/>
  <c r="P31" i="60"/>
  <c r="P30" i="60"/>
  <c r="P29" i="60"/>
  <c r="P28" i="60"/>
  <c r="P27" i="60"/>
  <c r="B23" i="60"/>
  <c r="P20" i="60"/>
  <c r="P19" i="60"/>
  <c r="P18" i="60"/>
  <c r="I17" i="60"/>
  <c r="H17" i="60"/>
  <c r="G17" i="60"/>
  <c r="F17" i="60"/>
  <c r="E17" i="60"/>
  <c r="D17" i="60"/>
  <c r="D22" i="60" s="1"/>
  <c r="P16" i="60"/>
  <c r="P15" i="60"/>
  <c r="B10" i="60"/>
  <c r="B7" i="60"/>
  <c r="B6" i="60"/>
  <c r="B5" i="60"/>
  <c r="B39" i="59"/>
  <c r="B34" i="59"/>
  <c r="P32" i="59"/>
  <c r="P31" i="59"/>
  <c r="P30" i="59"/>
  <c r="P29" i="59"/>
  <c r="P28" i="59"/>
  <c r="B23" i="59"/>
  <c r="D21" i="59"/>
  <c r="P20" i="59"/>
  <c r="P19" i="59"/>
  <c r="P18" i="59"/>
  <c r="D17" i="59"/>
  <c r="B10" i="59"/>
  <c r="B7" i="59"/>
  <c r="B6" i="59"/>
  <c r="B5" i="59"/>
  <c r="B39" i="58"/>
  <c r="B34" i="58"/>
  <c r="D33" i="58"/>
  <c r="B23" i="58"/>
  <c r="D21" i="58"/>
  <c r="P20" i="58"/>
  <c r="P19" i="58"/>
  <c r="P18" i="58"/>
  <c r="P17" i="58"/>
  <c r="P16" i="58"/>
  <c r="P15" i="58"/>
  <c r="B10" i="58"/>
  <c r="B7" i="58"/>
  <c r="B6" i="58"/>
  <c r="B5" i="58"/>
  <c r="B39" i="57"/>
  <c r="B34" i="57"/>
  <c r="P32" i="57"/>
  <c r="P31" i="57"/>
  <c r="P30" i="57"/>
  <c r="P29" i="57"/>
  <c r="P28" i="57"/>
  <c r="B23" i="57"/>
  <c r="D21" i="57"/>
  <c r="P20" i="57"/>
  <c r="P19" i="57"/>
  <c r="P18" i="57"/>
  <c r="D17" i="57"/>
  <c r="B10" i="57"/>
  <c r="B7" i="57"/>
  <c r="B6" i="57"/>
  <c r="B5" i="57"/>
  <c r="B38" i="56"/>
  <c r="B33" i="56"/>
  <c r="P31" i="56"/>
  <c r="P30" i="56"/>
  <c r="P29" i="56"/>
  <c r="P28" i="56"/>
  <c r="P27" i="56"/>
  <c r="P26" i="56"/>
  <c r="D32" i="56"/>
  <c r="B22" i="56"/>
  <c r="P19" i="56"/>
  <c r="P18" i="56"/>
  <c r="B9" i="56"/>
  <c r="B7" i="56"/>
  <c r="B6" i="56"/>
  <c r="B5" i="56"/>
  <c r="D22" i="63" l="1"/>
  <c r="D22" i="74"/>
  <c r="P33" i="71"/>
  <c r="P21" i="69"/>
  <c r="F22" i="68"/>
  <c r="P33" i="63"/>
  <c r="P17" i="60"/>
  <c r="D22" i="57"/>
  <c r="P17" i="68"/>
  <c r="D22" i="59"/>
  <c r="G22" i="70"/>
  <c r="P17" i="71"/>
  <c r="P21" i="78"/>
  <c r="P21" i="72"/>
  <c r="P21" i="68"/>
  <c r="P21" i="60"/>
  <c r="P21" i="74"/>
  <c r="P21" i="63"/>
  <c r="P17" i="63"/>
  <c r="P21" i="71"/>
  <c r="F22" i="70"/>
  <c r="O17" i="70"/>
  <c r="P17" i="69"/>
  <c r="P33" i="68"/>
  <c r="H22" i="68"/>
  <c r="P33" i="65"/>
  <c r="P32" i="56"/>
  <c r="D22" i="65"/>
  <c r="E22" i="68"/>
  <c r="I22" i="68"/>
  <c r="M22" i="68"/>
  <c r="D22" i="70"/>
  <c r="H22" i="70"/>
  <c r="P17" i="78"/>
  <c r="P21" i="57"/>
  <c r="P22" i="57" s="1"/>
  <c r="P33" i="57"/>
  <c r="P17" i="59"/>
  <c r="P21" i="59"/>
  <c r="P33" i="59"/>
  <c r="P33" i="74"/>
  <c r="P16" i="75"/>
  <c r="P20" i="75"/>
  <c r="P17" i="76"/>
  <c r="P21" i="76"/>
  <c r="P33" i="76"/>
  <c r="P17" i="77"/>
  <c r="P21" i="77"/>
  <c r="H22" i="60"/>
  <c r="D22" i="71"/>
  <c r="P33" i="77"/>
  <c r="P17" i="79"/>
  <c r="P21" i="79"/>
  <c r="P33" i="79"/>
  <c r="P33" i="78"/>
  <c r="P32" i="75"/>
  <c r="P17" i="74"/>
  <c r="P33" i="73"/>
  <c r="P21" i="73"/>
  <c r="P17" i="73"/>
  <c r="P33" i="72"/>
  <c r="P17" i="72"/>
  <c r="O21" i="70"/>
  <c r="P33" i="69"/>
  <c r="P33" i="67"/>
  <c r="P21" i="67"/>
  <c r="P17" i="67"/>
  <c r="P33" i="66"/>
  <c r="P21" i="66"/>
  <c r="P17" i="66"/>
  <c r="P21" i="65"/>
  <c r="P17" i="65"/>
  <c r="P33" i="64"/>
  <c r="P21" i="64"/>
  <c r="P33" i="62"/>
  <c r="P21" i="62"/>
  <c r="P17" i="62"/>
  <c r="P33" i="61"/>
  <c r="P21" i="61"/>
  <c r="P17" i="61"/>
  <c r="P33" i="60"/>
  <c r="F22" i="60"/>
  <c r="P21" i="58"/>
  <c r="P22" i="58" s="1"/>
  <c r="D22" i="67"/>
  <c r="G22" i="60"/>
  <c r="E22" i="60"/>
  <c r="I22" i="60"/>
  <c r="D22" i="79"/>
  <c r="D22" i="76"/>
  <c r="D21" i="75"/>
  <c r="D22" i="73"/>
  <c r="D22" i="72"/>
  <c r="C22" i="70"/>
  <c r="D22" i="69"/>
  <c r="D22" i="68"/>
  <c r="D22" i="66"/>
  <c r="D22" i="62"/>
  <c r="D22" i="61"/>
  <c r="D22" i="58"/>
  <c r="D22" i="78"/>
  <c r="D22" i="77"/>
  <c r="P17" i="64"/>
  <c r="D22" i="64"/>
  <c r="D21" i="56"/>
  <c r="P17" i="56"/>
  <c r="P20" i="56" s="1"/>
  <c r="P21" i="56" s="1"/>
  <c r="P22" i="69" l="1"/>
  <c r="P22" i="64"/>
  <c r="P22" i="74"/>
  <c r="P22" i="60"/>
  <c r="P22" i="71"/>
  <c r="P22" i="68"/>
  <c r="P22" i="72"/>
  <c r="P22" i="61"/>
  <c r="P22" i="66"/>
  <c r="P22" i="78"/>
  <c r="P21" i="75"/>
  <c r="P22" i="63"/>
  <c r="P22" i="77"/>
  <c r="P22" i="76"/>
  <c r="O22" i="70"/>
  <c r="P22" i="62"/>
  <c r="P22" i="59"/>
  <c r="P22" i="67"/>
  <c r="P22" i="73"/>
  <c r="P22" i="79"/>
  <c r="P22" i="65"/>
</calcChain>
</file>

<file path=xl/sharedStrings.xml><?xml version="1.0" encoding="utf-8"?>
<sst xmlns="http://schemas.openxmlformats.org/spreadsheetml/2006/main" count="1840" uniqueCount="114">
  <si>
    <t xml:space="preserve">DELITOS SEXUALES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</si>
  <si>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</si>
  <si>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</si>
  <si>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</si>
  <si>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</si>
  <si>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</si>
  <si>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</si>
  <si>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</si>
  <si>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</si>
  <si>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</si>
  <si>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</si>
  <si>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</si>
  <si>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</si>
  <si>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Infracciones</t>
  </si>
  <si>
    <t>Física</t>
  </si>
  <si>
    <t>Verbal y psicológica</t>
  </si>
  <si>
    <t>Patrimonial</t>
  </si>
  <si>
    <t>Agresión sexual</t>
  </si>
  <si>
    <t>Violación sexual</t>
  </si>
  <si>
    <t>Acoso sexual</t>
  </si>
  <si>
    <t>Seducción de menores</t>
  </si>
  <si>
    <t>Incesto</t>
  </si>
  <si>
    <t>Exhibicionismo</t>
  </si>
  <si>
    <t>Violencia de género     309-1 C.P.</t>
  </si>
  <si>
    <t>Violencia intrafamiliar 309-2 C.P.</t>
  </si>
  <si>
    <t xml:space="preserve">Delitos sexuales </t>
  </si>
  <si>
    <t>ORDENES DE PROTECCIÓN</t>
  </si>
  <si>
    <t>REPÚBLICA DOMINICANA</t>
  </si>
  <si>
    <t>PROCURADURÍA GENERAL DE LA REPÚBLICA</t>
  </si>
  <si>
    <t>TOTAL</t>
  </si>
  <si>
    <t>CANTIDAD DE ORDENES</t>
  </si>
  <si>
    <t>SUBTOTALES</t>
  </si>
  <si>
    <t>TOTAL GENERAL</t>
  </si>
  <si>
    <t>PROVINCIA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</si>
  <si>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</si>
  <si>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</si>
  <si>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</si>
  <si>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</si>
  <si>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</si>
  <si>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</si>
  <si>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</si>
  <si>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AGOSTO </t>
  </si>
  <si>
    <t>SEPTIEMBRE</t>
  </si>
  <si>
    <t>OCTUBRE</t>
  </si>
  <si>
    <t>NOVIEMBRE</t>
  </si>
  <si>
    <t xml:space="preserve">DICIEMBRE </t>
  </si>
  <si>
    <t>AZUA</t>
  </si>
  <si>
    <t>BANI</t>
  </si>
  <si>
    <t>BAHORUCO</t>
  </si>
  <si>
    <t>BARAHONA</t>
  </si>
  <si>
    <t>BONAO</t>
  </si>
  <si>
    <t>DAJABON</t>
  </si>
  <si>
    <t>DISTRITO NACIONAL</t>
  </si>
  <si>
    <t>HIGUEY</t>
  </si>
  <si>
    <t>LA ROMANA</t>
  </si>
  <si>
    <t>LA VEGA</t>
  </si>
  <si>
    <t>MOCA</t>
  </si>
  <si>
    <t>PUERTO PLATA</t>
  </si>
  <si>
    <t>PUNTA CANA</t>
  </si>
  <si>
    <t>SALCEDO</t>
  </si>
  <si>
    <t>SAN CRISTOBAL</t>
  </si>
  <si>
    <t>SAN FRANCISCO DE MACORIS</t>
  </si>
  <si>
    <t>SAN JUAN</t>
  </si>
  <si>
    <t>SAN PEDRO DE MACORIS</t>
  </si>
  <si>
    <t>SÁNCHEZ RAMÍREZ</t>
  </si>
  <si>
    <t>SANTIAGO</t>
  </si>
  <si>
    <t>SANTO DOMINGO ESTE</t>
  </si>
  <si>
    <t>SANTO DOMINGO OESTE</t>
  </si>
  <si>
    <t xml:space="preserve">VALVERDE </t>
  </si>
  <si>
    <t>DISPONIBLE</t>
  </si>
  <si>
    <t>INCOMPLETA</t>
  </si>
  <si>
    <t>NUEVA</t>
  </si>
  <si>
    <t>EL SEIBO</t>
  </si>
  <si>
    <t xml:space="preserve"> </t>
  </si>
  <si>
    <t>LAS MATAS DE FALFAN</t>
  </si>
  <si>
    <t>CASOS SOMETIDOS UNIDADES DE VIOLENCIA DE GENERO, SEXUAL E INTRAFAMILIAR 2020 ENERO-ABRIL</t>
  </si>
  <si>
    <t>"Año de la Consolidación de la Seguridad Alimentaria"</t>
  </si>
  <si>
    <t>DIRECCIÓN DE ESTADÍSTICAS Y ANÁLISIS</t>
  </si>
  <si>
    <t>MONTE PLATA</t>
  </si>
  <si>
    <t>Nota: Esta UVGS comenzó a producir información en Julio de 2020.</t>
  </si>
  <si>
    <t xml:space="preserve">DENUNCIAS DE VIOLENCIA DE GÉNERO, INTRAFAMILIAR Y DELITOS SEXUALES </t>
  </si>
  <si>
    <t>Tipo de violencia</t>
  </si>
  <si>
    <t xml:space="preserve">VIOLENCIA DE GÉNERO E INTRAFAMILIAR </t>
  </si>
  <si>
    <t>TABLAS/CUADROS PRELIMINARES DE VIOLENCIA DE GÉNERO, INTRAFAMILIAR, DELITOS SEXUALES Y LAS ORDENES DE PROTECCIÓN EN LA REPÚBLICA DOMINICANA</t>
  </si>
  <si>
    <t>Este documento muestra a través de tablas desglosadas por mes, el tipo de violencia y las órdenes de protección de las víctimas de violencia de género, intrafamiliar y delitos sexuales, según las leyes existentes en nuestro país.</t>
  </si>
  <si>
    <t xml:space="preserve">Fuente: Unidades especializadas en violencia de género, intrafamiliar y delitos sexuales (UVGS). </t>
  </si>
  <si>
    <t>REPÚBLICA DOMINICANA - AÑO 2020</t>
  </si>
  <si>
    <t>UNIDAD DE AZUA - AÑO 2020</t>
  </si>
  <si>
    <t>UNIDAD DE BAHORUCO - AÑO 2020</t>
  </si>
  <si>
    <t>UNIDAD DE BARAHONA - AÑO 2020</t>
  </si>
  <si>
    <t>UNIDAD DE DAJABÓN - AÑO 2020</t>
  </si>
  <si>
    <t>UNIDAD DEL DISTRITO NACIONAL - AÑO 2020</t>
  </si>
  <si>
    <t>UNIDAD EL SEIBO - AÑO 2020</t>
  </si>
  <si>
    <t>UNIDAD DE ESPAILLAT - AÑO 2020</t>
  </si>
  <si>
    <t>UNIDAD DE HIGUEY - AÑO 2020</t>
  </si>
  <si>
    <t>UNIDAD DE LA ROMANA - AÑO 2020</t>
  </si>
  <si>
    <t>UNIDAD DE LA VEGA - AÑO 2020</t>
  </si>
  <si>
    <t>UNIDAD DE LAS MATAS DE FARFAN - AÑO 2020</t>
  </si>
  <si>
    <t>UNIDAD DE MONSEÑOR NOUEL - AÑO 2020</t>
  </si>
  <si>
    <t>UNIDAD DE MONTE PLATA - AÑO 2020</t>
  </si>
  <si>
    <t>UNIDAD DE PERAVIA - AÑO 2020</t>
  </si>
  <si>
    <t>UNIDAD DE PUERTO PLATA - AÑO 2020</t>
  </si>
  <si>
    <t>UNIDAD DE PUNTA CANA - AÑO 2020</t>
  </si>
  <si>
    <t>UNIDAD DE SALCEDO - AÑO 2020</t>
  </si>
  <si>
    <t>UNIDAD DE SAN CRISTOBAL - AÑO 2020</t>
  </si>
  <si>
    <t>UNIDAD DE SAN FRANCISCO DE MACORIS - AÑO 2020</t>
  </si>
  <si>
    <t>UNIDAD DE SAN JUAN DE LA MAGUANA - AÑO 2020</t>
  </si>
  <si>
    <t>UNIDAD DE SAN PEDRO DE MACORIS - AÑO 2020</t>
  </si>
  <si>
    <t>UNIDAD DE  SÁNCHEZ RAMÍREZ - AÑO 2020</t>
  </si>
  <si>
    <t>UNIDAD DE SANTIAGO ENERO-DICIEMBRE - AÑO 2020</t>
  </si>
  <si>
    <t>UNIDAD DE SANTO DOMINGO ESTE - AÑO 2020</t>
  </si>
  <si>
    <t>UNIDAD DE SANTO DOMINGO OESTE - AÑO 2020</t>
  </si>
  <si>
    <t>UNIDAD DE VALVERDE - AÑO 2020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</si>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</sst>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indexed="10"/>
      <name val="Gill Sans MT"/>
      <family val="2"/>
    </font>
    <font>
      <sz val="11"/>
      <color rgb="FF00000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4"/>
      <color theme="1"/>
      <name val="Consolas"/>
      <family val="3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sz val="12"/>
      <color rgb="FFFF0000"/>
      <name val="Gill Sans MT"/>
      <family val="2"/>
    </font>
    <font>
      <sz val="12"/>
      <color rgb="FF00B0F0"/>
      <name val="Gill Sans MT"/>
      <family val="2"/>
    </font>
    <font>
      <sz val="12"/>
      <name val="Gill Sans MT"/>
      <family val="2"/>
    </font>
    <font>
      <u/>
      <sz val="11"/>
      <color theme="10"/>
      <name val="Calibri"/>
      <family val="2"/>
      <scheme val="minor"/>
    </font>
    <font>
      <b/>
      <sz val="10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sz val="11"/>
      <color theme="3" tint="-0.499984740745262"/>
      <name val="Gill Sans MT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00B0F0"/>
        <bgColor indexed="64"/>
      </patternFill>
    </fill>
    <fill>
      <patternFill patternType="solid">
        <fgColor rgb="FFF65CCA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F75B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0" borderId="0"/>
    <xf numFmtId="0" fontId="2" fillId="0" borderId="0"/>
    <xf numFmtId="0" fontId="19" fillId="0" borderId="0" applyNumberFormat="0" applyFill="0" applyBorder="0" applyAlignment="0" applyProtection="0"/>
    <xf numFmtId="0" fontId="24" fillId="0" borderId="0"/>
  </cellStyleXfs>
  <cellXfs count="11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4" fillId="0" borderId="17" xfId="0" applyFont="1" applyBorder="1"/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/>
    </xf>
    <xf numFmtId="0" fontId="15" fillId="0" borderId="0" xfId="0" applyFont="1" applyFill="1"/>
    <xf numFmtId="0" fontId="16" fillId="6" borderId="21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6" borderId="0" xfId="0" applyFont="1" applyFill="1"/>
    <xf numFmtId="0" fontId="15" fillId="0" borderId="0" xfId="0" applyFont="1" applyAlignment="1">
      <alignment horizontal="left"/>
    </xf>
    <xf numFmtId="0" fontId="15" fillId="8" borderId="0" xfId="0" applyFont="1" applyFill="1"/>
    <xf numFmtId="0" fontId="0" fillId="0" borderId="0" xfId="0" applyAlignment="1">
      <alignment horizontal="center"/>
    </xf>
    <xf numFmtId="0" fontId="15" fillId="7" borderId="0" xfId="0" applyFont="1" applyFill="1"/>
    <xf numFmtId="0" fontId="5" fillId="0" borderId="0" xfId="0" applyFont="1"/>
    <xf numFmtId="1" fontId="5" fillId="0" borderId="2" xfId="1" applyNumberFormat="1" applyFont="1" applyBorder="1" applyAlignment="1">
      <alignment horizontal="center" vertical="center"/>
    </xf>
    <xf numFmtId="1" fontId="6" fillId="0" borderId="16" xfId="1" applyNumberFormat="1" applyFont="1" applyFill="1" applyBorder="1" applyAlignment="1">
      <alignment horizontal="center" vertical="center"/>
    </xf>
    <xf numFmtId="0" fontId="19" fillId="0" borderId="17" xfId="10" applyBorder="1"/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/>
    </xf>
    <xf numFmtId="0" fontId="16" fillId="6" borderId="26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3" fillId="0" borderId="0" xfId="1" applyFont="1"/>
    <xf numFmtId="0" fontId="8" fillId="0" borderId="0" xfId="1" applyFont="1" applyAlignment="1">
      <alignment horizontal="center"/>
    </xf>
    <xf numFmtId="0" fontId="6" fillId="9" borderId="10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/>
    </xf>
    <xf numFmtId="0" fontId="6" fillId="9" borderId="11" xfId="1" applyFont="1" applyFill="1" applyBorder="1" applyAlignment="1">
      <alignment horizontal="center" vertical="center"/>
    </xf>
    <xf numFmtId="0" fontId="6" fillId="9" borderId="28" xfId="1" applyFont="1" applyFill="1" applyBorder="1" applyAlignment="1">
      <alignment horizontal="center" vertical="center"/>
    </xf>
    <xf numFmtId="0" fontId="6" fillId="9" borderId="30" xfId="1" applyFont="1" applyFill="1" applyBorder="1" applyAlignment="1">
      <alignment horizontal="center" vertical="center"/>
    </xf>
    <xf numFmtId="1" fontId="8" fillId="0" borderId="33" xfId="1" applyNumberFormat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" fontId="5" fillId="0" borderId="28" xfId="1" applyNumberFormat="1" applyFont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1" fontId="6" fillId="0" borderId="16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0" fontId="17" fillId="6" borderId="22" xfId="0" applyFont="1" applyFill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26" fillId="0" borderId="0" xfId="11" applyFont="1"/>
    <xf numFmtId="0" fontId="24" fillId="0" borderId="0" xfId="11"/>
    <xf numFmtId="0" fontId="27" fillId="0" borderId="0" xfId="11" applyFont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7" fillId="0" borderId="32" xfId="1" applyFont="1" applyBorder="1" applyAlignment="1">
      <alignment horizontal="center" vertical="center"/>
    </xf>
    <xf numFmtId="0" fontId="28" fillId="0" borderId="0" xfId="11" applyFont="1" applyAlignment="1">
      <alignment horizontal="center" wrapText="1"/>
    </xf>
    <xf numFmtId="0" fontId="25" fillId="0" borderId="0" xfId="11" applyFont="1" applyAlignment="1">
      <alignment horizontal="center"/>
    </xf>
    <xf numFmtId="0" fontId="27" fillId="0" borderId="0" xfId="11" applyFont="1" applyAlignment="1">
      <alignment horizontal="center" wrapText="1"/>
    </xf>
    <xf numFmtId="0" fontId="25" fillId="0" borderId="0" xfId="1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9" borderId="29" xfId="1" applyFont="1" applyFill="1" applyBorder="1" applyAlignment="1">
      <alignment horizontal="center" vertical="center" wrapText="1"/>
    </xf>
    <xf numFmtId="0" fontId="6" fillId="9" borderId="28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right" vertical="center"/>
    </xf>
    <xf numFmtId="0" fontId="8" fillId="0" borderId="32" xfId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6" fillId="10" borderId="7" xfId="1" applyFont="1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/>
    </xf>
    <xf numFmtId="0" fontId="6" fillId="10" borderId="9" xfId="1" applyFont="1" applyFill="1" applyBorder="1" applyAlignment="1">
      <alignment horizontal="center" vertical="center"/>
    </xf>
  </cellXfs>
  <cellStyles count="12">
    <cellStyle name="Bad" xfId="6"/>
    <cellStyle name="Good" xfId="7"/>
    <cellStyle name="Hipervínculo" xfId="10" builtinId="8"/>
    <cellStyle name="Normal" xfId="0" builtinId="0"/>
    <cellStyle name="Normal 2" xfId="1"/>
    <cellStyle name="Normal 2 2" xfId="9"/>
    <cellStyle name="Normal 2 3" xfId="8"/>
    <cellStyle name="Normal 3" xfId="2"/>
    <cellStyle name="Normal 4" xfId="4"/>
    <cellStyle name="Normal 5" xfId="11"/>
    <cellStyle name="Porcentaje 2" xfId="3"/>
    <cellStyle name="Porcentaje 2 2" xfId="5"/>
  </cellStyles>
  <dxfs count="0"/>
  <tableStyles count="0" defaultTableStyle="TableStyleMedium2" defaultPivotStyle="PivotStyleLight16"/>
  <colors>
    <mruColors>
      <color rgb="FF00B0F0"/>
      <color rgb="FF2F75B5"/>
      <color rgb="FFF65CCA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750794</xdr:colOff>
      <xdr:row>0</xdr:row>
      <xdr:rowOff>33618</xdr:rowOff>
    </xdr:from>
    <xdr:to>
      <xdr:col>4</xdr:col>
      <xdr:colOff>683559</xdr:colOff>
      <xdr:row>8</xdr:row>
      <xdr:rowOff>137272</xdr:rowOff>
    </xdr:to>
    <xdr:pic>
      <xdr:nvPicPr>
        <xdr:cNvPr id="3" name="Imagen 2" descr="C:\Users\jonathan.munoz\Desktop\BAUL\Trabajos PGR LAPTOP\logo.jf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41" y="33618"/>
          <a:ext cx="1456765" cy="13587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0</xdr:row>
      <xdr:rowOff>59392</xdr:rowOff>
    </xdr:from>
    <xdr:to>
      <xdr:col>9</xdr:col>
      <xdr:colOff>48186</xdr:colOff>
      <xdr:row>4</xdr:row>
      <xdr:rowOff>57150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90974" y="5939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0</xdr:row>
      <xdr:rowOff>78442</xdr:rowOff>
    </xdr:from>
    <xdr:to>
      <xdr:col>9</xdr:col>
      <xdr:colOff>352986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5824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78442</xdr:rowOff>
    </xdr:from>
    <xdr:to>
      <xdr:col>10</xdr:col>
      <xdr:colOff>200586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4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0</xdr:row>
      <xdr:rowOff>59392</xdr:rowOff>
    </xdr:from>
    <xdr:to>
      <xdr:col>9</xdr:col>
      <xdr:colOff>286311</xdr:colOff>
      <xdr:row>4</xdr:row>
      <xdr:rowOff>57150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7149" y="5939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0</xdr:row>
      <xdr:rowOff>40342</xdr:rowOff>
    </xdr:from>
    <xdr:to>
      <xdr:col>9</xdr:col>
      <xdr:colOff>181536</xdr:colOff>
      <xdr:row>4</xdr:row>
      <xdr:rowOff>38100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4324" y="40342"/>
          <a:ext cx="305808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0</xdr:row>
      <xdr:rowOff>68917</xdr:rowOff>
    </xdr:from>
    <xdr:to>
      <xdr:col>9</xdr:col>
      <xdr:colOff>76761</xdr:colOff>
      <xdr:row>4</xdr:row>
      <xdr:rowOff>66675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49" y="68917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0</xdr:row>
      <xdr:rowOff>0</xdr:rowOff>
    </xdr:from>
    <xdr:to>
      <xdr:col>10</xdr:col>
      <xdr:colOff>219636</xdr:colOff>
      <xdr:row>3</xdr:row>
      <xdr:rowOff>178733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4849" y="0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0</xdr:rowOff>
    </xdr:from>
    <xdr:to>
      <xdr:col>10</xdr:col>
      <xdr:colOff>238686</xdr:colOff>
      <xdr:row>3</xdr:row>
      <xdr:rowOff>178733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299" y="0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0</xdr:row>
      <xdr:rowOff>78442</xdr:rowOff>
    </xdr:from>
    <xdr:to>
      <xdr:col>10</xdr:col>
      <xdr:colOff>76761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815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408454</xdr:colOff>
      <xdr:row>0</xdr:row>
      <xdr:rowOff>59392</xdr:rowOff>
    </xdr:from>
    <xdr:to>
      <xdr:col>10</xdr:col>
      <xdr:colOff>361391</xdr:colOff>
      <xdr:row>4</xdr:row>
      <xdr:rowOff>57150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2704" y="5939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0</xdr:row>
      <xdr:rowOff>78442</xdr:rowOff>
    </xdr:from>
    <xdr:to>
      <xdr:col>9</xdr:col>
      <xdr:colOff>333936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4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0</xdr:row>
      <xdr:rowOff>49867</xdr:rowOff>
    </xdr:from>
    <xdr:to>
      <xdr:col>10</xdr:col>
      <xdr:colOff>210111</xdr:colOff>
      <xdr:row>4</xdr:row>
      <xdr:rowOff>47625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5324" y="49867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49867</xdr:rowOff>
    </xdr:from>
    <xdr:to>
      <xdr:col>10</xdr:col>
      <xdr:colOff>105336</xdr:colOff>
      <xdr:row>4</xdr:row>
      <xdr:rowOff>47625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0124" y="49867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0</xdr:row>
      <xdr:rowOff>116542</xdr:rowOff>
    </xdr:from>
    <xdr:to>
      <xdr:col>10</xdr:col>
      <xdr:colOff>10086</xdr:colOff>
      <xdr:row>4</xdr:row>
      <xdr:rowOff>114300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9" y="1165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78442</xdr:rowOff>
    </xdr:from>
    <xdr:to>
      <xdr:col>9</xdr:col>
      <xdr:colOff>305361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819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0</xdr:row>
      <xdr:rowOff>40342</xdr:rowOff>
    </xdr:from>
    <xdr:to>
      <xdr:col>10</xdr:col>
      <xdr:colOff>57711</xdr:colOff>
      <xdr:row>4</xdr:row>
      <xdr:rowOff>38100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499" y="403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0</xdr:row>
      <xdr:rowOff>78442</xdr:rowOff>
    </xdr:from>
    <xdr:to>
      <xdr:col>10</xdr:col>
      <xdr:colOff>152961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0</xdr:row>
      <xdr:rowOff>78442</xdr:rowOff>
    </xdr:from>
    <xdr:to>
      <xdr:col>10</xdr:col>
      <xdr:colOff>48186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90974" y="78442"/>
          <a:ext cx="2772337" cy="721658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42"/>
  <sheetViews>
    <sheetView topLeftCell="A12" zoomScale="70" zoomScaleNormal="70" workbookViewId="0">
      <selection activeCell="L14" sqref="L14"/>
    </sheetView>
  </sheetViews>
  <sheetFormatPr baseColWidth="10" defaultRowHeight="12.75" x14ac:dyDescent="0.2"/>
  <cols>
    <col min="1" max="1" width="10.42578125" style="72" customWidth="1"/>
    <col min="2" max="2" width="10.85546875" style="72" customWidth="1"/>
    <col min="3" max="6" width="11.42578125" style="72"/>
    <col min="7" max="7" width="4.5703125" style="72" customWidth="1"/>
    <col min="8" max="8" width="4.85546875" style="72" customWidth="1"/>
    <col min="9" max="9" width="9.28515625" style="72" customWidth="1"/>
    <col min="10" max="16384" width="11.42578125" style="72"/>
  </cols>
  <sheetData>
    <row r="10" spans="1:10" ht="18.75" x14ac:dyDescent="0.3">
      <c r="A10" s="83" t="s">
        <v>27</v>
      </c>
      <c r="B10" s="83"/>
      <c r="C10" s="83"/>
      <c r="D10" s="83"/>
      <c r="E10" s="83"/>
      <c r="F10" s="83"/>
      <c r="G10" s="83"/>
      <c r="H10" s="83"/>
      <c r="I10" s="83"/>
      <c r="J10" s="71"/>
    </row>
    <row r="11" spans="1:10" ht="18.75" x14ac:dyDescent="0.3">
      <c r="A11" s="83" t="s">
        <v>28</v>
      </c>
      <c r="B11" s="83"/>
      <c r="C11" s="83"/>
      <c r="D11" s="83"/>
      <c r="E11" s="83"/>
      <c r="F11" s="83"/>
      <c r="G11" s="83"/>
      <c r="H11" s="83"/>
      <c r="I11" s="83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89.25" customHeight="1" x14ac:dyDescent="0.3">
      <c r="A17" s="84" t="s">
        <v>83</v>
      </c>
      <c r="B17" s="84"/>
      <c r="C17" s="84"/>
      <c r="D17" s="84"/>
      <c r="E17" s="84"/>
      <c r="F17" s="84"/>
      <c r="G17" s="84"/>
      <c r="H17" s="84"/>
      <c r="I17" s="84"/>
      <c r="J17" s="71"/>
    </row>
    <row r="18" spans="1:10" ht="13.5" customHeight="1" x14ac:dyDescent="0.3">
      <c r="A18" s="73"/>
      <c r="B18" s="73"/>
      <c r="C18" s="73"/>
      <c r="D18" s="73"/>
      <c r="E18" s="73"/>
      <c r="F18" s="73"/>
      <c r="G18" s="73"/>
      <c r="H18" s="73"/>
      <c r="I18" s="73"/>
      <c r="J18" s="71"/>
    </row>
    <row r="19" spans="1:10" ht="17.25" customHeight="1" x14ac:dyDescent="0.3">
      <c r="A19" s="71"/>
      <c r="B19" s="83" t="s">
        <v>113</v>
      </c>
      <c r="C19" s="83"/>
      <c r="D19" s="83"/>
      <c r="E19" s="83"/>
      <c r="F19" s="83"/>
      <c r="G19" s="83"/>
      <c r="H19" s="83"/>
      <c r="I19" s="71"/>
      <c r="J19" s="71"/>
    </row>
    <row r="20" spans="1:10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0.25" customHeight="1" x14ac:dyDescent="0.3">
      <c r="A21" s="83"/>
      <c r="B21" s="83"/>
      <c r="C21" s="83"/>
      <c r="D21" s="83"/>
      <c r="E21" s="83"/>
      <c r="F21" s="83"/>
      <c r="G21" s="83"/>
      <c r="H21" s="83"/>
      <c r="I21" s="83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5" customHeight="1" x14ac:dyDescent="0.2">
      <c r="A24" s="85" t="s">
        <v>84</v>
      </c>
      <c r="B24" s="85"/>
      <c r="C24" s="85"/>
      <c r="D24" s="85"/>
      <c r="E24" s="85"/>
      <c r="F24" s="85"/>
      <c r="G24" s="85"/>
      <c r="H24" s="85"/>
      <c r="I24" s="85"/>
      <c r="J24" s="71"/>
    </row>
    <row r="25" spans="1:10" ht="12.75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71"/>
    </row>
    <row r="26" spans="1:10" ht="12.75" customHeight="1" x14ac:dyDescent="0.2">
      <c r="A26" s="85"/>
      <c r="B26" s="85"/>
      <c r="C26" s="85"/>
      <c r="D26" s="85"/>
      <c r="E26" s="85"/>
      <c r="F26" s="85"/>
      <c r="G26" s="85"/>
      <c r="H26" s="85"/>
      <c r="I26" s="85"/>
      <c r="J26" s="71"/>
    </row>
    <row r="27" spans="1:10" ht="30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71"/>
    </row>
    <row r="28" spans="1:10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12.75" customHeight="1" x14ac:dyDescent="0.2">
      <c r="A31" s="82" t="s">
        <v>77</v>
      </c>
      <c r="B31" s="82"/>
      <c r="C31" s="82"/>
      <c r="D31" s="82"/>
      <c r="E31" s="82"/>
      <c r="F31" s="82"/>
      <c r="G31" s="82"/>
      <c r="H31" s="82"/>
      <c r="I31" s="82"/>
      <c r="J31" s="71"/>
    </row>
    <row r="32" spans="1:10" ht="41.25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71"/>
    </row>
    <row r="33" spans="1:10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</row>
  </sheetData>
  <mergeCells count="7">
    <mergeCell ref="A31:I32"/>
    <mergeCell ref="A10:I10"/>
    <mergeCell ref="A11:I11"/>
    <mergeCell ref="A21:I21"/>
    <mergeCell ref="B19:H19"/>
    <mergeCell ref="A17:I17"/>
    <mergeCell ref="A24:I2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D38" sqref="D38:O38"/>
    </sheetView>
  </sheetViews>
  <sheetFormatPr baseColWidth="10" defaultColWidth="11.42578125" defaultRowHeight="14.25" x14ac:dyDescent="0.2"/>
  <cols>
    <col min="1" max="1" width="2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5</v>
      </c>
      <c r="E15" s="4">
        <v>1</v>
      </c>
      <c r="F15" s="4">
        <v>3</v>
      </c>
      <c r="G15" s="4">
        <v>2</v>
      </c>
      <c r="H15" s="4">
        <v>0</v>
      </c>
      <c r="I15" s="4">
        <v>1</v>
      </c>
      <c r="J15" s="4">
        <v>2</v>
      </c>
      <c r="K15" s="4">
        <v>1</v>
      </c>
      <c r="L15" s="4">
        <v>1</v>
      </c>
      <c r="M15" s="4">
        <v>1</v>
      </c>
      <c r="N15" s="4">
        <v>4</v>
      </c>
      <c r="O15" s="4">
        <v>3</v>
      </c>
      <c r="P15" s="5">
        <f>N15+O15++D15+E15+F15+G15+H15+I15+J15+K15+L15+M15</f>
        <v>24</v>
      </c>
    </row>
    <row r="16" spans="2:16" s="2" customFormat="1" ht="32.1" customHeight="1" x14ac:dyDescent="0.25">
      <c r="B16" s="102"/>
      <c r="C16" s="3" t="s">
        <v>15</v>
      </c>
      <c r="D16" s="4">
        <v>2</v>
      </c>
      <c r="E16" s="4">
        <v>1</v>
      </c>
      <c r="F16" s="4">
        <v>2</v>
      </c>
      <c r="G16" s="4">
        <v>1</v>
      </c>
      <c r="H16" s="4">
        <v>1</v>
      </c>
      <c r="I16" s="4">
        <v>0</v>
      </c>
      <c r="J16" s="4">
        <v>1</v>
      </c>
      <c r="K16" s="4">
        <v>0</v>
      </c>
      <c r="L16" s="4">
        <v>1</v>
      </c>
      <c r="M16" s="4">
        <v>2</v>
      </c>
      <c r="N16" s="4">
        <v>4</v>
      </c>
      <c r="O16" s="4">
        <v>1</v>
      </c>
      <c r="P16" s="6">
        <f>+D16+E16+F16+G16+H16+I16+J16+K16+L16+M16+N16+O16</f>
        <v>16</v>
      </c>
    </row>
    <row r="17" spans="2:16" s="2" customFormat="1" ht="32.1" customHeight="1" x14ac:dyDescent="0.25">
      <c r="B17" s="102"/>
      <c r="C17" s="7" t="s">
        <v>31</v>
      </c>
      <c r="D17" s="8">
        <f>SUM(D15:D16)</f>
        <v>7</v>
      </c>
      <c r="E17" s="8">
        <f t="shared" ref="E17:O17" si="0">SUM(E15:E16)</f>
        <v>2</v>
      </c>
      <c r="F17" s="8">
        <f t="shared" si="0"/>
        <v>5</v>
      </c>
      <c r="G17" s="8">
        <f t="shared" si="0"/>
        <v>3</v>
      </c>
      <c r="H17" s="8">
        <f t="shared" si="0"/>
        <v>1</v>
      </c>
      <c r="I17" s="8">
        <f t="shared" si="0"/>
        <v>1</v>
      </c>
      <c r="J17" s="8">
        <f t="shared" si="0"/>
        <v>3</v>
      </c>
      <c r="K17" s="8">
        <f t="shared" si="0"/>
        <v>1</v>
      </c>
      <c r="L17" s="8">
        <f t="shared" si="0"/>
        <v>2</v>
      </c>
      <c r="M17" s="8">
        <f t="shared" si="0"/>
        <v>3</v>
      </c>
      <c r="N17" s="8">
        <f t="shared" si="0"/>
        <v>8</v>
      </c>
      <c r="O17" s="8">
        <f t="shared" si="0"/>
        <v>4</v>
      </c>
      <c r="P17" s="10">
        <f>+D17+E17+F17+G17+H17+I17+J17+K17+L17+M17+N17+O17</f>
        <v>40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13</v>
      </c>
      <c r="E18" s="35">
        <v>11</v>
      </c>
      <c r="F18" s="35">
        <v>17</v>
      </c>
      <c r="G18" s="4">
        <v>14</v>
      </c>
      <c r="H18" s="4">
        <v>8</v>
      </c>
      <c r="I18" s="4">
        <v>10</v>
      </c>
      <c r="J18" s="4">
        <v>8</v>
      </c>
      <c r="K18" s="4">
        <v>16</v>
      </c>
      <c r="L18" s="4">
        <v>10</v>
      </c>
      <c r="M18" s="4">
        <v>12</v>
      </c>
      <c r="N18" s="4">
        <v>7</v>
      </c>
      <c r="O18" s="4">
        <v>14</v>
      </c>
      <c r="P18" s="50">
        <f>N18+O18+D18+E18+F18+G18+H18+I18+J18+K18+L18+M18</f>
        <v>140</v>
      </c>
    </row>
    <row r="19" spans="2:16" s="2" customFormat="1" ht="32.1" customHeight="1" x14ac:dyDescent="0.25">
      <c r="B19" s="103"/>
      <c r="C19" s="11" t="s">
        <v>15</v>
      </c>
      <c r="D19" s="35">
        <v>28</v>
      </c>
      <c r="E19" s="35">
        <v>13</v>
      </c>
      <c r="F19" s="35">
        <v>14</v>
      </c>
      <c r="G19" s="4">
        <v>8</v>
      </c>
      <c r="H19" s="4">
        <v>17</v>
      </c>
      <c r="I19" s="4">
        <v>14</v>
      </c>
      <c r="J19" s="4">
        <v>15</v>
      </c>
      <c r="K19" s="4">
        <v>19</v>
      </c>
      <c r="L19" s="4">
        <v>22</v>
      </c>
      <c r="M19" s="4">
        <v>10</v>
      </c>
      <c r="N19" s="4">
        <v>8</v>
      </c>
      <c r="O19" s="4">
        <v>13</v>
      </c>
      <c r="P19" s="50">
        <f>N19+O19+D19+E19+F19+G19+H19+I19+J19+K19+L19+M19</f>
        <v>181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1</v>
      </c>
    </row>
    <row r="21" spans="2:16" s="2" customFormat="1" ht="32.1" customHeight="1" x14ac:dyDescent="0.25">
      <c r="B21" s="103"/>
      <c r="C21" s="7" t="s">
        <v>31</v>
      </c>
      <c r="D21" s="8">
        <f>SUM(D18:D20)</f>
        <v>41</v>
      </c>
      <c r="E21" s="8">
        <f t="shared" ref="E21:O21" si="1">SUM(E18:E20)</f>
        <v>24</v>
      </c>
      <c r="F21" s="8">
        <f t="shared" si="1"/>
        <v>31</v>
      </c>
      <c r="G21" s="8">
        <f t="shared" si="1"/>
        <v>22</v>
      </c>
      <c r="H21" s="8">
        <f t="shared" si="1"/>
        <v>25</v>
      </c>
      <c r="I21" s="8">
        <f t="shared" si="1"/>
        <v>24</v>
      </c>
      <c r="J21" s="8">
        <f t="shared" si="1"/>
        <v>23</v>
      </c>
      <c r="K21" s="8">
        <f t="shared" si="1"/>
        <v>36</v>
      </c>
      <c r="L21" s="8">
        <f t="shared" si="1"/>
        <v>32</v>
      </c>
      <c r="M21" s="8">
        <f t="shared" si="1"/>
        <v>22</v>
      </c>
      <c r="N21" s="8">
        <f t="shared" si="1"/>
        <v>15</v>
      </c>
      <c r="O21" s="8">
        <f t="shared" si="1"/>
        <v>27</v>
      </c>
      <c r="P21" s="12">
        <f t="shared" ref="P21" si="2">SUM(P18:P20)</f>
        <v>322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48</v>
      </c>
      <c r="E22" s="13">
        <f t="shared" ref="E22:O22" si="3">E17+E21</f>
        <v>26</v>
      </c>
      <c r="F22" s="13">
        <f t="shared" si="3"/>
        <v>36</v>
      </c>
      <c r="G22" s="13">
        <f t="shared" si="3"/>
        <v>25</v>
      </c>
      <c r="H22" s="13">
        <f t="shared" si="3"/>
        <v>26</v>
      </c>
      <c r="I22" s="13">
        <f t="shared" si="3"/>
        <v>25</v>
      </c>
      <c r="J22" s="13">
        <f t="shared" si="3"/>
        <v>26</v>
      </c>
      <c r="K22" s="13">
        <f t="shared" si="3"/>
        <v>37</v>
      </c>
      <c r="L22" s="13">
        <f t="shared" si="3"/>
        <v>34</v>
      </c>
      <c r="M22" s="13">
        <f t="shared" si="3"/>
        <v>25</v>
      </c>
      <c r="N22" s="13">
        <f t="shared" si="3"/>
        <v>23</v>
      </c>
      <c r="O22" s="13">
        <f t="shared" si="3"/>
        <v>31</v>
      </c>
      <c r="P22" s="36">
        <f>+P17+P21</f>
        <v>362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1</v>
      </c>
      <c r="E27" s="35">
        <v>2</v>
      </c>
      <c r="F27" s="35">
        <v>3</v>
      </c>
      <c r="G27" s="35">
        <v>3</v>
      </c>
      <c r="H27" s="35">
        <v>2</v>
      </c>
      <c r="I27" s="35">
        <v>0</v>
      </c>
      <c r="J27" s="35">
        <v>3</v>
      </c>
      <c r="K27" s="35">
        <v>3</v>
      </c>
      <c r="L27" s="4">
        <v>7</v>
      </c>
      <c r="M27" s="4">
        <v>5</v>
      </c>
      <c r="N27" s="4">
        <v>2</v>
      </c>
      <c r="O27" s="4">
        <v>2</v>
      </c>
      <c r="P27" s="5">
        <f>SUM(D27:O27)</f>
        <v>33</v>
      </c>
    </row>
    <row r="28" spans="2:16" s="2" customFormat="1" ht="32.1" customHeight="1" x14ac:dyDescent="0.25">
      <c r="B28" s="102"/>
      <c r="C28" s="3" t="s">
        <v>18</v>
      </c>
      <c r="D28" s="35">
        <v>1</v>
      </c>
      <c r="E28" s="35">
        <v>4</v>
      </c>
      <c r="F28" s="35">
        <v>4</v>
      </c>
      <c r="G28" s="35">
        <v>2</v>
      </c>
      <c r="H28" s="35">
        <v>3</v>
      </c>
      <c r="I28" s="35">
        <v>3</v>
      </c>
      <c r="J28" s="35">
        <v>1</v>
      </c>
      <c r="K28" s="35">
        <v>3</v>
      </c>
      <c r="L28" s="4">
        <v>4</v>
      </c>
      <c r="M28" s="4">
        <v>3</v>
      </c>
      <c r="N28" s="4">
        <v>3</v>
      </c>
      <c r="O28" s="4">
        <v>2</v>
      </c>
      <c r="P28" s="5">
        <f>SUM(D28:O28)</f>
        <v>33</v>
      </c>
    </row>
    <row r="29" spans="2:16" s="2" customFormat="1" ht="32.1" customHeight="1" x14ac:dyDescent="0.25">
      <c r="B29" s="102"/>
      <c r="C29" s="3" t="s">
        <v>19</v>
      </c>
      <c r="D29" s="35">
        <v>1</v>
      </c>
      <c r="E29" s="35">
        <v>1</v>
      </c>
      <c r="F29" s="35">
        <v>0</v>
      </c>
      <c r="G29" s="35">
        <v>0</v>
      </c>
      <c r="H29" s="35">
        <v>1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1</v>
      </c>
      <c r="O29" s="4">
        <v>0</v>
      </c>
      <c r="P29" s="5">
        <f t="shared" ref="P29:P32" si="4">SUM(D29:O29)</f>
        <v>4</v>
      </c>
    </row>
    <row r="30" spans="2:16" s="2" customFormat="1" ht="32.1" customHeight="1" x14ac:dyDescent="0.25">
      <c r="B30" s="102"/>
      <c r="C30" s="3" t="s">
        <v>20</v>
      </c>
      <c r="D30" s="35">
        <v>5</v>
      </c>
      <c r="E30" s="35">
        <v>0</v>
      </c>
      <c r="F30" s="35">
        <v>1</v>
      </c>
      <c r="G30" s="35">
        <v>2</v>
      </c>
      <c r="H30" s="35">
        <v>0</v>
      </c>
      <c r="I30" s="35">
        <v>1</v>
      </c>
      <c r="J30" s="35">
        <v>1</v>
      </c>
      <c r="K30" s="35">
        <v>0</v>
      </c>
      <c r="L30" s="4">
        <v>0</v>
      </c>
      <c r="M30" s="4">
        <v>0</v>
      </c>
      <c r="N30" s="4">
        <v>0</v>
      </c>
      <c r="O30" s="4">
        <v>2</v>
      </c>
      <c r="P30" s="5">
        <f t="shared" si="4"/>
        <v>12</v>
      </c>
    </row>
    <row r="31" spans="2:16" s="2" customFormat="1" ht="32.1" customHeight="1" x14ac:dyDescent="0.25">
      <c r="B31" s="102"/>
      <c r="C31" s="3" t="s">
        <v>21</v>
      </c>
      <c r="D31" s="35">
        <v>1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1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9</v>
      </c>
      <c r="E33" s="41">
        <f t="shared" ref="E33:O33" si="5">SUM(E27:E32)</f>
        <v>7</v>
      </c>
      <c r="F33" s="41">
        <f t="shared" si="5"/>
        <v>8</v>
      </c>
      <c r="G33" s="41">
        <f t="shared" si="5"/>
        <v>7</v>
      </c>
      <c r="H33" s="41">
        <f t="shared" si="5"/>
        <v>6</v>
      </c>
      <c r="I33" s="41">
        <f t="shared" si="5"/>
        <v>4</v>
      </c>
      <c r="J33" s="41">
        <f t="shared" si="5"/>
        <v>5</v>
      </c>
      <c r="K33" s="41">
        <f t="shared" si="5"/>
        <v>6</v>
      </c>
      <c r="L33" s="41">
        <f t="shared" si="5"/>
        <v>11</v>
      </c>
      <c r="M33" s="41">
        <f t="shared" si="5"/>
        <v>8</v>
      </c>
      <c r="N33" s="41">
        <f t="shared" si="5"/>
        <v>6</v>
      </c>
      <c r="O33" s="41">
        <f t="shared" si="5"/>
        <v>6</v>
      </c>
      <c r="P33" s="14">
        <f>SUM(P27:P32)</f>
        <v>83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0</v>
      </c>
      <c r="E38" s="51">
        <v>3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10</v>
      </c>
      <c r="L38" s="52">
        <v>18</v>
      </c>
      <c r="M38" s="52">
        <v>10</v>
      </c>
      <c r="N38" s="52">
        <v>4</v>
      </c>
      <c r="O38" s="52">
        <v>4</v>
      </c>
      <c r="P38" s="62">
        <f>SUM(D38:O38)</f>
        <v>49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4" workbookViewId="0">
      <selection activeCell="D46" sqref="D46"/>
    </sheetView>
  </sheetViews>
  <sheetFormatPr baseColWidth="10" defaultColWidth="11.42578125" defaultRowHeight="14.25" x14ac:dyDescent="0.2"/>
  <cols>
    <col min="1" max="1" width="3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9</v>
      </c>
      <c r="E15" s="4">
        <v>15</v>
      </c>
      <c r="F15" s="4">
        <v>13</v>
      </c>
      <c r="G15" s="4">
        <v>5</v>
      </c>
      <c r="H15" s="4">
        <v>7</v>
      </c>
      <c r="I15" s="4">
        <v>9</v>
      </c>
      <c r="J15" s="4">
        <v>19</v>
      </c>
      <c r="K15" s="4">
        <v>11</v>
      </c>
      <c r="L15" s="4">
        <v>16</v>
      </c>
      <c r="M15" s="4">
        <v>23</v>
      </c>
      <c r="N15" s="4">
        <v>21</v>
      </c>
      <c r="O15" s="4">
        <v>26</v>
      </c>
      <c r="P15" s="5">
        <f>N15+O15++D15+E15+F15+G15+H15+I15+J15+K15+L15+M15</f>
        <v>174</v>
      </c>
    </row>
    <row r="16" spans="2:16" s="2" customFormat="1" ht="32.1" customHeight="1" x14ac:dyDescent="0.25">
      <c r="B16" s="102"/>
      <c r="C16" s="3" t="s">
        <v>15</v>
      </c>
      <c r="D16" s="4">
        <v>5</v>
      </c>
      <c r="E16" s="4">
        <v>28</v>
      </c>
      <c r="F16" s="4">
        <v>26</v>
      </c>
      <c r="G16" s="4">
        <v>9</v>
      </c>
      <c r="H16" s="4">
        <v>15</v>
      </c>
      <c r="I16" s="4">
        <v>41</v>
      </c>
      <c r="J16" s="4">
        <v>28</v>
      </c>
      <c r="K16" s="4">
        <v>77</v>
      </c>
      <c r="L16" s="4">
        <v>53</v>
      </c>
      <c r="M16" s="4">
        <v>150</v>
      </c>
      <c r="N16" s="4">
        <v>57</v>
      </c>
      <c r="O16" s="4">
        <v>48</v>
      </c>
      <c r="P16" s="6">
        <f>+D16+E16+F16+G16+H16+I16+J16+K16+L16+M16+N16+O16</f>
        <v>537</v>
      </c>
    </row>
    <row r="17" spans="2:16" s="2" customFormat="1" ht="32.1" customHeight="1" x14ac:dyDescent="0.25">
      <c r="B17" s="102"/>
      <c r="C17" s="7" t="s">
        <v>31</v>
      </c>
      <c r="D17" s="8">
        <f>SUM(D15:D16)</f>
        <v>14</v>
      </c>
      <c r="E17" s="8">
        <f t="shared" ref="E17:O17" si="0">SUM(E15:E16)</f>
        <v>43</v>
      </c>
      <c r="F17" s="8">
        <f t="shared" si="0"/>
        <v>39</v>
      </c>
      <c r="G17" s="8">
        <f t="shared" si="0"/>
        <v>14</v>
      </c>
      <c r="H17" s="8">
        <f t="shared" si="0"/>
        <v>22</v>
      </c>
      <c r="I17" s="8">
        <f t="shared" si="0"/>
        <v>50</v>
      </c>
      <c r="J17" s="8">
        <f t="shared" si="0"/>
        <v>47</v>
      </c>
      <c r="K17" s="8">
        <f t="shared" si="0"/>
        <v>88</v>
      </c>
      <c r="L17" s="8">
        <f t="shared" si="0"/>
        <v>69</v>
      </c>
      <c r="M17" s="8">
        <f t="shared" si="0"/>
        <v>173</v>
      </c>
      <c r="N17" s="8">
        <f t="shared" si="0"/>
        <v>78</v>
      </c>
      <c r="O17" s="8">
        <f t="shared" si="0"/>
        <v>74</v>
      </c>
      <c r="P17" s="10">
        <f>+D17+E17+F17+G17+H17+I17+J17+K17+L17+M17+N17+O17</f>
        <v>711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20</v>
      </c>
      <c r="E18" s="35">
        <v>28</v>
      </c>
      <c r="F18" s="35">
        <v>25</v>
      </c>
      <c r="G18" s="4">
        <v>11</v>
      </c>
      <c r="H18" s="4">
        <v>6</v>
      </c>
      <c r="I18" s="4">
        <v>7</v>
      </c>
      <c r="J18" s="4">
        <v>29</v>
      </c>
      <c r="K18" s="4">
        <v>19</v>
      </c>
      <c r="L18" s="4">
        <v>24</v>
      </c>
      <c r="M18" s="4">
        <v>9</v>
      </c>
      <c r="N18" s="4">
        <v>12</v>
      </c>
      <c r="O18" s="4">
        <v>12</v>
      </c>
      <c r="P18" s="50">
        <f>N18+O18+D18+E18+F18+G18+H18+I18+J18+K18+L18+M18</f>
        <v>202</v>
      </c>
    </row>
    <row r="19" spans="2:16" s="2" customFormat="1" ht="32.1" customHeight="1" x14ac:dyDescent="0.25">
      <c r="B19" s="103"/>
      <c r="C19" s="11" t="s">
        <v>15</v>
      </c>
      <c r="D19" s="35">
        <v>25</v>
      </c>
      <c r="E19" s="35">
        <v>41</v>
      </c>
      <c r="F19" s="35">
        <v>35</v>
      </c>
      <c r="G19" s="4">
        <v>7</v>
      </c>
      <c r="H19" s="4">
        <v>24</v>
      </c>
      <c r="I19" s="4">
        <v>52</v>
      </c>
      <c r="J19" s="4">
        <v>37</v>
      </c>
      <c r="K19" s="4">
        <v>57</v>
      </c>
      <c r="L19" s="4">
        <v>79</v>
      </c>
      <c r="M19" s="4">
        <v>64</v>
      </c>
      <c r="N19" s="4">
        <v>26</v>
      </c>
      <c r="O19" s="4">
        <v>25</v>
      </c>
      <c r="P19" s="50">
        <f>N19+O19+D19+E19+F19+G19+H19+I19+J19+K19+L19+M19</f>
        <v>472</v>
      </c>
    </row>
    <row r="20" spans="2:16" s="2" customFormat="1" ht="32.1" customHeight="1" x14ac:dyDescent="0.25">
      <c r="B20" s="103"/>
      <c r="C20" s="11" t="s">
        <v>16</v>
      </c>
      <c r="D20" s="35">
        <v>2</v>
      </c>
      <c r="E20" s="35">
        <v>4</v>
      </c>
      <c r="F20" s="35">
        <v>2</v>
      </c>
      <c r="G20" s="4">
        <v>0</v>
      </c>
      <c r="H20" s="4">
        <v>0</v>
      </c>
      <c r="I20" s="4">
        <v>1</v>
      </c>
      <c r="J20" s="4">
        <v>2</v>
      </c>
      <c r="K20" s="4">
        <v>3</v>
      </c>
      <c r="L20" s="4">
        <v>3</v>
      </c>
      <c r="M20" s="4">
        <v>5</v>
      </c>
      <c r="N20" s="4">
        <v>4</v>
      </c>
      <c r="O20" s="4">
        <v>4</v>
      </c>
      <c r="P20" s="50">
        <f>+D20+E20+F20+G20+H20+I20+J20+K20+L20+M20+N20+O20</f>
        <v>30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47</v>
      </c>
      <c r="E21" s="8">
        <f t="shared" ref="E21:O21" si="1">SUM(E18:E20)</f>
        <v>73</v>
      </c>
      <c r="F21" s="8">
        <f t="shared" si="1"/>
        <v>62</v>
      </c>
      <c r="G21" s="8">
        <f t="shared" si="1"/>
        <v>18</v>
      </c>
      <c r="H21" s="8">
        <f t="shared" si="1"/>
        <v>30</v>
      </c>
      <c r="I21" s="8">
        <f t="shared" si="1"/>
        <v>60</v>
      </c>
      <c r="J21" s="8">
        <f t="shared" si="1"/>
        <v>68</v>
      </c>
      <c r="K21" s="8">
        <f t="shared" si="1"/>
        <v>79</v>
      </c>
      <c r="L21" s="8">
        <f t="shared" si="1"/>
        <v>106</v>
      </c>
      <c r="M21" s="8">
        <f t="shared" si="1"/>
        <v>78</v>
      </c>
      <c r="N21" s="8">
        <f t="shared" si="1"/>
        <v>42</v>
      </c>
      <c r="O21" s="8">
        <f t="shared" si="1"/>
        <v>41</v>
      </c>
      <c r="P21" s="12">
        <f t="shared" ref="P21" si="2">SUM(P18:P20)</f>
        <v>704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61</v>
      </c>
      <c r="E22" s="13">
        <f t="shared" ref="E22:O22" si="3">E17+E21</f>
        <v>116</v>
      </c>
      <c r="F22" s="13">
        <f t="shared" si="3"/>
        <v>101</v>
      </c>
      <c r="G22" s="13">
        <f t="shared" si="3"/>
        <v>32</v>
      </c>
      <c r="H22" s="13">
        <f t="shared" si="3"/>
        <v>52</v>
      </c>
      <c r="I22" s="13">
        <f t="shared" si="3"/>
        <v>110</v>
      </c>
      <c r="J22" s="13">
        <f t="shared" si="3"/>
        <v>115</v>
      </c>
      <c r="K22" s="13">
        <f t="shared" si="3"/>
        <v>167</v>
      </c>
      <c r="L22" s="13">
        <f t="shared" si="3"/>
        <v>175</v>
      </c>
      <c r="M22" s="13">
        <f t="shared" si="3"/>
        <v>251</v>
      </c>
      <c r="N22" s="13">
        <f t="shared" si="3"/>
        <v>120</v>
      </c>
      <c r="O22" s="13">
        <f t="shared" si="3"/>
        <v>115</v>
      </c>
      <c r="P22" s="36">
        <f>+P17+P21</f>
        <v>1415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9</v>
      </c>
      <c r="E27" s="35">
        <v>5</v>
      </c>
      <c r="F27" s="35">
        <v>3</v>
      </c>
      <c r="G27" s="35">
        <v>2</v>
      </c>
      <c r="H27" s="35">
        <v>2</v>
      </c>
      <c r="I27" s="35">
        <v>4</v>
      </c>
      <c r="J27" s="35">
        <v>3</v>
      </c>
      <c r="K27" s="35">
        <v>13</v>
      </c>
      <c r="L27" s="4">
        <v>13</v>
      </c>
      <c r="M27" s="4">
        <v>9</v>
      </c>
      <c r="N27" s="4">
        <v>5</v>
      </c>
      <c r="O27" s="4">
        <v>6</v>
      </c>
      <c r="P27" s="6">
        <f>SUM(D27:O27)</f>
        <v>74</v>
      </c>
    </row>
    <row r="28" spans="2:16" s="2" customFormat="1" ht="32.1" customHeight="1" x14ac:dyDescent="0.25">
      <c r="B28" s="102"/>
      <c r="C28" s="3" t="s">
        <v>18</v>
      </c>
      <c r="D28" s="35">
        <v>2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4">
        <v>0</v>
      </c>
      <c r="M28" s="4">
        <v>1</v>
      </c>
      <c r="N28" s="4">
        <v>0</v>
      </c>
      <c r="O28" s="4">
        <v>0</v>
      </c>
      <c r="P28" s="6">
        <f t="shared" ref="P28:P32" si="4">SUM(D28:O28)</f>
        <v>3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6">
        <f t="shared" si="4"/>
        <v>1</v>
      </c>
    </row>
    <row r="30" spans="2:16" s="2" customFormat="1" ht="32.1" customHeight="1" x14ac:dyDescent="0.25">
      <c r="B30" s="102"/>
      <c r="C30" s="3" t="s">
        <v>20</v>
      </c>
      <c r="D30" s="35">
        <v>2</v>
      </c>
      <c r="E30" s="35">
        <v>3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4">
        <v>0</v>
      </c>
      <c r="M30" s="4">
        <v>0</v>
      </c>
      <c r="N30" s="4">
        <v>1</v>
      </c>
      <c r="O30" s="4">
        <v>2</v>
      </c>
      <c r="P30" s="6">
        <f t="shared" si="4"/>
        <v>9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1</v>
      </c>
      <c r="L31" s="4">
        <v>0</v>
      </c>
      <c r="M31" s="4">
        <v>1</v>
      </c>
      <c r="N31" s="4">
        <v>0</v>
      </c>
      <c r="O31" s="4">
        <v>3</v>
      </c>
      <c r="P31" s="6">
        <f t="shared" si="4"/>
        <v>5</v>
      </c>
    </row>
    <row r="32" spans="2:16" s="2" customFormat="1" ht="32.1" customHeight="1" x14ac:dyDescent="0.25">
      <c r="B32" s="102"/>
      <c r="C32" s="3" t="s">
        <v>22</v>
      </c>
      <c r="D32" s="35">
        <v>1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1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14</v>
      </c>
      <c r="E33" s="41">
        <f t="shared" ref="E33:O33" si="5">SUM(E27:E32)</f>
        <v>9</v>
      </c>
      <c r="F33" s="41">
        <f t="shared" si="5"/>
        <v>4</v>
      </c>
      <c r="G33" s="41">
        <f t="shared" si="5"/>
        <v>2</v>
      </c>
      <c r="H33" s="41">
        <f t="shared" si="5"/>
        <v>2</v>
      </c>
      <c r="I33" s="41">
        <f t="shared" si="5"/>
        <v>4</v>
      </c>
      <c r="J33" s="41">
        <f t="shared" si="5"/>
        <v>3</v>
      </c>
      <c r="K33" s="41">
        <f t="shared" si="5"/>
        <v>14</v>
      </c>
      <c r="L33" s="41">
        <f t="shared" si="5"/>
        <v>13</v>
      </c>
      <c r="M33" s="41">
        <f t="shared" si="5"/>
        <v>11</v>
      </c>
      <c r="N33" s="41">
        <f t="shared" si="5"/>
        <v>6</v>
      </c>
      <c r="O33" s="41">
        <f t="shared" si="5"/>
        <v>11</v>
      </c>
      <c r="P33" s="14">
        <f>SUM(P27:P32)</f>
        <v>93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48</v>
      </c>
      <c r="E38" s="51">
        <v>58</v>
      </c>
      <c r="F38" s="51">
        <v>68</v>
      </c>
      <c r="G38" s="51">
        <v>0</v>
      </c>
      <c r="H38" s="51">
        <v>8</v>
      </c>
      <c r="I38" s="51">
        <v>10</v>
      </c>
      <c r="J38" s="51">
        <v>9</v>
      </c>
      <c r="K38" s="51">
        <v>11</v>
      </c>
      <c r="L38" s="52">
        <v>15</v>
      </c>
      <c r="M38" s="52">
        <v>2</v>
      </c>
      <c r="N38" s="52">
        <v>6</v>
      </c>
      <c r="O38" s="52">
        <v>5</v>
      </c>
      <c r="P38" s="62">
        <f>SUM(D38:O38)</f>
        <v>240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/>
  </sheetViews>
  <sheetFormatPr baseColWidth="10" defaultColWidth="11.42578125" defaultRowHeight="14.25" x14ac:dyDescent="0.2"/>
  <cols>
    <col min="1" max="1" width="2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12</v>
      </c>
      <c r="E15" s="4">
        <v>9</v>
      </c>
      <c r="F15" s="4">
        <v>8</v>
      </c>
      <c r="G15" s="4">
        <v>21</v>
      </c>
      <c r="H15" s="4">
        <v>14</v>
      </c>
      <c r="I15" s="4">
        <v>20</v>
      </c>
      <c r="J15" s="4">
        <v>18</v>
      </c>
      <c r="K15" s="4">
        <v>20</v>
      </c>
      <c r="L15" s="4">
        <v>15</v>
      </c>
      <c r="M15" s="4">
        <v>25</v>
      </c>
      <c r="N15" s="4">
        <v>5</v>
      </c>
      <c r="O15" s="4">
        <v>28</v>
      </c>
      <c r="P15" s="5">
        <f>N15+O15++D15+E15+F15+G15+H15+I15+J15+K15+L15+M15</f>
        <v>195</v>
      </c>
    </row>
    <row r="16" spans="2:16" s="2" customFormat="1" ht="32.1" customHeight="1" x14ac:dyDescent="0.25">
      <c r="B16" s="102"/>
      <c r="C16" s="3" t="s">
        <v>15</v>
      </c>
      <c r="D16" s="4">
        <v>25</v>
      </c>
      <c r="E16" s="4">
        <v>24</v>
      </c>
      <c r="F16" s="4">
        <v>25</v>
      </c>
      <c r="G16" s="4">
        <v>29</v>
      </c>
      <c r="H16" s="4">
        <v>25</v>
      </c>
      <c r="I16" s="4">
        <v>23</v>
      </c>
      <c r="J16" s="4">
        <v>19</v>
      </c>
      <c r="K16" s="4">
        <v>27</v>
      </c>
      <c r="L16" s="4">
        <v>38</v>
      </c>
      <c r="M16" s="4">
        <v>42</v>
      </c>
      <c r="N16" s="4">
        <v>28</v>
      </c>
      <c r="O16" s="4">
        <v>25</v>
      </c>
      <c r="P16" s="6">
        <f>+D16+E16+F16+G16+H16+I16+J16+K16+L16+M16+N16+O16</f>
        <v>330</v>
      </c>
    </row>
    <row r="17" spans="2:16" s="2" customFormat="1" ht="32.1" customHeight="1" x14ac:dyDescent="0.25">
      <c r="B17" s="102"/>
      <c r="C17" s="7" t="s">
        <v>31</v>
      </c>
      <c r="D17" s="8">
        <f>SUM(D15:D16)</f>
        <v>37</v>
      </c>
      <c r="E17" s="8">
        <f t="shared" ref="E17:O17" si="0">SUM(E15:E16)</f>
        <v>33</v>
      </c>
      <c r="F17" s="8">
        <f t="shared" si="0"/>
        <v>33</v>
      </c>
      <c r="G17" s="8">
        <f t="shared" si="0"/>
        <v>50</v>
      </c>
      <c r="H17" s="8">
        <f t="shared" si="0"/>
        <v>39</v>
      </c>
      <c r="I17" s="8">
        <f t="shared" si="0"/>
        <v>43</v>
      </c>
      <c r="J17" s="8">
        <f t="shared" si="0"/>
        <v>37</v>
      </c>
      <c r="K17" s="8">
        <f t="shared" si="0"/>
        <v>47</v>
      </c>
      <c r="L17" s="8">
        <f t="shared" si="0"/>
        <v>53</v>
      </c>
      <c r="M17" s="8">
        <f t="shared" si="0"/>
        <v>67</v>
      </c>
      <c r="N17" s="8">
        <f t="shared" si="0"/>
        <v>33</v>
      </c>
      <c r="O17" s="8">
        <f t="shared" si="0"/>
        <v>53</v>
      </c>
      <c r="P17" s="10">
        <f>+D17+E17+F17+G17+H17+I17+J17+K17+L17+M17+N17+O17</f>
        <v>525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110</v>
      </c>
      <c r="E18" s="35">
        <v>87</v>
      </c>
      <c r="F18" s="35">
        <v>60</v>
      </c>
      <c r="G18" s="4">
        <v>50</v>
      </c>
      <c r="H18" s="4">
        <v>69</v>
      </c>
      <c r="I18" s="4">
        <v>88</v>
      </c>
      <c r="J18" s="4">
        <v>65</v>
      </c>
      <c r="K18" s="4">
        <v>68</v>
      </c>
      <c r="L18" s="4">
        <v>90</v>
      </c>
      <c r="M18" s="4">
        <v>84</v>
      </c>
      <c r="N18" s="4">
        <v>64</v>
      </c>
      <c r="O18" s="4">
        <v>70</v>
      </c>
      <c r="P18" s="50">
        <f>N18+O18+D18+E18+F18+G18+H18+I18+J18+K18+L18+M18</f>
        <v>905</v>
      </c>
    </row>
    <row r="19" spans="2:16" s="2" customFormat="1" ht="32.1" customHeight="1" x14ac:dyDescent="0.25">
      <c r="B19" s="103"/>
      <c r="C19" s="11" t="s">
        <v>15</v>
      </c>
      <c r="D19" s="35">
        <v>213</v>
      </c>
      <c r="E19" s="35">
        <v>204</v>
      </c>
      <c r="F19" s="35">
        <v>128</v>
      </c>
      <c r="G19" s="4">
        <v>86</v>
      </c>
      <c r="H19" s="4">
        <v>137</v>
      </c>
      <c r="I19" s="4">
        <v>206</v>
      </c>
      <c r="J19" s="4">
        <v>248</v>
      </c>
      <c r="K19" s="4">
        <v>156</v>
      </c>
      <c r="L19" s="4">
        <v>181</v>
      </c>
      <c r="M19" s="4">
        <v>191</v>
      </c>
      <c r="N19" s="4">
        <v>166</v>
      </c>
      <c r="O19" s="4">
        <v>173</v>
      </c>
      <c r="P19" s="50">
        <f>N19+O19+D19+E19+F19+G19+H19+I19+J19+K19+L19+M19</f>
        <v>2089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323</v>
      </c>
      <c r="E21" s="8">
        <f t="shared" ref="E21:O21" si="1">SUM(E18:E20)</f>
        <v>291</v>
      </c>
      <c r="F21" s="8">
        <f t="shared" si="1"/>
        <v>188</v>
      </c>
      <c r="G21" s="8">
        <f t="shared" si="1"/>
        <v>136</v>
      </c>
      <c r="H21" s="8">
        <f t="shared" si="1"/>
        <v>206</v>
      </c>
      <c r="I21" s="8">
        <f t="shared" si="1"/>
        <v>294</v>
      </c>
      <c r="J21" s="8">
        <f t="shared" si="1"/>
        <v>313</v>
      </c>
      <c r="K21" s="8">
        <f t="shared" si="1"/>
        <v>224</v>
      </c>
      <c r="L21" s="8">
        <f t="shared" si="1"/>
        <v>271</v>
      </c>
      <c r="M21" s="8">
        <f t="shared" si="1"/>
        <v>275</v>
      </c>
      <c r="N21" s="8">
        <f t="shared" si="1"/>
        <v>230</v>
      </c>
      <c r="O21" s="8">
        <f t="shared" si="1"/>
        <v>243</v>
      </c>
      <c r="P21" s="12">
        <f t="shared" ref="P21" si="2">SUM(P18:P20)</f>
        <v>2994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360</v>
      </c>
      <c r="E22" s="13">
        <f t="shared" ref="E22:O22" si="3">E17+E21</f>
        <v>324</v>
      </c>
      <c r="F22" s="13">
        <f t="shared" si="3"/>
        <v>221</v>
      </c>
      <c r="G22" s="13">
        <f t="shared" si="3"/>
        <v>186</v>
      </c>
      <c r="H22" s="13">
        <f t="shared" si="3"/>
        <v>245</v>
      </c>
      <c r="I22" s="13">
        <f t="shared" si="3"/>
        <v>337</v>
      </c>
      <c r="J22" s="13">
        <f t="shared" si="3"/>
        <v>350</v>
      </c>
      <c r="K22" s="13">
        <f t="shared" si="3"/>
        <v>271</v>
      </c>
      <c r="L22" s="13">
        <f t="shared" si="3"/>
        <v>324</v>
      </c>
      <c r="M22" s="13">
        <f t="shared" si="3"/>
        <v>342</v>
      </c>
      <c r="N22" s="13">
        <f t="shared" si="3"/>
        <v>263</v>
      </c>
      <c r="O22" s="13">
        <f t="shared" si="3"/>
        <v>296</v>
      </c>
      <c r="P22" s="36">
        <f>+P17+P21</f>
        <v>3519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6</v>
      </c>
      <c r="E27" s="35">
        <v>6</v>
      </c>
      <c r="F27" s="35">
        <v>1</v>
      </c>
      <c r="G27" s="35">
        <v>0</v>
      </c>
      <c r="H27" s="35">
        <v>1</v>
      </c>
      <c r="I27" s="35">
        <v>0</v>
      </c>
      <c r="J27" s="35">
        <v>2</v>
      </c>
      <c r="K27" s="35">
        <v>2</v>
      </c>
      <c r="L27" s="4">
        <v>4</v>
      </c>
      <c r="M27" s="4">
        <v>7</v>
      </c>
      <c r="N27" s="4">
        <v>2</v>
      </c>
      <c r="O27" s="4">
        <v>6</v>
      </c>
      <c r="P27" s="5">
        <f>SUM(D27:O27)</f>
        <v>37</v>
      </c>
    </row>
    <row r="28" spans="2:16" s="2" customFormat="1" ht="32.1" customHeight="1" x14ac:dyDescent="0.25">
      <c r="B28" s="102"/>
      <c r="C28" s="3" t="s">
        <v>18</v>
      </c>
      <c r="D28" s="35">
        <v>12</v>
      </c>
      <c r="E28" s="35">
        <v>4</v>
      </c>
      <c r="F28" s="35">
        <v>4</v>
      </c>
      <c r="G28" s="35">
        <v>5</v>
      </c>
      <c r="H28" s="35">
        <v>4</v>
      </c>
      <c r="I28" s="35">
        <v>3</v>
      </c>
      <c r="J28" s="35">
        <v>5</v>
      </c>
      <c r="K28" s="35">
        <v>5</v>
      </c>
      <c r="L28" s="4">
        <v>9</v>
      </c>
      <c r="M28" s="4">
        <v>6</v>
      </c>
      <c r="N28" s="4">
        <v>3</v>
      </c>
      <c r="O28" s="4">
        <v>6</v>
      </c>
      <c r="P28" s="5">
        <f>SUM(D28:O28)</f>
        <v>66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102"/>
      <c r="C30" s="3" t="s">
        <v>20</v>
      </c>
      <c r="D30" s="35">
        <v>11</v>
      </c>
      <c r="E30" s="35">
        <v>13</v>
      </c>
      <c r="F30" s="35">
        <v>10</v>
      </c>
      <c r="G30" s="35">
        <v>9</v>
      </c>
      <c r="H30" s="35">
        <v>11</v>
      </c>
      <c r="I30" s="35">
        <v>17</v>
      </c>
      <c r="J30" s="35">
        <v>15</v>
      </c>
      <c r="K30" s="35">
        <v>13</v>
      </c>
      <c r="L30" s="4">
        <v>16</v>
      </c>
      <c r="M30" s="4">
        <v>10</v>
      </c>
      <c r="N30" s="4">
        <v>10</v>
      </c>
      <c r="O30" s="4">
        <v>14</v>
      </c>
      <c r="P30" s="5">
        <f t="shared" si="4"/>
        <v>149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1</v>
      </c>
      <c r="F31" s="35">
        <v>0</v>
      </c>
      <c r="G31" s="35">
        <v>0</v>
      </c>
      <c r="H31" s="35">
        <v>0</v>
      </c>
      <c r="I31" s="35">
        <v>0</v>
      </c>
      <c r="J31" s="35">
        <v>1</v>
      </c>
      <c r="K31" s="35">
        <v>0</v>
      </c>
      <c r="L31" s="4">
        <v>1</v>
      </c>
      <c r="M31" s="4">
        <v>0</v>
      </c>
      <c r="N31" s="4">
        <v>1</v>
      </c>
      <c r="O31" s="4">
        <v>0</v>
      </c>
      <c r="P31" s="5">
        <f t="shared" si="4"/>
        <v>4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29</v>
      </c>
      <c r="E33" s="41">
        <f t="shared" ref="E33:O33" si="5">SUM(E27:E32)</f>
        <v>24</v>
      </c>
      <c r="F33" s="41">
        <f t="shared" si="5"/>
        <v>15</v>
      </c>
      <c r="G33" s="41">
        <f t="shared" si="5"/>
        <v>14</v>
      </c>
      <c r="H33" s="41">
        <f t="shared" si="5"/>
        <v>16</v>
      </c>
      <c r="I33" s="41">
        <f t="shared" si="5"/>
        <v>20</v>
      </c>
      <c r="J33" s="41">
        <f t="shared" si="5"/>
        <v>23</v>
      </c>
      <c r="K33" s="41">
        <f t="shared" si="5"/>
        <v>20</v>
      </c>
      <c r="L33" s="41">
        <f t="shared" si="5"/>
        <v>30</v>
      </c>
      <c r="M33" s="41">
        <f t="shared" si="5"/>
        <v>23</v>
      </c>
      <c r="N33" s="41">
        <f t="shared" si="5"/>
        <v>16</v>
      </c>
      <c r="O33" s="41">
        <f t="shared" si="5"/>
        <v>26</v>
      </c>
      <c r="P33" s="14">
        <f>SUM(P27:P32)</f>
        <v>256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79</v>
      </c>
      <c r="E38" s="51">
        <v>69</v>
      </c>
      <c r="F38" s="51">
        <v>30</v>
      </c>
      <c r="G38" s="51">
        <v>19</v>
      </c>
      <c r="H38" s="51">
        <v>21</v>
      </c>
      <c r="I38" s="51">
        <v>43</v>
      </c>
      <c r="J38" s="51">
        <v>57</v>
      </c>
      <c r="K38" s="51">
        <v>55</v>
      </c>
      <c r="L38" s="52">
        <v>62</v>
      </c>
      <c r="M38" s="52">
        <v>67</v>
      </c>
      <c r="N38" s="52">
        <v>32</v>
      </c>
      <c r="O38" s="52">
        <v>16</v>
      </c>
      <c r="P38" s="62">
        <f>SUM(D38:O38)</f>
        <v>550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25" zoomScale="70" zoomScaleNormal="70" workbookViewId="0">
      <selection activeCell="R37" sqref="R37"/>
    </sheetView>
  </sheetViews>
  <sheetFormatPr baseColWidth="10" defaultColWidth="11.42578125" defaultRowHeight="14.25" x14ac:dyDescent="0.2"/>
  <cols>
    <col min="1" max="1" width="3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17</v>
      </c>
      <c r="E15" s="4">
        <v>15</v>
      </c>
      <c r="F15" s="4">
        <v>15</v>
      </c>
      <c r="G15" s="4">
        <v>10</v>
      </c>
      <c r="H15" s="4">
        <v>8</v>
      </c>
      <c r="I15" s="4">
        <v>20</v>
      </c>
      <c r="J15" s="4">
        <v>5</v>
      </c>
      <c r="K15" s="4">
        <v>35</v>
      </c>
      <c r="L15" s="4">
        <v>6</v>
      </c>
      <c r="M15" s="4">
        <v>8</v>
      </c>
      <c r="N15" s="4">
        <v>3</v>
      </c>
      <c r="O15" s="4">
        <v>2</v>
      </c>
      <c r="P15" s="5">
        <f>N15+O15++D15+E15+F15+G15+H15+I15+J15+K15+L15+M15</f>
        <v>144</v>
      </c>
    </row>
    <row r="16" spans="2:16" s="2" customFormat="1" ht="32.1" customHeight="1" x14ac:dyDescent="0.25">
      <c r="B16" s="102"/>
      <c r="C16" s="3" t="s">
        <v>15</v>
      </c>
      <c r="D16" s="4">
        <v>5</v>
      </c>
      <c r="E16" s="4">
        <v>5</v>
      </c>
      <c r="F16" s="4">
        <v>5</v>
      </c>
      <c r="G16" s="4">
        <v>6</v>
      </c>
      <c r="H16" s="4">
        <v>5</v>
      </c>
      <c r="I16" s="4">
        <v>16</v>
      </c>
      <c r="J16" s="4">
        <v>10</v>
      </c>
      <c r="K16" s="4">
        <v>26</v>
      </c>
      <c r="L16" s="4">
        <v>7</v>
      </c>
      <c r="M16" s="4">
        <v>15</v>
      </c>
      <c r="N16" s="4">
        <v>16</v>
      </c>
      <c r="O16" s="4">
        <v>11</v>
      </c>
      <c r="P16" s="6">
        <f>+D16+E16+F16+G16+H16+I16+J16+K16+L16+M16+N16+O16</f>
        <v>127</v>
      </c>
    </row>
    <row r="17" spans="2:16" s="2" customFormat="1" ht="32.1" customHeight="1" x14ac:dyDescent="0.25">
      <c r="B17" s="102"/>
      <c r="C17" s="7" t="s">
        <v>31</v>
      </c>
      <c r="D17" s="8">
        <f>SUM(D15:D16)</f>
        <v>22</v>
      </c>
      <c r="E17" s="8">
        <f t="shared" ref="E17:O17" si="0">SUM(E15:E16)</f>
        <v>20</v>
      </c>
      <c r="F17" s="8">
        <f t="shared" si="0"/>
        <v>20</v>
      </c>
      <c r="G17" s="8">
        <f t="shared" si="0"/>
        <v>16</v>
      </c>
      <c r="H17" s="8">
        <f t="shared" si="0"/>
        <v>13</v>
      </c>
      <c r="I17" s="8">
        <f t="shared" si="0"/>
        <v>36</v>
      </c>
      <c r="J17" s="8">
        <f t="shared" si="0"/>
        <v>15</v>
      </c>
      <c r="K17" s="8">
        <f t="shared" si="0"/>
        <v>61</v>
      </c>
      <c r="L17" s="8">
        <f t="shared" si="0"/>
        <v>13</v>
      </c>
      <c r="M17" s="8">
        <f t="shared" si="0"/>
        <v>23</v>
      </c>
      <c r="N17" s="8">
        <f t="shared" si="0"/>
        <v>19</v>
      </c>
      <c r="O17" s="8">
        <f t="shared" si="0"/>
        <v>13</v>
      </c>
      <c r="P17" s="10">
        <f>+D17+E17+F17+G17+H17+I17+J17+K17+L17+M17+N17+O17</f>
        <v>271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58</v>
      </c>
      <c r="E18" s="35">
        <v>47</v>
      </c>
      <c r="F18" s="35">
        <v>94</v>
      </c>
      <c r="G18" s="4">
        <v>19</v>
      </c>
      <c r="H18" s="4">
        <v>54</v>
      </c>
      <c r="I18" s="4">
        <v>74</v>
      </c>
      <c r="J18" s="4">
        <v>56</v>
      </c>
      <c r="K18" s="4">
        <v>49</v>
      </c>
      <c r="L18" s="4">
        <v>67</v>
      </c>
      <c r="M18" s="4">
        <v>46</v>
      </c>
      <c r="N18" s="4">
        <v>60</v>
      </c>
      <c r="O18" s="4">
        <v>52</v>
      </c>
      <c r="P18" s="50">
        <f>N18+O18+D18+E18+F18+G18+H18+I18+J18+K18+L18+M18</f>
        <v>676</v>
      </c>
    </row>
    <row r="19" spans="2:16" s="2" customFormat="1" ht="32.1" customHeight="1" x14ac:dyDescent="0.25">
      <c r="B19" s="103"/>
      <c r="C19" s="11" t="s">
        <v>15</v>
      </c>
      <c r="D19" s="35">
        <v>87</v>
      </c>
      <c r="E19" s="35">
        <v>62</v>
      </c>
      <c r="F19" s="35">
        <v>126</v>
      </c>
      <c r="G19" s="4">
        <v>8</v>
      </c>
      <c r="H19" s="4">
        <v>69</v>
      </c>
      <c r="I19" s="4">
        <v>53</v>
      </c>
      <c r="J19" s="4">
        <v>49</v>
      </c>
      <c r="K19" s="4">
        <v>60</v>
      </c>
      <c r="L19" s="4">
        <v>105</v>
      </c>
      <c r="M19" s="4">
        <v>190</v>
      </c>
      <c r="N19" s="4">
        <v>149</v>
      </c>
      <c r="O19" s="4">
        <v>100</v>
      </c>
      <c r="P19" s="50">
        <f>N19+O19+D19+E19+F19+G19+H19+I19+J19+K19+L19+M19</f>
        <v>1058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145</v>
      </c>
      <c r="E21" s="8">
        <f t="shared" ref="E21:O21" si="1">SUM(E18:E20)</f>
        <v>109</v>
      </c>
      <c r="F21" s="8">
        <f t="shared" si="1"/>
        <v>220</v>
      </c>
      <c r="G21" s="8">
        <f t="shared" si="1"/>
        <v>27</v>
      </c>
      <c r="H21" s="8">
        <f t="shared" si="1"/>
        <v>123</v>
      </c>
      <c r="I21" s="8">
        <f t="shared" si="1"/>
        <v>127</v>
      </c>
      <c r="J21" s="8">
        <f t="shared" si="1"/>
        <v>105</v>
      </c>
      <c r="K21" s="8">
        <f t="shared" si="1"/>
        <v>109</v>
      </c>
      <c r="L21" s="8">
        <f t="shared" si="1"/>
        <v>172</v>
      </c>
      <c r="M21" s="8">
        <f t="shared" si="1"/>
        <v>236</v>
      </c>
      <c r="N21" s="8">
        <f t="shared" si="1"/>
        <v>209</v>
      </c>
      <c r="O21" s="8">
        <f t="shared" si="1"/>
        <v>152</v>
      </c>
      <c r="P21" s="12">
        <f t="shared" ref="P21" si="2">SUM(P18:P20)</f>
        <v>1734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167</v>
      </c>
      <c r="E22" s="13">
        <f t="shared" ref="E22:O22" si="3">E17+E21</f>
        <v>129</v>
      </c>
      <c r="F22" s="13">
        <f t="shared" si="3"/>
        <v>240</v>
      </c>
      <c r="G22" s="13">
        <f t="shared" si="3"/>
        <v>43</v>
      </c>
      <c r="H22" s="13">
        <f t="shared" si="3"/>
        <v>136</v>
      </c>
      <c r="I22" s="13">
        <f t="shared" si="3"/>
        <v>163</v>
      </c>
      <c r="J22" s="13">
        <f t="shared" si="3"/>
        <v>120</v>
      </c>
      <c r="K22" s="13">
        <f t="shared" si="3"/>
        <v>170</v>
      </c>
      <c r="L22" s="13">
        <f t="shared" si="3"/>
        <v>185</v>
      </c>
      <c r="M22" s="13">
        <f t="shared" si="3"/>
        <v>259</v>
      </c>
      <c r="N22" s="13">
        <f t="shared" si="3"/>
        <v>228</v>
      </c>
      <c r="O22" s="13">
        <f t="shared" si="3"/>
        <v>165</v>
      </c>
      <c r="P22" s="36">
        <f>+P17+P21</f>
        <v>2005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0</v>
      </c>
      <c r="E27" s="35">
        <v>0</v>
      </c>
      <c r="F27" s="35">
        <v>0</v>
      </c>
      <c r="G27" s="35">
        <v>5</v>
      </c>
      <c r="H27" s="35">
        <v>0</v>
      </c>
      <c r="I27" s="35">
        <v>3</v>
      </c>
      <c r="J27" s="35">
        <v>2</v>
      </c>
      <c r="K27" s="35">
        <v>0</v>
      </c>
      <c r="L27" s="4">
        <v>0</v>
      </c>
      <c r="M27" s="4">
        <v>2</v>
      </c>
      <c r="N27" s="4">
        <v>3</v>
      </c>
      <c r="O27" s="4">
        <v>2</v>
      </c>
      <c r="P27" s="5">
        <f>SUM(D27:O27)</f>
        <v>17</v>
      </c>
    </row>
    <row r="28" spans="2:16" s="2" customFormat="1" ht="32.1" customHeight="1" x14ac:dyDescent="0.25">
      <c r="B28" s="102"/>
      <c r="C28" s="3" t="s">
        <v>18</v>
      </c>
      <c r="D28" s="35">
        <v>1</v>
      </c>
      <c r="E28" s="35">
        <v>3</v>
      </c>
      <c r="F28" s="35">
        <v>0</v>
      </c>
      <c r="G28" s="35">
        <v>5</v>
      </c>
      <c r="H28" s="35">
        <v>0</v>
      </c>
      <c r="I28" s="35">
        <v>2</v>
      </c>
      <c r="J28" s="35">
        <v>3</v>
      </c>
      <c r="K28" s="35">
        <v>0</v>
      </c>
      <c r="L28" s="4">
        <v>3</v>
      </c>
      <c r="M28" s="4">
        <v>1</v>
      </c>
      <c r="N28" s="4">
        <v>0</v>
      </c>
      <c r="O28" s="4">
        <v>0</v>
      </c>
      <c r="P28" s="5">
        <f>SUM(D28:O28)</f>
        <v>18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102"/>
      <c r="C30" s="3" t="s">
        <v>20</v>
      </c>
      <c r="D30" s="35">
        <v>9</v>
      </c>
      <c r="E30" s="35">
        <v>8</v>
      </c>
      <c r="F30" s="35">
        <v>6</v>
      </c>
      <c r="G30" s="35">
        <v>0</v>
      </c>
      <c r="H30" s="35">
        <v>5</v>
      </c>
      <c r="I30" s="35">
        <v>9</v>
      </c>
      <c r="J30" s="35">
        <v>4</v>
      </c>
      <c r="K30" s="35">
        <v>11</v>
      </c>
      <c r="L30" s="4">
        <v>6</v>
      </c>
      <c r="M30" s="4">
        <v>8</v>
      </c>
      <c r="N30" s="4">
        <v>7</v>
      </c>
      <c r="O30" s="4">
        <v>6</v>
      </c>
      <c r="P30" s="5">
        <f t="shared" si="4"/>
        <v>79</v>
      </c>
    </row>
    <row r="31" spans="2:16" s="2" customFormat="1" ht="32.1" customHeight="1" x14ac:dyDescent="0.25">
      <c r="B31" s="102"/>
      <c r="C31" s="3" t="s">
        <v>21</v>
      </c>
      <c r="D31" s="35">
        <v>7</v>
      </c>
      <c r="E31" s="35">
        <v>3</v>
      </c>
      <c r="F31" s="35">
        <v>1</v>
      </c>
      <c r="G31" s="35">
        <v>0</v>
      </c>
      <c r="H31" s="35">
        <v>0</v>
      </c>
      <c r="I31" s="35">
        <v>0</v>
      </c>
      <c r="J31" s="35">
        <v>0</v>
      </c>
      <c r="K31" s="35">
        <v>1</v>
      </c>
      <c r="L31" s="4">
        <v>0</v>
      </c>
      <c r="M31" s="4">
        <v>3</v>
      </c>
      <c r="N31" s="4">
        <v>0</v>
      </c>
      <c r="O31" s="4">
        <v>1</v>
      </c>
      <c r="P31" s="5">
        <f t="shared" si="4"/>
        <v>16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5">
        <f t="shared" si="4"/>
        <v>1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17</v>
      </c>
      <c r="E33" s="41">
        <f t="shared" ref="E33:O33" si="5">SUM(E27:E32)</f>
        <v>14</v>
      </c>
      <c r="F33" s="41">
        <f t="shared" si="5"/>
        <v>7</v>
      </c>
      <c r="G33" s="41">
        <f t="shared" si="5"/>
        <v>10</v>
      </c>
      <c r="H33" s="41">
        <f t="shared" si="5"/>
        <v>5</v>
      </c>
      <c r="I33" s="41">
        <f t="shared" si="5"/>
        <v>14</v>
      </c>
      <c r="J33" s="41">
        <f t="shared" si="5"/>
        <v>9</v>
      </c>
      <c r="K33" s="41">
        <f t="shared" si="5"/>
        <v>12</v>
      </c>
      <c r="L33" s="41">
        <f t="shared" si="5"/>
        <v>10</v>
      </c>
      <c r="M33" s="41">
        <f t="shared" si="5"/>
        <v>14</v>
      </c>
      <c r="N33" s="41">
        <f t="shared" si="5"/>
        <v>10</v>
      </c>
      <c r="O33" s="41">
        <f t="shared" si="5"/>
        <v>9</v>
      </c>
      <c r="P33" s="14">
        <f>SUM(P27:P32)</f>
        <v>131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64</v>
      </c>
      <c r="E38" s="51">
        <v>71</v>
      </c>
      <c r="F38" s="51">
        <v>49</v>
      </c>
      <c r="G38" s="51">
        <v>30</v>
      </c>
      <c r="H38" s="51">
        <v>48</v>
      </c>
      <c r="I38" s="51">
        <v>69</v>
      </c>
      <c r="J38" s="51">
        <v>68</v>
      </c>
      <c r="K38" s="51">
        <v>66</v>
      </c>
      <c r="L38" s="52">
        <v>76</v>
      </c>
      <c r="M38" s="52">
        <v>76</v>
      </c>
      <c r="N38" s="52">
        <v>105</v>
      </c>
      <c r="O38" s="52">
        <v>55</v>
      </c>
      <c r="P38" s="62">
        <f>SUM(D38:O38)</f>
        <v>777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O40"/>
  <sheetViews>
    <sheetView topLeftCell="A31" workbookViewId="0">
      <selection activeCell="C38" sqref="C38:N38"/>
    </sheetView>
  </sheetViews>
  <sheetFormatPr baseColWidth="10" defaultColWidth="11.42578125" defaultRowHeight="14.25" x14ac:dyDescent="0.2"/>
  <cols>
    <col min="1" max="1" width="26.7109375" style="1" customWidth="1"/>
    <col min="2" max="2" width="22.5703125" style="1" customWidth="1"/>
    <col min="3" max="4" width="9.28515625" style="1" bestFit="1" customWidth="1"/>
    <col min="5" max="5" width="7.7109375" style="1" customWidth="1"/>
    <col min="6" max="6" width="7.42578125" style="1" customWidth="1"/>
    <col min="7" max="7" width="6.5703125" style="1" bestFit="1" customWidth="1"/>
    <col min="8" max="9" width="7.140625" style="1" bestFit="1" customWidth="1"/>
    <col min="10" max="10" width="7.5703125" style="1" customWidth="1"/>
    <col min="11" max="11" width="12.7109375" style="1" customWidth="1"/>
    <col min="12" max="12" width="9" style="1" customWidth="1"/>
    <col min="13" max="13" width="12.5703125" style="1" bestFit="1" customWidth="1"/>
    <col min="14" max="14" width="11.5703125" style="1" customWidth="1"/>
    <col min="15" max="15" width="12.140625" style="1" customWidth="1"/>
    <col min="16" max="16" width="3.7109375" style="1" customWidth="1"/>
    <col min="17" max="260" width="11.42578125" style="1"/>
    <col min="261" max="261" width="32.140625" style="1" customWidth="1"/>
    <col min="262" max="262" width="25.7109375" style="1" customWidth="1"/>
    <col min="263" max="263" width="22.7109375" style="1" customWidth="1"/>
    <col min="264" max="264" width="9.7109375" style="1" customWidth="1"/>
    <col min="265" max="265" width="6.7109375" style="1" customWidth="1"/>
    <col min="266" max="266" width="13.85546875" style="1" customWidth="1"/>
    <col min="267" max="267" width="21" style="1" customWidth="1"/>
    <col min="268" max="516" width="11.42578125" style="1"/>
    <col min="517" max="517" width="32.140625" style="1" customWidth="1"/>
    <col min="518" max="518" width="25.7109375" style="1" customWidth="1"/>
    <col min="519" max="519" width="22.7109375" style="1" customWidth="1"/>
    <col min="520" max="520" width="9.7109375" style="1" customWidth="1"/>
    <col min="521" max="521" width="6.7109375" style="1" customWidth="1"/>
    <col min="522" max="522" width="13.85546875" style="1" customWidth="1"/>
    <col min="523" max="523" width="21" style="1" customWidth="1"/>
    <col min="524" max="772" width="11.42578125" style="1"/>
    <col min="773" max="773" width="32.140625" style="1" customWidth="1"/>
    <col min="774" max="774" width="25.7109375" style="1" customWidth="1"/>
    <col min="775" max="775" width="22.7109375" style="1" customWidth="1"/>
    <col min="776" max="776" width="9.7109375" style="1" customWidth="1"/>
    <col min="777" max="777" width="6.7109375" style="1" customWidth="1"/>
    <col min="778" max="778" width="13.85546875" style="1" customWidth="1"/>
    <col min="779" max="779" width="21" style="1" customWidth="1"/>
    <col min="780" max="1028" width="11.42578125" style="1"/>
    <col min="1029" max="1029" width="32.140625" style="1" customWidth="1"/>
    <col min="1030" max="1030" width="25.7109375" style="1" customWidth="1"/>
    <col min="1031" max="1031" width="22.7109375" style="1" customWidth="1"/>
    <col min="1032" max="1032" width="9.7109375" style="1" customWidth="1"/>
    <col min="1033" max="1033" width="6.7109375" style="1" customWidth="1"/>
    <col min="1034" max="1034" width="13.85546875" style="1" customWidth="1"/>
    <col min="1035" max="1035" width="21" style="1" customWidth="1"/>
    <col min="1036" max="1284" width="11.42578125" style="1"/>
    <col min="1285" max="1285" width="32.140625" style="1" customWidth="1"/>
    <col min="1286" max="1286" width="25.7109375" style="1" customWidth="1"/>
    <col min="1287" max="1287" width="22.7109375" style="1" customWidth="1"/>
    <col min="1288" max="1288" width="9.7109375" style="1" customWidth="1"/>
    <col min="1289" max="1289" width="6.7109375" style="1" customWidth="1"/>
    <col min="1290" max="1290" width="13.85546875" style="1" customWidth="1"/>
    <col min="1291" max="1291" width="21" style="1" customWidth="1"/>
    <col min="1292" max="1540" width="11.42578125" style="1"/>
    <col min="1541" max="1541" width="32.140625" style="1" customWidth="1"/>
    <col min="1542" max="1542" width="25.7109375" style="1" customWidth="1"/>
    <col min="1543" max="1543" width="22.7109375" style="1" customWidth="1"/>
    <col min="1544" max="1544" width="9.7109375" style="1" customWidth="1"/>
    <col min="1545" max="1545" width="6.7109375" style="1" customWidth="1"/>
    <col min="1546" max="1546" width="13.85546875" style="1" customWidth="1"/>
    <col min="1547" max="1547" width="21" style="1" customWidth="1"/>
    <col min="1548" max="1796" width="11.42578125" style="1"/>
    <col min="1797" max="1797" width="32.140625" style="1" customWidth="1"/>
    <col min="1798" max="1798" width="25.7109375" style="1" customWidth="1"/>
    <col min="1799" max="1799" width="22.7109375" style="1" customWidth="1"/>
    <col min="1800" max="1800" width="9.7109375" style="1" customWidth="1"/>
    <col min="1801" max="1801" width="6.7109375" style="1" customWidth="1"/>
    <col min="1802" max="1802" width="13.85546875" style="1" customWidth="1"/>
    <col min="1803" max="1803" width="21" style="1" customWidth="1"/>
    <col min="1804" max="2052" width="11.42578125" style="1"/>
    <col min="2053" max="2053" width="32.140625" style="1" customWidth="1"/>
    <col min="2054" max="2054" width="25.7109375" style="1" customWidth="1"/>
    <col min="2055" max="2055" width="22.7109375" style="1" customWidth="1"/>
    <col min="2056" max="2056" width="9.7109375" style="1" customWidth="1"/>
    <col min="2057" max="2057" width="6.7109375" style="1" customWidth="1"/>
    <col min="2058" max="2058" width="13.85546875" style="1" customWidth="1"/>
    <col min="2059" max="2059" width="21" style="1" customWidth="1"/>
    <col min="2060" max="2308" width="11.42578125" style="1"/>
    <col min="2309" max="2309" width="32.140625" style="1" customWidth="1"/>
    <col min="2310" max="2310" width="25.7109375" style="1" customWidth="1"/>
    <col min="2311" max="2311" width="22.7109375" style="1" customWidth="1"/>
    <col min="2312" max="2312" width="9.7109375" style="1" customWidth="1"/>
    <col min="2313" max="2313" width="6.7109375" style="1" customWidth="1"/>
    <col min="2314" max="2314" width="13.85546875" style="1" customWidth="1"/>
    <col min="2315" max="2315" width="21" style="1" customWidth="1"/>
    <col min="2316" max="2564" width="11.42578125" style="1"/>
    <col min="2565" max="2565" width="32.140625" style="1" customWidth="1"/>
    <col min="2566" max="2566" width="25.7109375" style="1" customWidth="1"/>
    <col min="2567" max="2567" width="22.7109375" style="1" customWidth="1"/>
    <col min="2568" max="2568" width="9.7109375" style="1" customWidth="1"/>
    <col min="2569" max="2569" width="6.7109375" style="1" customWidth="1"/>
    <col min="2570" max="2570" width="13.85546875" style="1" customWidth="1"/>
    <col min="2571" max="2571" width="21" style="1" customWidth="1"/>
    <col min="2572" max="2820" width="11.42578125" style="1"/>
    <col min="2821" max="2821" width="32.140625" style="1" customWidth="1"/>
    <col min="2822" max="2822" width="25.7109375" style="1" customWidth="1"/>
    <col min="2823" max="2823" width="22.7109375" style="1" customWidth="1"/>
    <col min="2824" max="2824" width="9.7109375" style="1" customWidth="1"/>
    <col min="2825" max="2825" width="6.7109375" style="1" customWidth="1"/>
    <col min="2826" max="2826" width="13.85546875" style="1" customWidth="1"/>
    <col min="2827" max="2827" width="21" style="1" customWidth="1"/>
    <col min="2828" max="3076" width="11.42578125" style="1"/>
    <col min="3077" max="3077" width="32.140625" style="1" customWidth="1"/>
    <col min="3078" max="3078" width="25.7109375" style="1" customWidth="1"/>
    <col min="3079" max="3079" width="22.7109375" style="1" customWidth="1"/>
    <col min="3080" max="3080" width="9.7109375" style="1" customWidth="1"/>
    <col min="3081" max="3081" width="6.7109375" style="1" customWidth="1"/>
    <col min="3082" max="3082" width="13.85546875" style="1" customWidth="1"/>
    <col min="3083" max="3083" width="21" style="1" customWidth="1"/>
    <col min="3084" max="3332" width="11.42578125" style="1"/>
    <col min="3333" max="3333" width="32.140625" style="1" customWidth="1"/>
    <col min="3334" max="3334" width="25.7109375" style="1" customWidth="1"/>
    <col min="3335" max="3335" width="22.7109375" style="1" customWidth="1"/>
    <col min="3336" max="3336" width="9.7109375" style="1" customWidth="1"/>
    <col min="3337" max="3337" width="6.7109375" style="1" customWidth="1"/>
    <col min="3338" max="3338" width="13.85546875" style="1" customWidth="1"/>
    <col min="3339" max="3339" width="21" style="1" customWidth="1"/>
    <col min="3340" max="3588" width="11.42578125" style="1"/>
    <col min="3589" max="3589" width="32.140625" style="1" customWidth="1"/>
    <col min="3590" max="3590" width="25.7109375" style="1" customWidth="1"/>
    <col min="3591" max="3591" width="22.7109375" style="1" customWidth="1"/>
    <col min="3592" max="3592" width="9.7109375" style="1" customWidth="1"/>
    <col min="3593" max="3593" width="6.7109375" style="1" customWidth="1"/>
    <col min="3594" max="3594" width="13.85546875" style="1" customWidth="1"/>
    <col min="3595" max="3595" width="21" style="1" customWidth="1"/>
    <col min="3596" max="3844" width="11.42578125" style="1"/>
    <col min="3845" max="3845" width="32.140625" style="1" customWidth="1"/>
    <col min="3846" max="3846" width="25.7109375" style="1" customWidth="1"/>
    <col min="3847" max="3847" width="22.7109375" style="1" customWidth="1"/>
    <col min="3848" max="3848" width="9.7109375" style="1" customWidth="1"/>
    <col min="3849" max="3849" width="6.7109375" style="1" customWidth="1"/>
    <col min="3850" max="3850" width="13.85546875" style="1" customWidth="1"/>
    <col min="3851" max="3851" width="21" style="1" customWidth="1"/>
    <col min="3852" max="4100" width="11.42578125" style="1"/>
    <col min="4101" max="4101" width="32.140625" style="1" customWidth="1"/>
    <col min="4102" max="4102" width="25.7109375" style="1" customWidth="1"/>
    <col min="4103" max="4103" width="22.7109375" style="1" customWidth="1"/>
    <col min="4104" max="4104" width="9.7109375" style="1" customWidth="1"/>
    <col min="4105" max="4105" width="6.7109375" style="1" customWidth="1"/>
    <col min="4106" max="4106" width="13.85546875" style="1" customWidth="1"/>
    <col min="4107" max="4107" width="21" style="1" customWidth="1"/>
    <col min="4108" max="4356" width="11.42578125" style="1"/>
    <col min="4357" max="4357" width="32.140625" style="1" customWidth="1"/>
    <col min="4358" max="4358" width="25.7109375" style="1" customWidth="1"/>
    <col min="4359" max="4359" width="22.7109375" style="1" customWidth="1"/>
    <col min="4360" max="4360" width="9.7109375" style="1" customWidth="1"/>
    <col min="4361" max="4361" width="6.7109375" style="1" customWidth="1"/>
    <col min="4362" max="4362" width="13.85546875" style="1" customWidth="1"/>
    <col min="4363" max="4363" width="21" style="1" customWidth="1"/>
    <col min="4364" max="4612" width="11.42578125" style="1"/>
    <col min="4613" max="4613" width="32.140625" style="1" customWidth="1"/>
    <col min="4614" max="4614" width="25.7109375" style="1" customWidth="1"/>
    <col min="4615" max="4615" width="22.7109375" style="1" customWidth="1"/>
    <col min="4616" max="4616" width="9.7109375" style="1" customWidth="1"/>
    <col min="4617" max="4617" width="6.7109375" style="1" customWidth="1"/>
    <col min="4618" max="4618" width="13.85546875" style="1" customWidth="1"/>
    <col min="4619" max="4619" width="21" style="1" customWidth="1"/>
    <col min="4620" max="4868" width="11.42578125" style="1"/>
    <col min="4869" max="4869" width="32.140625" style="1" customWidth="1"/>
    <col min="4870" max="4870" width="25.7109375" style="1" customWidth="1"/>
    <col min="4871" max="4871" width="22.7109375" style="1" customWidth="1"/>
    <col min="4872" max="4872" width="9.7109375" style="1" customWidth="1"/>
    <col min="4873" max="4873" width="6.7109375" style="1" customWidth="1"/>
    <col min="4874" max="4874" width="13.85546875" style="1" customWidth="1"/>
    <col min="4875" max="4875" width="21" style="1" customWidth="1"/>
    <col min="4876" max="5124" width="11.42578125" style="1"/>
    <col min="5125" max="5125" width="32.140625" style="1" customWidth="1"/>
    <col min="5126" max="5126" width="25.7109375" style="1" customWidth="1"/>
    <col min="5127" max="5127" width="22.7109375" style="1" customWidth="1"/>
    <col min="5128" max="5128" width="9.7109375" style="1" customWidth="1"/>
    <col min="5129" max="5129" width="6.7109375" style="1" customWidth="1"/>
    <col min="5130" max="5130" width="13.85546875" style="1" customWidth="1"/>
    <col min="5131" max="5131" width="21" style="1" customWidth="1"/>
    <col min="5132" max="5380" width="11.42578125" style="1"/>
    <col min="5381" max="5381" width="32.140625" style="1" customWidth="1"/>
    <col min="5382" max="5382" width="25.7109375" style="1" customWidth="1"/>
    <col min="5383" max="5383" width="22.7109375" style="1" customWidth="1"/>
    <col min="5384" max="5384" width="9.7109375" style="1" customWidth="1"/>
    <col min="5385" max="5385" width="6.7109375" style="1" customWidth="1"/>
    <col min="5386" max="5386" width="13.85546875" style="1" customWidth="1"/>
    <col min="5387" max="5387" width="21" style="1" customWidth="1"/>
    <col min="5388" max="5636" width="11.42578125" style="1"/>
    <col min="5637" max="5637" width="32.140625" style="1" customWidth="1"/>
    <col min="5638" max="5638" width="25.7109375" style="1" customWidth="1"/>
    <col min="5639" max="5639" width="22.7109375" style="1" customWidth="1"/>
    <col min="5640" max="5640" width="9.7109375" style="1" customWidth="1"/>
    <col min="5641" max="5641" width="6.7109375" style="1" customWidth="1"/>
    <col min="5642" max="5642" width="13.85546875" style="1" customWidth="1"/>
    <col min="5643" max="5643" width="21" style="1" customWidth="1"/>
    <col min="5644" max="5892" width="11.42578125" style="1"/>
    <col min="5893" max="5893" width="32.140625" style="1" customWidth="1"/>
    <col min="5894" max="5894" width="25.7109375" style="1" customWidth="1"/>
    <col min="5895" max="5895" width="22.7109375" style="1" customWidth="1"/>
    <col min="5896" max="5896" width="9.7109375" style="1" customWidth="1"/>
    <col min="5897" max="5897" width="6.7109375" style="1" customWidth="1"/>
    <col min="5898" max="5898" width="13.85546875" style="1" customWidth="1"/>
    <col min="5899" max="5899" width="21" style="1" customWidth="1"/>
    <col min="5900" max="6148" width="11.42578125" style="1"/>
    <col min="6149" max="6149" width="32.140625" style="1" customWidth="1"/>
    <col min="6150" max="6150" width="25.7109375" style="1" customWidth="1"/>
    <col min="6151" max="6151" width="22.7109375" style="1" customWidth="1"/>
    <col min="6152" max="6152" width="9.7109375" style="1" customWidth="1"/>
    <col min="6153" max="6153" width="6.7109375" style="1" customWidth="1"/>
    <col min="6154" max="6154" width="13.85546875" style="1" customWidth="1"/>
    <col min="6155" max="6155" width="21" style="1" customWidth="1"/>
    <col min="6156" max="6404" width="11.42578125" style="1"/>
    <col min="6405" max="6405" width="32.140625" style="1" customWidth="1"/>
    <col min="6406" max="6406" width="25.7109375" style="1" customWidth="1"/>
    <col min="6407" max="6407" width="22.7109375" style="1" customWidth="1"/>
    <col min="6408" max="6408" width="9.7109375" style="1" customWidth="1"/>
    <col min="6409" max="6409" width="6.7109375" style="1" customWidth="1"/>
    <col min="6410" max="6410" width="13.85546875" style="1" customWidth="1"/>
    <col min="6411" max="6411" width="21" style="1" customWidth="1"/>
    <col min="6412" max="6660" width="11.42578125" style="1"/>
    <col min="6661" max="6661" width="32.140625" style="1" customWidth="1"/>
    <col min="6662" max="6662" width="25.7109375" style="1" customWidth="1"/>
    <col min="6663" max="6663" width="22.7109375" style="1" customWidth="1"/>
    <col min="6664" max="6664" width="9.7109375" style="1" customWidth="1"/>
    <col min="6665" max="6665" width="6.7109375" style="1" customWidth="1"/>
    <col min="6666" max="6666" width="13.85546875" style="1" customWidth="1"/>
    <col min="6667" max="6667" width="21" style="1" customWidth="1"/>
    <col min="6668" max="6916" width="11.42578125" style="1"/>
    <col min="6917" max="6917" width="32.140625" style="1" customWidth="1"/>
    <col min="6918" max="6918" width="25.7109375" style="1" customWidth="1"/>
    <col min="6919" max="6919" width="22.7109375" style="1" customWidth="1"/>
    <col min="6920" max="6920" width="9.7109375" style="1" customWidth="1"/>
    <col min="6921" max="6921" width="6.7109375" style="1" customWidth="1"/>
    <col min="6922" max="6922" width="13.85546875" style="1" customWidth="1"/>
    <col min="6923" max="6923" width="21" style="1" customWidth="1"/>
    <col min="6924" max="7172" width="11.42578125" style="1"/>
    <col min="7173" max="7173" width="32.140625" style="1" customWidth="1"/>
    <col min="7174" max="7174" width="25.7109375" style="1" customWidth="1"/>
    <col min="7175" max="7175" width="22.7109375" style="1" customWidth="1"/>
    <col min="7176" max="7176" width="9.7109375" style="1" customWidth="1"/>
    <col min="7177" max="7177" width="6.7109375" style="1" customWidth="1"/>
    <col min="7178" max="7178" width="13.85546875" style="1" customWidth="1"/>
    <col min="7179" max="7179" width="21" style="1" customWidth="1"/>
    <col min="7180" max="7428" width="11.42578125" style="1"/>
    <col min="7429" max="7429" width="32.140625" style="1" customWidth="1"/>
    <col min="7430" max="7430" width="25.7109375" style="1" customWidth="1"/>
    <col min="7431" max="7431" width="22.7109375" style="1" customWidth="1"/>
    <col min="7432" max="7432" width="9.7109375" style="1" customWidth="1"/>
    <col min="7433" max="7433" width="6.7109375" style="1" customWidth="1"/>
    <col min="7434" max="7434" width="13.85546875" style="1" customWidth="1"/>
    <col min="7435" max="7435" width="21" style="1" customWidth="1"/>
    <col min="7436" max="7684" width="11.42578125" style="1"/>
    <col min="7685" max="7685" width="32.140625" style="1" customWidth="1"/>
    <col min="7686" max="7686" width="25.7109375" style="1" customWidth="1"/>
    <col min="7687" max="7687" width="22.7109375" style="1" customWidth="1"/>
    <col min="7688" max="7688" width="9.7109375" style="1" customWidth="1"/>
    <col min="7689" max="7689" width="6.7109375" style="1" customWidth="1"/>
    <col min="7690" max="7690" width="13.85546875" style="1" customWidth="1"/>
    <col min="7691" max="7691" width="21" style="1" customWidth="1"/>
    <col min="7692" max="7940" width="11.42578125" style="1"/>
    <col min="7941" max="7941" width="32.140625" style="1" customWidth="1"/>
    <col min="7942" max="7942" width="25.7109375" style="1" customWidth="1"/>
    <col min="7943" max="7943" width="22.7109375" style="1" customWidth="1"/>
    <col min="7944" max="7944" width="9.7109375" style="1" customWidth="1"/>
    <col min="7945" max="7945" width="6.7109375" style="1" customWidth="1"/>
    <col min="7946" max="7946" width="13.85546875" style="1" customWidth="1"/>
    <col min="7947" max="7947" width="21" style="1" customWidth="1"/>
    <col min="7948" max="8196" width="11.42578125" style="1"/>
    <col min="8197" max="8197" width="32.140625" style="1" customWidth="1"/>
    <col min="8198" max="8198" width="25.7109375" style="1" customWidth="1"/>
    <col min="8199" max="8199" width="22.7109375" style="1" customWidth="1"/>
    <col min="8200" max="8200" width="9.7109375" style="1" customWidth="1"/>
    <col min="8201" max="8201" width="6.7109375" style="1" customWidth="1"/>
    <col min="8202" max="8202" width="13.85546875" style="1" customWidth="1"/>
    <col min="8203" max="8203" width="21" style="1" customWidth="1"/>
    <col min="8204" max="8452" width="11.42578125" style="1"/>
    <col min="8453" max="8453" width="32.140625" style="1" customWidth="1"/>
    <col min="8454" max="8454" width="25.7109375" style="1" customWidth="1"/>
    <col min="8455" max="8455" width="22.7109375" style="1" customWidth="1"/>
    <col min="8456" max="8456" width="9.7109375" style="1" customWidth="1"/>
    <col min="8457" max="8457" width="6.7109375" style="1" customWidth="1"/>
    <col min="8458" max="8458" width="13.85546875" style="1" customWidth="1"/>
    <col min="8459" max="8459" width="21" style="1" customWidth="1"/>
    <col min="8460" max="8708" width="11.42578125" style="1"/>
    <col min="8709" max="8709" width="32.140625" style="1" customWidth="1"/>
    <col min="8710" max="8710" width="25.7109375" style="1" customWidth="1"/>
    <col min="8711" max="8711" width="22.7109375" style="1" customWidth="1"/>
    <col min="8712" max="8712" width="9.7109375" style="1" customWidth="1"/>
    <col min="8713" max="8713" width="6.7109375" style="1" customWidth="1"/>
    <col min="8714" max="8714" width="13.85546875" style="1" customWidth="1"/>
    <col min="8715" max="8715" width="21" style="1" customWidth="1"/>
    <col min="8716" max="8964" width="11.42578125" style="1"/>
    <col min="8965" max="8965" width="32.140625" style="1" customWidth="1"/>
    <col min="8966" max="8966" width="25.7109375" style="1" customWidth="1"/>
    <col min="8967" max="8967" width="22.7109375" style="1" customWidth="1"/>
    <col min="8968" max="8968" width="9.7109375" style="1" customWidth="1"/>
    <col min="8969" max="8969" width="6.7109375" style="1" customWidth="1"/>
    <col min="8970" max="8970" width="13.85546875" style="1" customWidth="1"/>
    <col min="8971" max="8971" width="21" style="1" customWidth="1"/>
    <col min="8972" max="9220" width="11.42578125" style="1"/>
    <col min="9221" max="9221" width="32.140625" style="1" customWidth="1"/>
    <col min="9222" max="9222" width="25.7109375" style="1" customWidth="1"/>
    <col min="9223" max="9223" width="22.7109375" style="1" customWidth="1"/>
    <col min="9224" max="9224" width="9.7109375" style="1" customWidth="1"/>
    <col min="9225" max="9225" width="6.7109375" style="1" customWidth="1"/>
    <col min="9226" max="9226" width="13.85546875" style="1" customWidth="1"/>
    <col min="9227" max="9227" width="21" style="1" customWidth="1"/>
    <col min="9228" max="9476" width="11.42578125" style="1"/>
    <col min="9477" max="9477" width="32.140625" style="1" customWidth="1"/>
    <col min="9478" max="9478" width="25.7109375" style="1" customWidth="1"/>
    <col min="9479" max="9479" width="22.7109375" style="1" customWidth="1"/>
    <col min="9480" max="9480" width="9.7109375" style="1" customWidth="1"/>
    <col min="9481" max="9481" width="6.7109375" style="1" customWidth="1"/>
    <col min="9482" max="9482" width="13.85546875" style="1" customWidth="1"/>
    <col min="9483" max="9483" width="21" style="1" customWidth="1"/>
    <col min="9484" max="9732" width="11.42578125" style="1"/>
    <col min="9733" max="9733" width="32.140625" style="1" customWidth="1"/>
    <col min="9734" max="9734" width="25.7109375" style="1" customWidth="1"/>
    <col min="9735" max="9735" width="22.7109375" style="1" customWidth="1"/>
    <col min="9736" max="9736" width="9.7109375" style="1" customWidth="1"/>
    <col min="9737" max="9737" width="6.7109375" style="1" customWidth="1"/>
    <col min="9738" max="9738" width="13.85546875" style="1" customWidth="1"/>
    <col min="9739" max="9739" width="21" style="1" customWidth="1"/>
    <col min="9740" max="9988" width="11.42578125" style="1"/>
    <col min="9989" max="9989" width="32.140625" style="1" customWidth="1"/>
    <col min="9990" max="9990" width="25.7109375" style="1" customWidth="1"/>
    <col min="9991" max="9991" width="22.7109375" style="1" customWidth="1"/>
    <col min="9992" max="9992" width="9.7109375" style="1" customWidth="1"/>
    <col min="9993" max="9993" width="6.7109375" style="1" customWidth="1"/>
    <col min="9994" max="9994" width="13.85546875" style="1" customWidth="1"/>
    <col min="9995" max="9995" width="21" style="1" customWidth="1"/>
    <col min="9996" max="10244" width="11.42578125" style="1"/>
    <col min="10245" max="10245" width="32.140625" style="1" customWidth="1"/>
    <col min="10246" max="10246" width="25.7109375" style="1" customWidth="1"/>
    <col min="10247" max="10247" width="22.7109375" style="1" customWidth="1"/>
    <col min="10248" max="10248" width="9.7109375" style="1" customWidth="1"/>
    <col min="10249" max="10249" width="6.7109375" style="1" customWidth="1"/>
    <col min="10250" max="10250" width="13.85546875" style="1" customWidth="1"/>
    <col min="10251" max="10251" width="21" style="1" customWidth="1"/>
    <col min="10252" max="10500" width="11.42578125" style="1"/>
    <col min="10501" max="10501" width="32.140625" style="1" customWidth="1"/>
    <col min="10502" max="10502" width="25.7109375" style="1" customWidth="1"/>
    <col min="10503" max="10503" width="22.7109375" style="1" customWidth="1"/>
    <col min="10504" max="10504" width="9.7109375" style="1" customWidth="1"/>
    <col min="10505" max="10505" width="6.7109375" style="1" customWidth="1"/>
    <col min="10506" max="10506" width="13.85546875" style="1" customWidth="1"/>
    <col min="10507" max="10507" width="21" style="1" customWidth="1"/>
    <col min="10508" max="10756" width="11.42578125" style="1"/>
    <col min="10757" max="10757" width="32.140625" style="1" customWidth="1"/>
    <col min="10758" max="10758" width="25.7109375" style="1" customWidth="1"/>
    <col min="10759" max="10759" width="22.7109375" style="1" customWidth="1"/>
    <col min="10760" max="10760" width="9.7109375" style="1" customWidth="1"/>
    <col min="10761" max="10761" width="6.7109375" style="1" customWidth="1"/>
    <col min="10762" max="10762" width="13.85546875" style="1" customWidth="1"/>
    <col min="10763" max="10763" width="21" style="1" customWidth="1"/>
    <col min="10764" max="11012" width="11.42578125" style="1"/>
    <col min="11013" max="11013" width="32.140625" style="1" customWidth="1"/>
    <col min="11014" max="11014" width="25.7109375" style="1" customWidth="1"/>
    <col min="11015" max="11015" width="22.7109375" style="1" customWidth="1"/>
    <col min="11016" max="11016" width="9.7109375" style="1" customWidth="1"/>
    <col min="11017" max="11017" width="6.7109375" style="1" customWidth="1"/>
    <col min="11018" max="11018" width="13.85546875" style="1" customWidth="1"/>
    <col min="11019" max="11019" width="21" style="1" customWidth="1"/>
    <col min="11020" max="11268" width="11.42578125" style="1"/>
    <col min="11269" max="11269" width="32.140625" style="1" customWidth="1"/>
    <col min="11270" max="11270" width="25.7109375" style="1" customWidth="1"/>
    <col min="11271" max="11271" width="22.7109375" style="1" customWidth="1"/>
    <col min="11272" max="11272" width="9.7109375" style="1" customWidth="1"/>
    <col min="11273" max="11273" width="6.7109375" style="1" customWidth="1"/>
    <col min="11274" max="11274" width="13.85546875" style="1" customWidth="1"/>
    <col min="11275" max="11275" width="21" style="1" customWidth="1"/>
    <col min="11276" max="11524" width="11.42578125" style="1"/>
    <col min="11525" max="11525" width="32.140625" style="1" customWidth="1"/>
    <col min="11526" max="11526" width="25.7109375" style="1" customWidth="1"/>
    <col min="11527" max="11527" width="22.7109375" style="1" customWidth="1"/>
    <col min="11528" max="11528" width="9.7109375" style="1" customWidth="1"/>
    <col min="11529" max="11529" width="6.7109375" style="1" customWidth="1"/>
    <col min="11530" max="11530" width="13.85546875" style="1" customWidth="1"/>
    <col min="11531" max="11531" width="21" style="1" customWidth="1"/>
    <col min="11532" max="11780" width="11.42578125" style="1"/>
    <col min="11781" max="11781" width="32.140625" style="1" customWidth="1"/>
    <col min="11782" max="11782" width="25.7109375" style="1" customWidth="1"/>
    <col min="11783" max="11783" width="22.7109375" style="1" customWidth="1"/>
    <col min="11784" max="11784" width="9.7109375" style="1" customWidth="1"/>
    <col min="11785" max="11785" width="6.7109375" style="1" customWidth="1"/>
    <col min="11786" max="11786" width="13.85546875" style="1" customWidth="1"/>
    <col min="11787" max="11787" width="21" style="1" customWidth="1"/>
    <col min="11788" max="12036" width="11.42578125" style="1"/>
    <col min="12037" max="12037" width="32.140625" style="1" customWidth="1"/>
    <col min="12038" max="12038" width="25.7109375" style="1" customWidth="1"/>
    <col min="12039" max="12039" width="22.7109375" style="1" customWidth="1"/>
    <col min="12040" max="12040" width="9.7109375" style="1" customWidth="1"/>
    <col min="12041" max="12041" width="6.7109375" style="1" customWidth="1"/>
    <col min="12042" max="12042" width="13.85546875" style="1" customWidth="1"/>
    <col min="12043" max="12043" width="21" style="1" customWidth="1"/>
    <col min="12044" max="12292" width="11.42578125" style="1"/>
    <col min="12293" max="12293" width="32.140625" style="1" customWidth="1"/>
    <col min="12294" max="12294" width="25.7109375" style="1" customWidth="1"/>
    <col min="12295" max="12295" width="22.7109375" style="1" customWidth="1"/>
    <col min="12296" max="12296" width="9.7109375" style="1" customWidth="1"/>
    <col min="12297" max="12297" width="6.7109375" style="1" customWidth="1"/>
    <col min="12298" max="12298" width="13.85546875" style="1" customWidth="1"/>
    <col min="12299" max="12299" width="21" style="1" customWidth="1"/>
    <col min="12300" max="12548" width="11.42578125" style="1"/>
    <col min="12549" max="12549" width="32.140625" style="1" customWidth="1"/>
    <col min="12550" max="12550" width="25.7109375" style="1" customWidth="1"/>
    <col min="12551" max="12551" width="22.7109375" style="1" customWidth="1"/>
    <col min="12552" max="12552" width="9.7109375" style="1" customWidth="1"/>
    <col min="12553" max="12553" width="6.7109375" style="1" customWidth="1"/>
    <col min="12554" max="12554" width="13.85546875" style="1" customWidth="1"/>
    <col min="12555" max="12555" width="21" style="1" customWidth="1"/>
    <col min="12556" max="12804" width="11.42578125" style="1"/>
    <col min="12805" max="12805" width="32.140625" style="1" customWidth="1"/>
    <col min="12806" max="12806" width="25.7109375" style="1" customWidth="1"/>
    <col min="12807" max="12807" width="22.7109375" style="1" customWidth="1"/>
    <col min="12808" max="12808" width="9.7109375" style="1" customWidth="1"/>
    <col min="12809" max="12809" width="6.7109375" style="1" customWidth="1"/>
    <col min="12810" max="12810" width="13.85546875" style="1" customWidth="1"/>
    <col min="12811" max="12811" width="21" style="1" customWidth="1"/>
    <col min="12812" max="13060" width="11.42578125" style="1"/>
    <col min="13061" max="13061" width="32.140625" style="1" customWidth="1"/>
    <col min="13062" max="13062" width="25.7109375" style="1" customWidth="1"/>
    <col min="13063" max="13063" width="22.7109375" style="1" customWidth="1"/>
    <col min="13064" max="13064" width="9.7109375" style="1" customWidth="1"/>
    <col min="13065" max="13065" width="6.7109375" style="1" customWidth="1"/>
    <col min="13066" max="13066" width="13.85546875" style="1" customWidth="1"/>
    <col min="13067" max="13067" width="21" style="1" customWidth="1"/>
    <col min="13068" max="13316" width="11.42578125" style="1"/>
    <col min="13317" max="13317" width="32.140625" style="1" customWidth="1"/>
    <col min="13318" max="13318" width="25.7109375" style="1" customWidth="1"/>
    <col min="13319" max="13319" width="22.7109375" style="1" customWidth="1"/>
    <col min="13320" max="13320" width="9.7109375" style="1" customWidth="1"/>
    <col min="13321" max="13321" width="6.7109375" style="1" customWidth="1"/>
    <col min="13322" max="13322" width="13.85546875" style="1" customWidth="1"/>
    <col min="13323" max="13323" width="21" style="1" customWidth="1"/>
    <col min="13324" max="13572" width="11.42578125" style="1"/>
    <col min="13573" max="13573" width="32.140625" style="1" customWidth="1"/>
    <col min="13574" max="13574" width="25.7109375" style="1" customWidth="1"/>
    <col min="13575" max="13575" width="22.7109375" style="1" customWidth="1"/>
    <col min="13576" max="13576" width="9.7109375" style="1" customWidth="1"/>
    <col min="13577" max="13577" width="6.7109375" style="1" customWidth="1"/>
    <col min="13578" max="13578" width="13.85546875" style="1" customWidth="1"/>
    <col min="13579" max="13579" width="21" style="1" customWidth="1"/>
    <col min="13580" max="13828" width="11.42578125" style="1"/>
    <col min="13829" max="13829" width="32.140625" style="1" customWidth="1"/>
    <col min="13830" max="13830" width="25.7109375" style="1" customWidth="1"/>
    <col min="13831" max="13831" width="22.7109375" style="1" customWidth="1"/>
    <col min="13832" max="13832" width="9.7109375" style="1" customWidth="1"/>
    <col min="13833" max="13833" width="6.7109375" style="1" customWidth="1"/>
    <col min="13834" max="13834" width="13.85546875" style="1" customWidth="1"/>
    <col min="13835" max="13835" width="21" style="1" customWidth="1"/>
    <col min="13836" max="14084" width="11.42578125" style="1"/>
    <col min="14085" max="14085" width="32.140625" style="1" customWidth="1"/>
    <col min="14086" max="14086" width="25.7109375" style="1" customWidth="1"/>
    <col min="14087" max="14087" width="22.7109375" style="1" customWidth="1"/>
    <col min="14088" max="14088" width="9.7109375" style="1" customWidth="1"/>
    <col min="14089" max="14089" width="6.7109375" style="1" customWidth="1"/>
    <col min="14090" max="14090" width="13.85546875" style="1" customWidth="1"/>
    <col min="14091" max="14091" width="21" style="1" customWidth="1"/>
    <col min="14092" max="14340" width="11.42578125" style="1"/>
    <col min="14341" max="14341" width="32.140625" style="1" customWidth="1"/>
    <col min="14342" max="14342" width="25.7109375" style="1" customWidth="1"/>
    <col min="14343" max="14343" width="22.7109375" style="1" customWidth="1"/>
    <col min="14344" max="14344" width="9.7109375" style="1" customWidth="1"/>
    <col min="14345" max="14345" width="6.7109375" style="1" customWidth="1"/>
    <col min="14346" max="14346" width="13.85546875" style="1" customWidth="1"/>
    <col min="14347" max="14347" width="21" style="1" customWidth="1"/>
    <col min="14348" max="14596" width="11.42578125" style="1"/>
    <col min="14597" max="14597" width="32.140625" style="1" customWidth="1"/>
    <col min="14598" max="14598" width="25.7109375" style="1" customWidth="1"/>
    <col min="14599" max="14599" width="22.7109375" style="1" customWidth="1"/>
    <col min="14600" max="14600" width="9.7109375" style="1" customWidth="1"/>
    <col min="14601" max="14601" width="6.7109375" style="1" customWidth="1"/>
    <col min="14602" max="14602" width="13.85546875" style="1" customWidth="1"/>
    <col min="14603" max="14603" width="21" style="1" customWidth="1"/>
    <col min="14604" max="14852" width="11.42578125" style="1"/>
    <col min="14853" max="14853" width="32.140625" style="1" customWidth="1"/>
    <col min="14854" max="14854" width="25.7109375" style="1" customWidth="1"/>
    <col min="14855" max="14855" width="22.7109375" style="1" customWidth="1"/>
    <col min="14856" max="14856" width="9.7109375" style="1" customWidth="1"/>
    <col min="14857" max="14857" width="6.7109375" style="1" customWidth="1"/>
    <col min="14858" max="14858" width="13.85546875" style="1" customWidth="1"/>
    <col min="14859" max="14859" width="21" style="1" customWidth="1"/>
    <col min="14860" max="15108" width="11.42578125" style="1"/>
    <col min="15109" max="15109" width="32.140625" style="1" customWidth="1"/>
    <col min="15110" max="15110" width="25.7109375" style="1" customWidth="1"/>
    <col min="15111" max="15111" width="22.7109375" style="1" customWidth="1"/>
    <col min="15112" max="15112" width="9.7109375" style="1" customWidth="1"/>
    <col min="15113" max="15113" width="6.7109375" style="1" customWidth="1"/>
    <col min="15114" max="15114" width="13.85546875" style="1" customWidth="1"/>
    <col min="15115" max="15115" width="21" style="1" customWidth="1"/>
    <col min="15116" max="15364" width="11.42578125" style="1"/>
    <col min="15365" max="15365" width="32.140625" style="1" customWidth="1"/>
    <col min="15366" max="15366" width="25.7109375" style="1" customWidth="1"/>
    <col min="15367" max="15367" width="22.7109375" style="1" customWidth="1"/>
    <col min="15368" max="15368" width="9.7109375" style="1" customWidth="1"/>
    <col min="15369" max="15369" width="6.7109375" style="1" customWidth="1"/>
    <col min="15370" max="15370" width="13.85546875" style="1" customWidth="1"/>
    <col min="15371" max="15371" width="21" style="1" customWidth="1"/>
    <col min="15372" max="15620" width="11.42578125" style="1"/>
    <col min="15621" max="15621" width="32.140625" style="1" customWidth="1"/>
    <col min="15622" max="15622" width="25.7109375" style="1" customWidth="1"/>
    <col min="15623" max="15623" width="22.7109375" style="1" customWidth="1"/>
    <col min="15624" max="15624" width="9.7109375" style="1" customWidth="1"/>
    <col min="15625" max="15625" width="6.7109375" style="1" customWidth="1"/>
    <col min="15626" max="15626" width="13.85546875" style="1" customWidth="1"/>
    <col min="15627" max="15627" width="21" style="1" customWidth="1"/>
    <col min="15628" max="15876" width="11.42578125" style="1"/>
    <col min="15877" max="15877" width="32.140625" style="1" customWidth="1"/>
    <col min="15878" max="15878" width="25.7109375" style="1" customWidth="1"/>
    <col min="15879" max="15879" width="22.7109375" style="1" customWidth="1"/>
    <col min="15880" max="15880" width="9.7109375" style="1" customWidth="1"/>
    <col min="15881" max="15881" width="6.7109375" style="1" customWidth="1"/>
    <col min="15882" max="15882" width="13.85546875" style="1" customWidth="1"/>
    <col min="15883" max="15883" width="21" style="1" customWidth="1"/>
    <col min="15884" max="16132" width="11.42578125" style="1"/>
    <col min="16133" max="16133" width="32.140625" style="1" customWidth="1"/>
    <col min="16134" max="16134" width="25.7109375" style="1" customWidth="1"/>
    <col min="16135" max="16135" width="22.7109375" style="1" customWidth="1"/>
    <col min="16136" max="16136" width="9.7109375" style="1" customWidth="1"/>
    <col min="16137" max="16137" width="6.7109375" style="1" customWidth="1"/>
    <col min="16138" max="16138" width="13.85546875" style="1" customWidth="1"/>
    <col min="16139" max="16139" width="21" style="1" customWidth="1"/>
    <col min="16140" max="16384" width="11.42578125" style="1"/>
  </cols>
  <sheetData>
    <row r="5" spans="1:15" ht="17.25" customHeight="1" x14ac:dyDescent="0.3">
      <c r="A5" s="90" t="str">
        <f>DESCRIPCION!B1</f>
        <v>REPÚBLICA DOMINICANA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8.75" customHeight="1" x14ac:dyDescent="0.45">
      <c r="A6" s="91" t="str">
        <f>DESCRIPCION!B2</f>
        <v>PROCURADURÍA GENERAL DE LA REPÚBLICA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8" customHeight="1" x14ac:dyDescent="0.4">
      <c r="A7" s="92" t="str">
        <f>DESCRIPCION!B3</f>
        <v>"Año de la Consolidación de la Seguridad Alimentaria"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9.75" customHeight="1" x14ac:dyDescent="0.35">
      <c r="A8" s="1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s="2" customFormat="1" ht="17.25" x14ac:dyDescent="0.3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2" customFormat="1" ht="18.75" customHeight="1" x14ac:dyDescent="0.25">
      <c r="A10" s="93" t="str">
        <f>DESCRIPCION!B6</f>
        <v xml:space="preserve">DENUNCIAS DE VIOLENCIA DE GÉNERO, INTRAFAMILIAR Y DELITOS SEXUALES 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s="2" customFormat="1" ht="19.5" x14ac:dyDescent="0.4">
      <c r="A11" s="94" t="s">
        <v>96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s="2" customFormat="1" ht="18.75" customHeight="1" thickBot="1" x14ac:dyDescent="0.4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2" customFormat="1" ht="32.1" customHeight="1" x14ac:dyDescent="0.25">
      <c r="A13" s="87" t="s">
        <v>82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5" s="2" customFormat="1" ht="32.1" customHeight="1" x14ac:dyDescent="0.25">
      <c r="A14" s="57" t="s">
        <v>13</v>
      </c>
      <c r="B14" s="58" t="s">
        <v>81</v>
      </c>
      <c r="C14" s="58" t="s">
        <v>1</v>
      </c>
      <c r="D14" s="58" t="s">
        <v>2</v>
      </c>
      <c r="E14" s="58" t="s">
        <v>3</v>
      </c>
      <c r="F14" s="58" t="s">
        <v>4</v>
      </c>
      <c r="G14" s="58" t="s">
        <v>5</v>
      </c>
      <c r="H14" s="58" t="s">
        <v>6</v>
      </c>
      <c r="I14" s="58" t="s">
        <v>7</v>
      </c>
      <c r="J14" s="58" t="s">
        <v>8</v>
      </c>
      <c r="K14" s="58" t="s">
        <v>9</v>
      </c>
      <c r="L14" s="58" t="s">
        <v>10</v>
      </c>
      <c r="M14" s="58" t="s">
        <v>11</v>
      </c>
      <c r="N14" s="58" t="s">
        <v>12</v>
      </c>
      <c r="O14" s="59" t="s">
        <v>29</v>
      </c>
    </row>
    <row r="15" spans="1:15" s="2" customFormat="1" ht="32.1" customHeight="1" x14ac:dyDescent="0.25">
      <c r="A15" s="102" t="s">
        <v>23</v>
      </c>
      <c r="B15" s="3" t="s">
        <v>14</v>
      </c>
      <c r="C15" s="4">
        <v>4</v>
      </c>
      <c r="D15" s="4">
        <v>3</v>
      </c>
      <c r="E15" s="4">
        <v>6</v>
      </c>
      <c r="F15" s="4">
        <v>1</v>
      </c>
      <c r="G15" s="4">
        <v>0</v>
      </c>
      <c r="H15" s="4">
        <v>2</v>
      </c>
      <c r="I15" s="4">
        <v>2</v>
      </c>
      <c r="J15" s="4">
        <v>6</v>
      </c>
      <c r="K15" s="4">
        <v>8</v>
      </c>
      <c r="L15" s="4">
        <v>1</v>
      </c>
      <c r="M15" s="4">
        <v>0</v>
      </c>
      <c r="N15" s="4">
        <v>3</v>
      </c>
      <c r="O15" s="5">
        <f>M15+N15++C15+D15+E15+F15+G15+H15+I15+J15+K15+L15</f>
        <v>36</v>
      </c>
    </row>
    <row r="16" spans="1:15" s="2" customFormat="1" ht="32.1" customHeight="1" x14ac:dyDescent="0.25">
      <c r="A16" s="102"/>
      <c r="B16" s="3" t="s">
        <v>15</v>
      </c>
      <c r="C16" s="4">
        <v>3</v>
      </c>
      <c r="D16" s="4">
        <v>3</v>
      </c>
      <c r="E16" s="4">
        <v>0</v>
      </c>
      <c r="F16" s="4">
        <v>1</v>
      </c>
      <c r="G16" s="4">
        <v>1</v>
      </c>
      <c r="H16" s="4">
        <v>1</v>
      </c>
      <c r="I16" s="4">
        <v>5</v>
      </c>
      <c r="J16" s="4">
        <v>3</v>
      </c>
      <c r="K16" s="4">
        <v>2</v>
      </c>
      <c r="L16" s="4">
        <v>0</v>
      </c>
      <c r="M16" s="4">
        <v>3</v>
      </c>
      <c r="N16" s="4">
        <v>2</v>
      </c>
      <c r="O16" s="6">
        <f>+C16+D16+E16+F16+G16+H16+I16+J16+K16+L16+M16+N16</f>
        <v>24</v>
      </c>
    </row>
    <row r="17" spans="1:15" s="2" customFormat="1" ht="32.1" customHeight="1" x14ac:dyDescent="0.25">
      <c r="A17" s="102"/>
      <c r="B17" s="7" t="s">
        <v>31</v>
      </c>
      <c r="C17" s="8">
        <f>SUM(C15:C16)</f>
        <v>7</v>
      </c>
      <c r="D17" s="8">
        <f t="shared" ref="D17:N17" si="0">SUM(D15:D16)</f>
        <v>6</v>
      </c>
      <c r="E17" s="8">
        <f t="shared" si="0"/>
        <v>6</v>
      </c>
      <c r="F17" s="8">
        <f t="shared" si="0"/>
        <v>2</v>
      </c>
      <c r="G17" s="8">
        <f t="shared" si="0"/>
        <v>1</v>
      </c>
      <c r="H17" s="8">
        <f t="shared" si="0"/>
        <v>3</v>
      </c>
      <c r="I17" s="8">
        <f t="shared" si="0"/>
        <v>7</v>
      </c>
      <c r="J17" s="8">
        <f t="shared" si="0"/>
        <v>9</v>
      </c>
      <c r="K17" s="8">
        <f t="shared" si="0"/>
        <v>10</v>
      </c>
      <c r="L17" s="8">
        <f t="shared" si="0"/>
        <v>1</v>
      </c>
      <c r="M17" s="8">
        <f t="shared" si="0"/>
        <v>3</v>
      </c>
      <c r="N17" s="8">
        <f t="shared" si="0"/>
        <v>5</v>
      </c>
      <c r="O17" s="10">
        <f>+C17+D17+E17+F17+G17+H17+I17+J17+K17+L17+M17+N17</f>
        <v>60</v>
      </c>
    </row>
    <row r="18" spans="1:15" s="2" customFormat="1" ht="32.1" customHeight="1" x14ac:dyDescent="0.25">
      <c r="A18" s="103" t="s">
        <v>24</v>
      </c>
      <c r="B18" s="11" t="s">
        <v>14</v>
      </c>
      <c r="C18" s="35">
        <v>100</v>
      </c>
      <c r="D18" s="35">
        <v>104</v>
      </c>
      <c r="E18" s="35">
        <v>98</v>
      </c>
      <c r="F18" s="35">
        <v>32</v>
      </c>
      <c r="G18" s="35">
        <v>55</v>
      </c>
      <c r="H18" s="35">
        <v>171</v>
      </c>
      <c r="I18" s="35">
        <v>131</v>
      </c>
      <c r="J18" s="35">
        <v>205</v>
      </c>
      <c r="K18" s="35">
        <v>151</v>
      </c>
      <c r="L18" s="35">
        <v>107</v>
      </c>
      <c r="M18" s="35">
        <v>86</v>
      </c>
      <c r="N18" s="4">
        <v>140</v>
      </c>
      <c r="O18" s="50">
        <f>M18+N18+C18+D18+E18+F18+G18+H18+I18+J18+K18+L18</f>
        <v>1380</v>
      </c>
    </row>
    <row r="19" spans="1:15" s="2" customFormat="1" ht="32.1" customHeight="1" x14ac:dyDescent="0.25">
      <c r="A19" s="103"/>
      <c r="B19" s="11" t="s">
        <v>15</v>
      </c>
      <c r="C19" s="35">
        <v>151</v>
      </c>
      <c r="D19" s="35">
        <v>65</v>
      </c>
      <c r="E19" s="35">
        <v>38</v>
      </c>
      <c r="F19" s="35">
        <v>63</v>
      </c>
      <c r="G19" s="35">
        <v>82</v>
      </c>
      <c r="H19" s="35">
        <v>38</v>
      </c>
      <c r="I19" s="35">
        <v>98</v>
      </c>
      <c r="J19" s="35">
        <v>16</v>
      </c>
      <c r="K19" s="35">
        <v>80</v>
      </c>
      <c r="L19" s="35">
        <v>110</v>
      </c>
      <c r="M19" s="35">
        <v>82</v>
      </c>
      <c r="N19" s="4">
        <v>18</v>
      </c>
      <c r="O19" s="50">
        <f>M19+N19+C19+D19+E19+F19+G19+H19+I19+J19+K19+L19</f>
        <v>841</v>
      </c>
    </row>
    <row r="20" spans="1:15" s="2" customFormat="1" ht="32.1" customHeight="1" x14ac:dyDescent="0.25">
      <c r="A20" s="103"/>
      <c r="B20" s="11" t="s">
        <v>16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4">
        <v>0</v>
      </c>
      <c r="O20" s="50">
        <f>+C20+D20+E20+F20+G20+H20+I20+J20+K20+L20+M20+N20</f>
        <v>0</v>
      </c>
    </row>
    <row r="21" spans="1:15" s="2" customFormat="1" ht="32.1" customHeight="1" x14ac:dyDescent="0.25">
      <c r="A21" s="103"/>
      <c r="B21" s="7" t="s">
        <v>31</v>
      </c>
      <c r="C21" s="8">
        <f>SUM(C18:C20)</f>
        <v>251</v>
      </c>
      <c r="D21" s="8">
        <f t="shared" ref="D21:N21" si="1">SUM(D18:D20)</f>
        <v>169</v>
      </c>
      <c r="E21" s="8">
        <f t="shared" si="1"/>
        <v>136</v>
      </c>
      <c r="F21" s="8">
        <f t="shared" si="1"/>
        <v>95</v>
      </c>
      <c r="G21" s="8">
        <f t="shared" si="1"/>
        <v>137</v>
      </c>
      <c r="H21" s="8">
        <f t="shared" si="1"/>
        <v>209</v>
      </c>
      <c r="I21" s="8">
        <f t="shared" si="1"/>
        <v>229</v>
      </c>
      <c r="J21" s="8">
        <f t="shared" si="1"/>
        <v>221</v>
      </c>
      <c r="K21" s="8">
        <f t="shared" si="1"/>
        <v>231</v>
      </c>
      <c r="L21" s="8">
        <f t="shared" si="1"/>
        <v>217</v>
      </c>
      <c r="M21" s="8">
        <f t="shared" si="1"/>
        <v>168</v>
      </c>
      <c r="N21" s="8">
        <f t="shared" si="1"/>
        <v>158</v>
      </c>
      <c r="O21" s="12">
        <f t="shared" ref="O21" si="2">SUM(O18:O20)</f>
        <v>2221</v>
      </c>
    </row>
    <row r="22" spans="1:15" s="2" customFormat="1" ht="32.1" customHeight="1" thickBot="1" x14ac:dyDescent="0.3">
      <c r="A22" s="104" t="s">
        <v>32</v>
      </c>
      <c r="B22" s="105"/>
      <c r="C22" s="13">
        <f>C17+C21</f>
        <v>258</v>
      </c>
      <c r="D22" s="13">
        <f t="shared" ref="D22:H22" si="3">D17+D21</f>
        <v>175</v>
      </c>
      <c r="E22" s="13">
        <f t="shared" si="3"/>
        <v>142</v>
      </c>
      <c r="F22" s="13">
        <f t="shared" si="3"/>
        <v>97</v>
      </c>
      <c r="G22" s="13">
        <f t="shared" si="3"/>
        <v>138</v>
      </c>
      <c r="H22" s="13">
        <f t="shared" si="3"/>
        <v>212</v>
      </c>
      <c r="I22" s="13">
        <f t="shared" ref="I22:N22" si="4">I17+I21</f>
        <v>236</v>
      </c>
      <c r="J22" s="13">
        <f t="shared" si="4"/>
        <v>230</v>
      </c>
      <c r="K22" s="13">
        <f t="shared" si="4"/>
        <v>241</v>
      </c>
      <c r="L22" s="13">
        <f t="shared" si="4"/>
        <v>218</v>
      </c>
      <c r="M22" s="13">
        <f t="shared" si="4"/>
        <v>171</v>
      </c>
      <c r="N22" s="13">
        <f t="shared" si="4"/>
        <v>163</v>
      </c>
      <c r="O22" s="36">
        <f>+O17+O21</f>
        <v>2281</v>
      </c>
    </row>
    <row r="23" spans="1:15" s="2" customFormat="1" ht="17.25" x14ac:dyDescent="0.35">
      <c r="A23" s="15" t="str">
        <f>DESCRIPCION!B9</f>
        <v xml:space="preserve">Fuente: Unidades especializadas en violencia de género, intrafamiliar y delitos sexuales (UVGS). </v>
      </c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8"/>
      <c r="M23" s="16"/>
      <c r="N23" s="16"/>
      <c r="O23" s="15"/>
    </row>
    <row r="24" spans="1:15" s="2" customFormat="1" ht="32.1" customHeight="1" thickBot="1" x14ac:dyDescent="0.4">
      <c r="A24" s="15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9"/>
      <c r="M24" s="16"/>
      <c r="N24" s="16"/>
      <c r="O24" s="15"/>
    </row>
    <row r="25" spans="1:15" s="2" customFormat="1" ht="32.1" customHeight="1" x14ac:dyDescent="0.25">
      <c r="A25" s="106" t="s">
        <v>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s="2" customFormat="1" ht="32.1" customHeight="1" x14ac:dyDescent="0.25">
      <c r="A26" s="57" t="s">
        <v>13</v>
      </c>
      <c r="B26" s="58" t="s">
        <v>81</v>
      </c>
      <c r="C26" s="58" t="s">
        <v>1</v>
      </c>
      <c r="D26" s="58" t="s">
        <v>2</v>
      </c>
      <c r="E26" s="58" t="s">
        <v>3</v>
      </c>
      <c r="F26" s="58" t="s">
        <v>4</v>
      </c>
      <c r="G26" s="58" t="s">
        <v>5</v>
      </c>
      <c r="H26" s="58" t="s">
        <v>6</v>
      </c>
      <c r="I26" s="58" t="s">
        <v>7</v>
      </c>
      <c r="J26" s="58" t="s">
        <v>8</v>
      </c>
      <c r="K26" s="58" t="s">
        <v>9</v>
      </c>
      <c r="L26" s="58" t="s">
        <v>10</v>
      </c>
      <c r="M26" s="58" t="s">
        <v>11</v>
      </c>
      <c r="N26" s="58" t="s">
        <v>12</v>
      </c>
      <c r="O26" s="59" t="s">
        <v>29</v>
      </c>
    </row>
    <row r="27" spans="1:15" s="2" customFormat="1" ht="32.1" customHeight="1" x14ac:dyDescent="0.25">
      <c r="A27" s="102" t="s">
        <v>25</v>
      </c>
      <c r="B27" s="3" t="s">
        <v>17</v>
      </c>
      <c r="C27" s="35">
        <v>18</v>
      </c>
      <c r="D27" s="35">
        <v>11</v>
      </c>
      <c r="E27" s="35">
        <v>5</v>
      </c>
      <c r="F27" s="35">
        <v>10</v>
      </c>
      <c r="G27" s="35">
        <v>13</v>
      </c>
      <c r="H27" s="35">
        <v>23</v>
      </c>
      <c r="I27" s="35">
        <v>4</v>
      </c>
      <c r="J27" s="35">
        <v>10</v>
      </c>
      <c r="K27" s="4">
        <v>1</v>
      </c>
      <c r="L27" s="4">
        <v>4</v>
      </c>
      <c r="M27" s="4">
        <v>0</v>
      </c>
      <c r="N27" s="4">
        <v>7</v>
      </c>
      <c r="O27" s="6">
        <f>SUM(C27:N27)</f>
        <v>106</v>
      </c>
    </row>
    <row r="28" spans="1:15" s="2" customFormat="1" ht="32.1" customHeight="1" x14ac:dyDescent="0.25">
      <c r="A28" s="102"/>
      <c r="B28" s="3" t="s">
        <v>18</v>
      </c>
      <c r="C28" s="35">
        <v>6</v>
      </c>
      <c r="D28" s="35">
        <v>11</v>
      </c>
      <c r="E28" s="35">
        <v>2</v>
      </c>
      <c r="F28" s="35">
        <v>2</v>
      </c>
      <c r="G28" s="35">
        <v>0</v>
      </c>
      <c r="H28" s="35">
        <v>7</v>
      </c>
      <c r="I28" s="35">
        <v>9</v>
      </c>
      <c r="J28" s="35">
        <v>3</v>
      </c>
      <c r="K28" s="4">
        <v>1</v>
      </c>
      <c r="L28" s="4">
        <v>2</v>
      </c>
      <c r="M28" s="4">
        <v>0</v>
      </c>
      <c r="N28" s="4">
        <v>4</v>
      </c>
      <c r="O28" s="6">
        <f t="shared" ref="O28:O32" si="5">SUM(C28:N28)</f>
        <v>47</v>
      </c>
    </row>
    <row r="29" spans="1:15" s="2" customFormat="1" ht="32.1" customHeight="1" x14ac:dyDescent="0.25">
      <c r="A29" s="102"/>
      <c r="B29" s="3" t="s">
        <v>19</v>
      </c>
      <c r="C29" s="35">
        <v>0</v>
      </c>
      <c r="D29" s="35">
        <v>0</v>
      </c>
      <c r="E29" s="35">
        <v>2</v>
      </c>
      <c r="F29" s="35">
        <v>2</v>
      </c>
      <c r="G29" s="35">
        <v>0</v>
      </c>
      <c r="H29" s="35">
        <v>10</v>
      </c>
      <c r="I29" s="35">
        <v>0</v>
      </c>
      <c r="J29" s="35">
        <v>0</v>
      </c>
      <c r="K29" s="4">
        <v>0</v>
      </c>
      <c r="L29" s="4">
        <v>7</v>
      </c>
      <c r="M29" s="4">
        <v>1</v>
      </c>
      <c r="N29" s="4">
        <v>0</v>
      </c>
      <c r="O29" s="6">
        <f t="shared" si="5"/>
        <v>22</v>
      </c>
    </row>
    <row r="30" spans="1:15" s="2" customFormat="1" ht="32.1" customHeight="1" x14ac:dyDescent="0.25">
      <c r="A30" s="102"/>
      <c r="B30" s="3" t="s">
        <v>20</v>
      </c>
      <c r="C30" s="35">
        <v>3</v>
      </c>
      <c r="D30" s="35">
        <v>2</v>
      </c>
      <c r="E30" s="35">
        <v>2</v>
      </c>
      <c r="F30" s="35">
        <v>0</v>
      </c>
      <c r="G30" s="35">
        <v>0</v>
      </c>
      <c r="H30" s="35">
        <v>1</v>
      </c>
      <c r="I30" s="35">
        <v>11</v>
      </c>
      <c r="J30" s="35">
        <v>14</v>
      </c>
      <c r="K30" s="4">
        <v>16</v>
      </c>
      <c r="L30" s="4">
        <v>7</v>
      </c>
      <c r="M30" s="4">
        <v>15</v>
      </c>
      <c r="N30" s="4">
        <v>12</v>
      </c>
      <c r="O30" s="6">
        <f t="shared" si="5"/>
        <v>83</v>
      </c>
    </row>
    <row r="31" spans="1:15" s="2" customFormat="1" ht="32.1" customHeight="1" x14ac:dyDescent="0.25">
      <c r="A31" s="102"/>
      <c r="B31" s="3" t="s">
        <v>21</v>
      </c>
      <c r="C31" s="35">
        <v>0</v>
      </c>
      <c r="D31" s="35">
        <v>0</v>
      </c>
      <c r="E31" s="35">
        <v>1</v>
      </c>
      <c r="F31" s="35">
        <v>0</v>
      </c>
      <c r="G31" s="35">
        <v>1</v>
      </c>
      <c r="H31" s="35">
        <v>1</v>
      </c>
      <c r="I31" s="35">
        <v>1</v>
      </c>
      <c r="J31" s="35">
        <v>0</v>
      </c>
      <c r="K31" s="4">
        <v>3</v>
      </c>
      <c r="L31" s="4">
        <v>2</v>
      </c>
      <c r="M31" s="4">
        <v>0</v>
      </c>
      <c r="N31" s="4">
        <v>0</v>
      </c>
      <c r="O31" s="6">
        <f t="shared" si="5"/>
        <v>9</v>
      </c>
    </row>
    <row r="32" spans="1:15" s="2" customFormat="1" ht="32.1" customHeight="1" x14ac:dyDescent="0.25">
      <c r="A32" s="102"/>
      <c r="B32" s="3" t="s">
        <v>22</v>
      </c>
      <c r="C32" s="35">
        <v>0</v>
      </c>
      <c r="D32" s="35">
        <v>0</v>
      </c>
      <c r="E32" s="35">
        <v>0</v>
      </c>
      <c r="F32" s="35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6">
        <f t="shared" si="5"/>
        <v>0</v>
      </c>
    </row>
    <row r="33" spans="1:15" s="2" customFormat="1" ht="32.1" customHeight="1" thickBot="1" x14ac:dyDescent="0.3">
      <c r="A33" s="104" t="s">
        <v>32</v>
      </c>
      <c r="B33" s="105"/>
      <c r="C33" s="41">
        <f>SUM(C27:C32)</f>
        <v>27</v>
      </c>
      <c r="D33" s="41">
        <f t="shared" ref="D33:N33" si="6">SUM(D27:D32)</f>
        <v>24</v>
      </c>
      <c r="E33" s="41">
        <f t="shared" si="6"/>
        <v>12</v>
      </c>
      <c r="F33" s="41">
        <f t="shared" si="6"/>
        <v>14</v>
      </c>
      <c r="G33" s="41">
        <f t="shared" si="6"/>
        <v>14</v>
      </c>
      <c r="H33" s="41">
        <f t="shared" si="6"/>
        <v>42</v>
      </c>
      <c r="I33" s="41">
        <f t="shared" si="6"/>
        <v>25</v>
      </c>
      <c r="J33" s="41">
        <f t="shared" si="6"/>
        <v>27</v>
      </c>
      <c r="K33" s="41">
        <f t="shared" si="6"/>
        <v>21</v>
      </c>
      <c r="L33" s="41">
        <f t="shared" si="6"/>
        <v>22</v>
      </c>
      <c r="M33" s="41">
        <f t="shared" si="6"/>
        <v>16</v>
      </c>
      <c r="N33" s="41">
        <f t="shared" si="6"/>
        <v>23</v>
      </c>
      <c r="O33" s="36">
        <f>SUM(O27:O32)</f>
        <v>267</v>
      </c>
    </row>
    <row r="34" spans="1:15" s="2" customFormat="1" ht="17.25" x14ac:dyDescent="0.35">
      <c r="A34" s="15" t="str">
        <f>DESCRIPCION!B9</f>
        <v xml:space="preserve">Fuente: Unidades especializadas en violencia de género, intrafamiliar y delitos sexuales (UVGS). </v>
      </c>
      <c r="B34" s="16"/>
      <c r="C34" s="20"/>
      <c r="D34" s="16"/>
      <c r="E34" s="16"/>
      <c r="F34" s="16"/>
      <c r="G34" s="16"/>
      <c r="H34" s="16"/>
      <c r="I34" s="16"/>
      <c r="J34" s="16"/>
      <c r="K34" s="16"/>
      <c r="L34" s="18"/>
      <c r="M34" s="16"/>
      <c r="N34" s="16"/>
      <c r="O34" s="15"/>
    </row>
    <row r="35" spans="1:15" s="2" customFormat="1" ht="32.1" customHeight="1" thickBot="1" x14ac:dyDescent="0.4">
      <c r="A35" s="15"/>
      <c r="B35" s="16"/>
      <c r="C35" s="20"/>
      <c r="D35" s="16"/>
      <c r="E35" s="16"/>
      <c r="F35" s="16"/>
      <c r="G35" s="16"/>
      <c r="H35" s="16"/>
      <c r="I35" s="16"/>
      <c r="J35" s="16"/>
      <c r="K35" s="16"/>
      <c r="L35" s="19"/>
      <c r="M35" s="16"/>
      <c r="N35" s="16"/>
      <c r="O35" s="15"/>
    </row>
    <row r="36" spans="1:15" ht="32.1" customHeight="1" thickTop="1" x14ac:dyDescent="0.2">
      <c r="A36" s="95" t="s">
        <v>26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 ht="32.1" customHeight="1" x14ac:dyDescent="0.2">
      <c r="A37" s="98"/>
      <c r="B37" s="99"/>
      <c r="C37" s="60" t="s">
        <v>1</v>
      </c>
      <c r="D37" s="60" t="s">
        <v>2</v>
      </c>
      <c r="E37" s="60" t="s">
        <v>3</v>
      </c>
      <c r="F37" s="60" t="s">
        <v>4</v>
      </c>
      <c r="G37" s="60" t="s">
        <v>5</v>
      </c>
      <c r="H37" s="60" t="s">
        <v>6</v>
      </c>
      <c r="I37" s="60" t="s">
        <v>7</v>
      </c>
      <c r="J37" s="60" t="s">
        <v>8</v>
      </c>
      <c r="K37" s="60" t="s">
        <v>9</v>
      </c>
      <c r="L37" s="60" t="s">
        <v>10</v>
      </c>
      <c r="M37" s="60" t="s">
        <v>11</v>
      </c>
      <c r="N37" s="60" t="s">
        <v>12</v>
      </c>
      <c r="O37" s="61" t="s">
        <v>29</v>
      </c>
    </row>
    <row r="38" spans="1:15" ht="32.1" customHeight="1" thickBot="1" x14ac:dyDescent="0.25">
      <c r="A38" s="100" t="s">
        <v>30</v>
      </c>
      <c r="B38" s="101"/>
      <c r="C38" s="51">
        <v>65</v>
      </c>
      <c r="D38" s="51">
        <v>25</v>
      </c>
      <c r="E38" s="51">
        <v>29</v>
      </c>
      <c r="F38" s="51">
        <v>5</v>
      </c>
      <c r="G38" s="51">
        <v>7</v>
      </c>
      <c r="H38" s="51">
        <v>28</v>
      </c>
      <c r="I38" s="51">
        <v>19</v>
      </c>
      <c r="J38" s="51">
        <v>11</v>
      </c>
      <c r="K38" s="52">
        <v>11</v>
      </c>
      <c r="L38" s="52">
        <v>9</v>
      </c>
      <c r="M38" s="52">
        <v>10</v>
      </c>
      <c r="N38" s="52">
        <v>0</v>
      </c>
      <c r="O38" s="62">
        <f>SUM(C38:N38)</f>
        <v>219</v>
      </c>
    </row>
    <row r="39" spans="1:15" ht="18" thickTop="1" x14ac:dyDescent="0.35">
      <c r="A39" s="15" t="str">
        <f>DESCRIPCION!B9</f>
        <v xml:space="preserve">Fuente: Unidades especializadas en violencia de género, intrafamiliar y delitos sexuales (UVGS). 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7.25" x14ac:dyDescent="0.3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</sheetData>
  <mergeCells count="16">
    <mergeCell ref="A13:O13"/>
    <mergeCell ref="A5:O5"/>
    <mergeCell ref="A6:O6"/>
    <mergeCell ref="A7:O7"/>
    <mergeCell ref="A10:O10"/>
    <mergeCell ref="A11:O11"/>
    <mergeCell ref="A36:O36"/>
    <mergeCell ref="A37:B37"/>
    <mergeCell ref="A38:B38"/>
    <mergeCell ref="A40:O40"/>
    <mergeCell ref="A15:A17"/>
    <mergeCell ref="A18:A21"/>
    <mergeCell ref="A22:B22"/>
    <mergeCell ref="A25:O25"/>
    <mergeCell ref="A27:A32"/>
    <mergeCell ref="A33:B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22" workbookViewId="0">
      <selection activeCell="E28" sqref="E28"/>
    </sheetView>
  </sheetViews>
  <sheetFormatPr baseColWidth="10" defaultColWidth="11.42578125" defaultRowHeight="14.25" x14ac:dyDescent="0.2"/>
  <cols>
    <col min="1" max="1" width="4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3</v>
      </c>
      <c r="E15" s="4">
        <v>4</v>
      </c>
      <c r="F15" s="4">
        <v>1</v>
      </c>
      <c r="G15" s="4">
        <v>1</v>
      </c>
      <c r="H15" s="4">
        <v>0</v>
      </c>
      <c r="I15" s="4">
        <v>1</v>
      </c>
      <c r="J15" s="4">
        <v>2</v>
      </c>
      <c r="K15" s="4">
        <v>2</v>
      </c>
      <c r="L15" s="4">
        <v>1</v>
      </c>
      <c r="M15" s="4">
        <v>1</v>
      </c>
      <c r="N15" s="4">
        <v>2</v>
      </c>
      <c r="O15" s="4">
        <v>0</v>
      </c>
      <c r="P15" s="5">
        <f>N15+O15++D15+E15+F15+G15+H15+I15+J15+K15+L15+M15</f>
        <v>18</v>
      </c>
    </row>
    <row r="16" spans="2:16" s="2" customFormat="1" ht="32.1" customHeight="1" x14ac:dyDescent="0.25">
      <c r="B16" s="102"/>
      <c r="C16" s="3" t="s">
        <v>15</v>
      </c>
      <c r="D16" s="4">
        <v>2</v>
      </c>
      <c r="E16" s="4">
        <v>3</v>
      </c>
      <c r="F16" s="4">
        <v>1</v>
      </c>
      <c r="G16" s="4">
        <v>0</v>
      </c>
      <c r="H16" s="4">
        <v>0</v>
      </c>
      <c r="I16" s="4">
        <v>2</v>
      </c>
      <c r="J16" s="4">
        <v>1</v>
      </c>
      <c r="K16" s="4">
        <v>0</v>
      </c>
      <c r="L16" s="4">
        <v>2</v>
      </c>
      <c r="M16" s="4">
        <v>1</v>
      </c>
      <c r="N16" s="4">
        <v>1</v>
      </c>
      <c r="O16" s="4">
        <v>2</v>
      </c>
      <c r="P16" s="6">
        <f>+D16+E16+F16+G16+H16+I16+J16+K16+L16+M16+N16+O16</f>
        <v>15</v>
      </c>
    </row>
    <row r="17" spans="2:16" s="2" customFormat="1" ht="32.1" customHeight="1" x14ac:dyDescent="0.25">
      <c r="B17" s="102"/>
      <c r="C17" s="7" t="s">
        <v>31</v>
      </c>
      <c r="D17" s="8">
        <f>SUM(D15:D16)</f>
        <v>5</v>
      </c>
      <c r="E17" s="8">
        <f t="shared" ref="E17:O17" si="0">SUM(E15:E16)</f>
        <v>7</v>
      </c>
      <c r="F17" s="8">
        <f t="shared" si="0"/>
        <v>2</v>
      </c>
      <c r="G17" s="8">
        <f t="shared" si="0"/>
        <v>1</v>
      </c>
      <c r="H17" s="8">
        <f t="shared" si="0"/>
        <v>0</v>
      </c>
      <c r="I17" s="8">
        <f t="shared" si="0"/>
        <v>3</v>
      </c>
      <c r="J17" s="8">
        <f t="shared" si="0"/>
        <v>3</v>
      </c>
      <c r="K17" s="8">
        <f t="shared" si="0"/>
        <v>2</v>
      </c>
      <c r="L17" s="8">
        <f t="shared" si="0"/>
        <v>3</v>
      </c>
      <c r="M17" s="8">
        <f t="shared" si="0"/>
        <v>2</v>
      </c>
      <c r="N17" s="8">
        <f t="shared" si="0"/>
        <v>3</v>
      </c>
      <c r="O17" s="8">
        <f t="shared" si="0"/>
        <v>2</v>
      </c>
      <c r="P17" s="10">
        <f>+D17+E17+F17+G17+H17+I17+J17+K17+L17+M17+N17+O17</f>
        <v>33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34</v>
      </c>
      <c r="E18" s="35">
        <v>13</v>
      </c>
      <c r="F18" s="35">
        <v>23</v>
      </c>
      <c r="G18" s="4">
        <v>23</v>
      </c>
      <c r="H18" s="4">
        <v>13</v>
      </c>
      <c r="I18" s="4">
        <v>20</v>
      </c>
      <c r="J18" s="4">
        <v>19</v>
      </c>
      <c r="K18" s="4">
        <v>6</v>
      </c>
      <c r="L18" s="4">
        <v>11</v>
      </c>
      <c r="M18" s="4">
        <v>9</v>
      </c>
      <c r="N18" s="4">
        <v>22</v>
      </c>
      <c r="O18" s="4">
        <v>18</v>
      </c>
      <c r="P18" s="50">
        <f>N18+O18+D18+E18+F18+G18+H18+I18+J18+K18+L18+M18</f>
        <v>211</v>
      </c>
    </row>
    <row r="19" spans="2:16" s="2" customFormat="1" ht="32.1" customHeight="1" x14ac:dyDescent="0.25">
      <c r="B19" s="103"/>
      <c r="C19" s="11" t="s">
        <v>15</v>
      </c>
      <c r="D19" s="35">
        <v>14</v>
      </c>
      <c r="E19" s="35">
        <v>14</v>
      </c>
      <c r="F19" s="35">
        <v>7</v>
      </c>
      <c r="G19" s="4">
        <v>7</v>
      </c>
      <c r="H19" s="4">
        <v>8</v>
      </c>
      <c r="I19" s="4">
        <v>15</v>
      </c>
      <c r="J19" s="4">
        <v>14</v>
      </c>
      <c r="K19" s="4">
        <v>30</v>
      </c>
      <c r="L19" s="4">
        <v>23</v>
      </c>
      <c r="M19" s="4">
        <v>24</v>
      </c>
      <c r="N19" s="4">
        <v>12</v>
      </c>
      <c r="O19" s="4">
        <v>20</v>
      </c>
      <c r="P19" s="50">
        <f>N19+O19+D19+E19+F19+G19+H19+I19+J19+K19+L19+M19</f>
        <v>188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48</v>
      </c>
      <c r="E21" s="8">
        <f t="shared" ref="E21:O21" si="1">SUM(E18:E20)</f>
        <v>27</v>
      </c>
      <c r="F21" s="8">
        <f t="shared" si="1"/>
        <v>30</v>
      </c>
      <c r="G21" s="8">
        <f t="shared" si="1"/>
        <v>30</v>
      </c>
      <c r="H21" s="8">
        <f t="shared" si="1"/>
        <v>21</v>
      </c>
      <c r="I21" s="8">
        <f t="shared" si="1"/>
        <v>35</v>
      </c>
      <c r="J21" s="8">
        <f t="shared" si="1"/>
        <v>33</v>
      </c>
      <c r="K21" s="8">
        <f t="shared" si="1"/>
        <v>36</v>
      </c>
      <c r="L21" s="8">
        <f t="shared" si="1"/>
        <v>34</v>
      </c>
      <c r="M21" s="8">
        <f t="shared" si="1"/>
        <v>33</v>
      </c>
      <c r="N21" s="8">
        <f t="shared" si="1"/>
        <v>34</v>
      </c>
      <c r="O21" s="8">
        <f t="shared" si="1"/>
        <v>38</v>
      </c>
      <c r="P21" s="12">
        <f t="shared" ref="P21" si="2">SUM(P18:P20)</f>
        <v>399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53</v>
      </c>
      <c r="E22" s="13">
        <f t="shared" ref="E22:O22" si="3">E17+E21</f>
        <v>34</v>
      </c>
      <c r="F22" s="13">
        <f t="shared" si="3"/>
        <v>32</v>
      </c>
      <c r="G22" s="13">
        <f t="shared" si="3"/>
        <v>31</v>
      </c>
      <c r="H22" s="13">
        <f t="shared" si="3"/>
        <v>21</v>
      </c>
      <c r="I22" s="13">
        <f t="shared" si="3"/>
        <v>38</v>
      </c>
      <c r="J22" s="13">
        <f t="shared" si="3"/>
        <v>36</v>
      </c>
      <c r="K22" s="13">
        <f t="shared" si="3"/>
        <v>38</v>
      </c>
      <c r="L22" s="13">
        <f t="shared" si="3"/>
        <v>37</v>
      </c>
      <c r="M22" s="13">
        <f t="shared" si="3"/>
        <v>35</v>
      </c>
      <c r="N22" s="13">
        <f t="shared" si="3"/>
        <v>37</v>
      </c>
      <c r="O22" s="13">
        <f t="shared" si="3"/>
        <v>40</v>
      </c>
      <c r="P22" s="36">
        <f>+P17+P21</f>
        <v>432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1</v>
      </c>
      <c r="E27" s="35">
        <v>3</v>
      </c>
      <c r="F27" s="35">
        <v>1</v>
      </c>
      <c r="G27" s="35">
        <v>1</v>
      </c>
      <c r="H27" s="35">
        <v>1</v>
      </c>
      <c r="I27" s="35">
        <v>2</v>
      </c>
      <c r="J27" s="35">
        <v>0</v>
      </c>
      <c r="K27" s="35">
        <v>2</v>
      </c>
      <c r="L27" s="4">
        <v>1</v>
      </c>
      <c r="M27" s="4">
        <v>0</v>
      </c>
      <c r="N27" s="4">
        <v>0</v>
      </c>
      <c r="O27" s="4">
        <v>0</v>
      </c>
      <c r="P27" s="5">
        <f>SUM(D27:O27)</f>
        <v>12</v>
      </c>
    </row>
    <row r="28" spans="2:16" s="2" customFormat="1" ht="32.1" customHeight="1" x14ac:dyDescent="0.25">
      <c r="B28" s="102"/>
      <c r="C28" s="3" t="s">
        <v>18</v>
      </c>
      <c r="D28" s="35">
        <v>1</v>
      </c>
      <c r="E28" s="35">
        <v>1</v>
      </c>
      <c r="F28" s="35">
        <v>1</v>
      </c>
      <c r="G28" s="35">
        <v>1</v>
      </c>
      <c r="H28" s="35">
        <v>0</v>
      </c>
      <c r="I28" s="35">
        <v>0</v>
      </c>
      <c r="J28" s="35">
        <v>0</v>
      </c>
      <c r="K28" s="35">
        <v>3</v>
      </c>
      <c r="L28" s="4">
        <v>0</v>
      </c>
      <c r="M28" s="4">
        <v>1</v>
      </c>
      <c r="N28" s="4">
        <v>0</v>
      </c>
      <c r="O28" s="4">
        <v>0</v>
      </c>
      <c r="P28" s="5">
        <f>SUM(D28:O28)</f>
        <v>8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102"/>
      <c r="C30" s="3" t="s">
        <v>20</v>
      </c>
      <c r="D30" s="35">
        <v>4</v>
      </c>
      <c r="E30" s="35">
        <v>0</v>
      </c>
      <c r="F30" s="35">
        <v>2</v>
      </c>
      <c r="G30" s="35">
        <v>2</v>
      </c>
      <c r="H30" s="35">
        <v>3</v>
      </c>
      <c r="I30" s="35">
        <v>1</v>
      </c>
      <c r="J30" s="35">
        <v>0</v>
      </c>
      <c r="K30" s="35">
        <v>1</v>
      </c>
      <c r="L30" s="4">
        <v>0</v>
      </c>
      <c r="M30" s="4">
        <v>2</v>
      </c>
      <c r="N30" s="4">
        <v>3</v>
      </c>
      <c r="O30" s="4">
        <v>1</v>
      </c>
      <c r="P30" s="5">
        <f t="shared" si="4"/>
        <v>19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6</v>
      </c>
      <c r="E33" s="41">
        <f t="shared" ref="E33:O33" si="5">SUM(E27:E32)</f>
        <v>4</v>
      </c>
      <c r="F33" s="41">
        <f t="shared" si="5"/>
        <v>4</v>
      </c>
      <c r="G33" s="41">
        <f t="shared" si="5"/>
        <v>4</v>
      </c>
      <c r="H33" s="41">
        <f t="shared" si="5"/>
        <v>4</v>
      </c>
      <c r="I33" s="41">
        <f t="shared" si="5"/>
        <v>3</v>
      </c>
      <c r="J33" s="41">
        <f t="shared" si="5"/>
        <v>0</v>
      </c>
      <c r="K33" s="41">
        <f t="shared" si="5"/>
        <v>6</v>
      </c>
      <c r="L33" s="41">
        <f t="shared" si="5"/>
        <v>1</v>
      </c>
      <c r="M33" s="41">
        <f t="shared" si="5"/>
        <v>3</v>
      </c>
      <c r="N33" s="41">
        <f t="shared" si="5"/>
        <v>3</v>
      </c>
      <c r="O33" s="41">
        <f t="shared" si="5"/>
        <v>1</v>
      </c>
      <c r="P33" s="14">
        <f>SUM(P27:P32)</f>
        <v>39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53</v>
      </c>
      <c r="E38" s="51">
        <v>34</v>
      </c>
      <c r="F38" s="51">
        <v>32</v>
      </c>
      <c r="G38" s="51">
        <v>18</v>
      </c>
      <c r="H38" s="51">
        <v>21</v>
      </c>
      <c r="I38" s="51">
        <v>38</v>
      </c>
      <c r="J38" s="51">
        <v>36</v>
      </c>
      <c r="K38" s="51">
        <v>38</v>
      </c>
      <c r="L38" s="52">
        <v>37</v>
      </c>
      <c r="M38" s="52">
        <v>35</v>
      </c>
      <c r="N38" s="52">
        <v>37</v>
      </c>
      <c r="O38" s="52">
        <v>38</v>
      </c>
      <c r="P38" s="62">
        <f>SUM(D38:O38)</f>
        <v>417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4" workbookViewId="0">
      <selection activeCell="D38" sqref="D38:O38"/>
    </sheetView>
  </sheetViews>
  <sheetFormatPr baseColWidth="10" defaultColWidth="11.42578125" defaultRowHeight="14.25" x14ac:dyDescent="0.2"/>
  <cols>
    <col min="1" max="1" width="3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</v>
      </c>
      <c r="E15" s="4">
        <v>3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>
        <v>0</v>
      </c>
      <c r="N15" s="4">
        <v>0</v>
      </c>
      <c r="O15" s="4">
        <v>1</v>
      </c>
      <c r="P15" s="5">
        <f>N15+O15++D15+E15+F15+G15+H15+I15+J15+K15+L15+M15</f>
        <v>9</v>
      </c>
    </row>
    <row r="16" spans="2:16" s="2" customFormat="1" ht="32.1" customHeight="1" x14ac:dyDescent="0.25">
      <c r="B16" s="102"/>
      <c r="C16" s="3" t="s">
        <v>15</v>
      </c>
      <c r="D16" s="4">
        <v>7</v>
      </c>
      <c r="E16" s="4">
        <v>7</v>
      </c>
      <c r="F16" s="4">
        <v>7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2</v>
      </c>
      <c r="M16" s="4">
        <v>1</v>
      </c>
      <c r="N16" s="4">
        <v>0</v>
      </c>
      <c r="O16" s="4">
        <v>0</v>
      </c>
      <c r="P16" s="6">
        <f>+D16+E16+F16+G16+H16+I16+J16+K16+L16+M16+N16+O16</f>
        <v>25</v>
      </c>
    </row>
    <row r="17" spans="2:16" s="2" customFormat="1" ht="32.1" customHeight="1" x14ac:dyDescent="0.25">
      <c r="B17" s="102"/>
      <c r="C17" s="7" t="s">
        <v>31</v>
      </c>
      <c r="D17" s="8">
        <f>SUM(D15:D16)</f>
        <v>8</v>
      </c>
      <c r="E17" s="8">
        <f t="shared" ref="E17:O17" si="0">SUM(E15:E16)</f>
        <v>10</v>
      </c>
      <c r="F17" s="8">
        <f t="shared" si="0"/>
        <v>9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1</v>
      </c>
      <c r="L17" s="8">
        <f t="shared" si="0"/>
        <v>4</v>
      </c>
      <c r="M17" s="8">
        <f t="shared" si="0"/>
        <v>1</v>
      </c>
      <c r="N17" s="8">
        <f t="shared" si="0"/>
        <v>0</v>
      </c>
      <c r="O17" s="8">
        <f t="shared" si="0"/>
        <v>1</v>
      </c>
      <c r="P17" s="10">
        <f>+D17+E17+F17+G17+H17+I17+J17+K17+L17+M17+N17+O17</f>
        <v>34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40</v>
      </c>
      <c r="E18" s="35">
        <v>25</v>
      </c>
      <c r="F18" s="35">
        <v>25</v>
      </c>
      <c r="G18" s="4">
        <v>20</v>
      </c>
      <c r="H18" s="4">
        <v>30</v>
      </c>
      <c r="I18" s="4">
        <v>40</v>
      </c>
      <c r="J18" s="4">
        <v>23</v>
      </c>
      <c r="K18" s="4">
        <v>22</v>
      </c>
      <c r="L18" s="4">
        <v>27</v>
      </c>
      <c r="M18" s="4">
        <v>32</v>
      </c>
      <c r="N18" s="4">
        <v>9</v>
      </c>
      <c r="O18" s="4">
        <v>26</v>
      </c>
      <c r="P18" s="50">
        <f>N18+O18+D18+E18+F18+G18+H18+I18+J18+K18+L18+M18</f>
        <v>319</v>
      </c>
    </row>
    <row r="19" spans="2:16" s="2" customFormat="1" ht="32.1" customHeight="1" x14ac:dyDescent="0.25">
      <c r="B19" s="103"/>
      <c r="C19" s="11" t="s">
        <v>15</v>
      </c>
      <c r="D19" s="35">
        <v>117</v>
      </c>
      <c r="E19" s="35">
        <v>92</v>
      </c>
      <c r="F19" s="35">
        <v>59</v>
      </c>
      <c r="G19" s="4">
        <v>26</v>
      </c>
      <c r="H19" s="4">
        <v>27</v>
      </c>
      <c r="I19" s="4">
        <v>58</v>
      </c>
      <c r="J19" s="4">
        <v>22</v>
      </c>
      <c r="K19" s="4">
        <v>55</v>
      </c>
      <c r="L19" s="4">
        <v>112</v>
      </c>
      <c r="M19" s="4">
        <v>102</v>
      </c>
      <c r="N19" s="4">
        <v>104</v>
      </c>
      <c r="O19" s="4">
        <v>60</v>
      </c>
      <c r="P19" s="50">
        <f>N19+O19+D19+E19+F19+G19+H19+I19+J19+K19+L19+M19</f>
        <v>834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157</v>
      </c>
      <c r="E21" s="8">
        <f t="shared" ref="E21:O21" si="1">SUM(E18:E20)</f>
        <v>117</v>
      </c>
      <c r="F21" s="8">
        <f t="shared" si="1"/>
        <v>84</v>
      </c>
      <c r="G21" s="8">
        <f t="shared" si="1"/>
        <v>46</v>
      </c>
      <c r="H21" s="8">
        <f t="shared" si="1"/>
        <v>57</v>
      </c>
      <c r="I21" s="8">
        <f t="shared" si="1"/>
        <v>98</v>
      </c>
      <c r="J21" s="8">
        <f t="shared" si="1"/>
        <v>45</v>
      </c>
      <c r="K21" s="8">
        <f t="shared" si="1"/>
        <v>77</v>
      </c>
      <c r="L21" s="8">
        <f t="shared" si="1"/>
        <v>139</v>
      </c>
      <c r="M21" s="8">
        <f t="shared" si="1"/>
        <v>134</v>
      </c>
      <c r="N21" s="8">
        <f t="shared" si="1"/>
        <v>113</v>
      </c>
      <c r="O21" s="8">
        <f t="shared" si="1"/>
        <v>86</v>
      </c>
      <c r="P21" s="12">
        <f t="shared" ref="P21" si="2">SUM(P18:P20)</f>
        <v>1153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165</v>
      </c>
      <c r="E22" s="13">
        <f t="shared" ref="E22:O22" si="3">E17+E21</f>
        <v>127</v>
      </c>
      <c r="F22" s="13">
        <f t="shared" si="3"/>
        <v>93</v>
      </c>
      <c r="G22" s="13">
        <f t="shared" si="3"/>
        <v>46</v>
      </c>
      <c r="H22" s="13">
        <f t="shared" si="3"/>
        <v>57</v>
      </c>
      <c r="I22" s="13">
        <f t="shared" si="3"/>
        <v>98</v>
      </c>
      <c r="J22" s="13">
        <f t="shared" si="3"/>
        <v>45</v>
      </c>
      <c r="K22" s="13">
        <f t="shared" si="3"/>
        <v>78</v>
      </c>
      <c r="L22" s="13">
        <f t="shared" si="3"/>
        <v>143</v>
      </c>
      <c r="M22" s="13">
        <f t="shared" si="3"/>
        <v>135</v>
      </c>
      <c r="N22" s="13">
        <f t="shared" si="3"/>
        <v>113</v>
      </c>
      <c r="O22" s="13">
        <f t="shared" si="3"/>
        <v>87</v>
      </c>
      <c r="P22" s="36">
        <f>+P17+P21</f>
        <v>1187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3</v>
      </c>
      <c r="E27" s="35">
        <v>3</v>
      </c>
      <c r="F27" s="35">
        <v>5</v>
      </c>
      <c r="G27" s="35">
        <v>2</v>
      </c>
      <c r="H27" s="35">
        <v>3</v>
      </c>
      <c r="I27" s="35">
        <v>2</v>
      </c>
      <c r="J27" s="35">
        <v>2</v>
      </c>
      <c r="K27" s="35">
        <v>8</v>
      </c>
      <c r="L27" s="4">
        <v>4</v>
      </c>
      <c r="M27" s="4">
        <v>1</v>
      </c>
      <c r="N27" s="4">
        <v>1</v>
      </c>
      <c r="O27" s="4">
        <v>0</v>
      </c>
      <c r="P27" s="5">
        <f>SUM(D27:O27)</f>
        <v>34</v>
      </c>
    </row>
    <row r="28" spans="2:16" s="2" customFormat="1" ht="32.1" customHeight="1" x14ac:dyDescent="0.25">
      <c r="B28" s="102"/>
      <c r="C28" s="3" t="s">
        <v>18</v>
      </c>
      <c r="D28" s="35">
        <v>3</v>
      </c>
      <c r="E28" s="35">
        <v>2</v>
      </c>
      <c r="F28" s="35">
        <v>1</v>
      </c>
      <c r="G28" s="35">
        <v>2</v>
      </c>
      <c r="H28" s="35">
        <v>3</v>
      </c>
      <c r="I28" s="35">
        <v>0</v>
      </c>
      <c r="J28" s="35">
        <v>0</v>
      </c>
      <c r="K28" s="35">
        <v>0</v>
      </c>
      <c r="L28" s="4">
        <v>0</v>
      </c>
      <c r="M28" s="4">
        <v>3</v>
      </c>
      <c r="N28" s="4">
        <v>2</v>
      </c>
      <c r="O28" s="4">
        <v>1</v>
      </c>
      <c r="P28" s="5">
        <f>SUM(D28:O28)</f>
        <v>17</v>
      </c>
    </row>
    <row r="29" spans="2:16" s="2" customFormat="1" ht="32.1" customHeight="1" x14ac:dyDescent="0.25">
      <c r="B29" s="102"/>
      <c r="C29" s="3" t="s">
        <v>19</v>
      </c>
      <c r="D29" s="35">
        <v>1</v>
      </c>
      <c r="E29" s="35">
        <v>5</v>
      </c>
      <c r="F29" s="35">
        <v>1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3</v>
      </c>
      <c r="M29" s="4">
        <v>1</v>
      </c>
      <c r="N29" s="4">
        <v>0</v>
      </c>
      <c r="O29" s="4">
        <v>0</v>
      </c>
      <c r="P29" s="5">
        <f t="shared" ref="P29:P32" si="4">SUM(D29:O29)</f>
        <v>11</v>
      </c>
    </row>
    <row r="30" spans="2:16" s="2" customFormat="1" ht="32.1" customHeight="1" x14ac:dyDescent="0.25">
      <c r="B30" s="102"/>
      <c r="C30" s="3" t="s">
        <v>20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3</v>
      </c>
      <c r="L30" s="4">
        <v>1</v>
      </c>
      <c r="M30" s="4">
        <v>2</v>
      </c>
      <c r="N30" s="4">
        <v>1</v>
      </c>
      <c r="O30" s="4">
        <v>0</v>
      </c>
      <c r="P30" s="5">
        <f t="shared" si="4"/>
        <v>8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1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1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8</v>
      </c>
      <c r="E33" s="41">
        <f t="shared" ref="E33:O33" si="5">SUM(E27:E32)</f>
        <v>11</v>
      </c>
      <c r="F33" s="41">
        <f t="shared" si="5"/>
        <v>7</v>
      </c>
      <c r="G33" s="41">
        <f t="shared" si="5"/>
        <v>4</v>
      </c>
      <c r="H33" s="41">
        <f t="shared" si="5"/>
        <v>6</v>
      </c>
      <c r="I33" s="41">
        <f t="shared" si="5"/>
        <v>2</v>
      </c>
      <c r="J33" s="41">
        <f t="shared" si="5"/>
        <v>2</v>
      </c>
      <c r="K33" s="41">
        <f t="shared" si="5"/>
        <v>11</v>
      </c>
      <c r="L33" s="41">
        <f t="shared" si="5"/>
        <v>8</v>
      </c>
      <c r="M33" s="41">
        <f t="shared" si="5"/>
        <v>7</v>
      </c>
      <c r="N33" s="41">
        <f t="shared" si="5"/>
        <v>4</v>
      </c>
      <c r="O33" s="41">
        <f t="shared" si="5"/>
        <v>1</v>
      </c>
      <c r="P33" s="14">
        <f>SUM(P27:P32)</f>
        <v>71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21</v>
      </c>
      <c r="E38" s="51">
        <v>30</v>
      </c>
      <c r="F38" s="51">
        <v>22</v>
      </c>
      <c r="G38" s="51">
        <v>3</v>
      </c>
      <c r="H38" s="51">
        <v>8</v>
      </c>
      <c r="I38" s="51">
        <v>7</v>
      </c>
      <c r="J38" s="51">
        <v>8</v>
      </c>
      <c r="K38" s="51">
        <v>12</v>
      </c>
      <c r="L38" s="52">
        <v>14</v>
      </c>
      <c r="M38" s="52">
        <v>20</v>
      </c>
      <c r="N38" s="52">
        <v>34</v>
      </c>
      <c r="O38" s="52">
        <v>16</v>
      </c>
      <c r="P38" s="62">
        <f>SUM(D38:O38)</f>
        <v>195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7" workbookViewId="0">
      <selection activeCell="D38" sqref="D38:O38"/>
    </sheetView>
  </sheetViews>
  <sheetFormatPr baseColWidth="10" defaultColWidth="11.42578125" defaultRowHeight="14.25" x14ac:dyDescent="0.2"/>
  <cols>
    <col min="1" max="1" width="3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14</v>
      </c>
      <c r="K15" s="4">
        <v>10</v>
      </c>
      <c r="L15" s="4">
        <v>12</v>
      </c>
      <c r="M15" s="4">
        <v>7</v>
      </c>
      <c r="N15" s="4">
        <v>13</v>
      </c>
      <c r="O15" s="4">
        <v>6</v>
      </c>
      <c r="P15" s="5">
        <f>N15+O15++D15+E15+F15+G15+H15+I15+J15+K15+L15+M15</f>
        <v>62</v>
      </c>
    </row>
    <row r="16" spans="2:16" s="2" customFormat="1" ht="32.1" customHeight="1" x14ac:dyDescent="0.25">
      <c r="B16" s="102"/>
      <c r="C16" s="3" t="s">
        <v>15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12</v>
      </c>
      <c r="K16" s="4">
        <v>11</v>
      </c>
      <c r="L16" s="4">
        <v>18</v>
      </c>
      <c r="M16" s="4">
        <v>22</v>
      </c>
      <c r="N16" s="4">
        <v>23</v>
      </c>
      <c r="O16" s="4">
        <v>29</v>
      </c>
      <c r="P16" s="6">
        <f>+D16+E16+F16+G16+H16+I16+J16+K16+L16+M16+N16+O16</f>
        <v>115</v>
      </c>
    </row>
    <row r="17" spans="2:16" s="2" customFormat="1" ht="32.1" customHeight="1" x14ac:dyDescent="0.25">
      <c r="B17" s="102"/>
      <c r="C17" s="7" t="s">
        <v>31</v>
      </c>
      <c r="D17" s="8">
        <f>SUM(D15:D16)</f>
        <v>0</v>
      </c>
      <c r="E17" s="8">
        <f t="shared" ref="E17:O17" si="0">SUM(E15:E16)</f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26</v>
      </c>
      <c r="K17" s="8">
        <f t="shared" si="0"/>
        <v>21</v>
      </c>
      <c r="L17" s="8">
        <f t="shared" si="0"/>
        <v>30</v>
      </c>
      <c r="M17" s="8">
        <f t="shared" si="0"/>
        <v>29</v>
      </c>
      <c r="N17" s="8">
        <f t="shared" si="0"/>
        <v>36</v>
      </c>
      <c r="O17" s="8">
        <f t="shared" si="0"/>
        <v>35</v>
      </c>
      <c r="P17" s="10">
        <f>+D17+E17+F17+G17+H17+I17+J17+K17+L17+M17+N17+O17</f>
        <v>177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0</v>
      </c>
      <c r="E18" s="35">
        <v>0</v>
      </c>
      <c r="F18" s="35">
        <v>0</v>
      </c>
      <c r="G18" s="4">
        <v>0</v>
      </c>
      <c r="H18" s="4">
        <v>0</v>
      </c>
      <c r="I18" s="4">
        <v>0</v>
      </c>
      <c r="J18" s="4">
        <v>39</v>
      </c>
      <c r="K18" s="4">
        <v>29</v>
      </c>
      <c r="L18" s="4">
        <v>26</v>
      </c>
      <c r="M18" s="4">
        <v>26</v>
      </c>
      <c r="N18" s="4">
        <v>40</v>
      </c>
      <c r="O18" s="4">
        <v>22</v>
      </c>
      <c r="P18" s="50">
        <f>N18+O18+D18+E18+F18+G18+H18+I18+J18+K18+L18+M18</f>
        <v>182</v>
      </c>
    </row>
    <row r="19" spans="2:16" s="2" customFormat="1" ht="32.1" customHeight="1" x14ac:dyDescent="0.25">
      <c r="B19" s="103"/>
      <c r="C19" s="11" t="s">
        <v>15</v>
      </c>
      <c r="D19" s="35">
        <v>0</v>
      </c>
      <c r="E19" s="35">
        <v>0</v>
      </c>
      <c r="F19" s="35">
        <v>0</v>
      </c>
      <c r="G19" s="4">
        <v>0</v>
      </c>
      <c r="H19" s="4">
        <v>0</v>
      </c>
      <c r="I19" s="4">
        <v>0</v>
      </c>
      <c r="J19" s="4">
        <v>33</v>
      </c>
      <c r="K19" s="4">
        <v>31</v>
      </c>
      <c r="L19" s="4">
        <v>36</v>
      </c>
      <c r="M19" s="4">
        <v>46</v>
      </c>
      <c r="N19" s="4">
        <v>45</v>
      </c>
      <c r="O19" s="4">
        <v>47</v>
      </c>
      <c r="P19" s="50">
        <f>N19+O19+D19+E19+F19+G19+H19+I19+J19+K19+L19+M19</f>
        <v>238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2</v>
      </c>
      <c r="K20" s="4">
        <v>1</v>
      </c>
      <c r="L20" s="4">
        <v>2</v>
      </c>
      <c r="M20" s="4">
        <v>0</v>
      </c>
      <c r="N20" s="4">
        <v>0</v>
      </c>
      <c r="O20" s="4">
        <v>0</v>
      </c>
      <c r="P20" s="50">
        <f>+D20+E20+F20+G20+H20+I20+J20+K20+L20+M20+N20+O20</f>
        <v>5</v>
      </c>
    </row>
    <row r="21" spans="2:16" s="2" customFormat="1" ht="32.1" customHeight="1" x14ac:dyDescent="0.25">
      <c r="B21" s="103"/>
      <c r="C21" s="7" t="s">
        <v>31</v>
      </c>
      <c r="D21" s="8">
        <f>SUM(D18:D20)</f>
        <v>0</v>
      </c>
      <c r="E21" s="8">
        <f t="shared" ref="E21:O21" si="1">SUM(E18:E20)</f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74</v>
      </c>
      <c r="K21" s="8">
        <f t="shared" si="1"/>
        <v>61</v>
      </c>
      <c r="L21" s="8">
        <f t="shared" si="1"/>
        <v>64</v>
      </c>
      <c r="M21" s="8">
        <f t="shared" si="1"/>
        <v>72</v>
      </c>
      <c r="N21" s="8">
        <f t="shared" si="1"/>
        <v>85</v>
      </c>
      <c r="O21" s="8">
        <f t="shared" si="1"/>
        <v>69</v>
      </c>
      <c r="P21" s="12">
        <f t="shared" ref="P21" si="2">SUM(P18:P20)</f>
        <v>425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0</v>
      </c>
      <c r="E22" s="13">
        <f t="shared" ref="E22:O22" si="3">E17+E21</f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100</v>
      </c>
      <c r="K22" s="13">
        <f t="shared" si="3"/>
        <v>82</v>
      </c>
      <c r="L22" s="13">
        <f t="shared" si="3"/>
        <v>94</v>
      </c>
      <c r="M22" s="13">
        <f t="shared" si="3"/>
        <v>101</v>
      </c>
      <c r="N22" s="13">
        <f t="shared" si="3"/>
        <v>121</v>
      </c>
      <c r="O22" s="13">
        <f t="shared" si="3"/>
        <v>104</v>
      </c>
      <c r="P22" s="36">
        <f>+P17+P21</f>
        <v>602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4">
        <v>0</v>
      </c>
      <c r="M27" s="4">
        <v>0</v>
      </c>
      <c r="N27" s="4">
        <v>0</v>
      </c>
      <c r="O27" s="4">
        <v>0</v>
      </c>
      <c r="P27" s="5">
        <f>SUM(D27:O27)</f>
        <v>0</v>
      </c>
    </row>
    <row r="28" spans="2:16" s="2" customFormat="1" ht="32.1" customHeight="1" x14ac:dyDescent="0.25">
      <c r="B28" s="102"/>
      <c r="C28" s="3" t="s">
        <v>18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13</v>
      </c>
      <c r="K28" s="35">
        <v>8</v>
      </c>
      <c r="L28" s="4">
        <v>7</v>
      </c>
      <c r="M28" s="4">
        <v>7</v>
      </c>
      <c r="N28" s="4">
        <v>8</v>
      </c>
      <c r="O28" s="4">
        <v>3</v>
      </c>
      <c r="P28" s="5">
        <f>SUM(D28:O28)</f>
        <v>46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102"/>
      <c r="C30" s="3" t="s">
        <v>20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1</v>
      </c>
      <c r="K30" s="35">
        <v>11</v>
      </c>
      <c r="L30" s="4">
        <v>11</v>
      </c>
      <c r="M30" s="4">
        <v>5</v>
      </c>
      <c r="N30" s="4">
        <v>5</v>
      </c>
      <c r="O30" s="4">
        <v>9</v>
      </c>
      <c r="P30" s="5">
        <f t="shared" si="4"/>
        <v>42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0</v>
      </c>
      <c r="E33" s="41">
        <f t="shared" ref="E33:O33" si="5">SUM(E27:E32)</f>
        <v>0</v>
      </c>
      <c r="F33" s="41">
        <f t="shared" si="5"/>
        <v>0</v>
      </c>
      <c r="G33" s="41">
        <f t="shared" si="5"/>
        <v>0</v>
      </c>
      <c r="H33" s="41">
        <f t="shared" si="5"/>
        <v>0</v>
      </c>
      <c r="I33" s="41">
        <f t="shared" si="5"/>
        <v>0</v>
      </c>
      <c r="J33" s="41">
        <f t="shared" si="5"/>
        <v>14</v>
      </c>
      <c r="K33" s="41">
        <f t="shared" si="5"/>
        <v>19</v>
      </c>
      <c r="L33" s="41">
        <f t="shared" si="5"/>
        <v>18</v>
      </c>
      <c r="M33" s="41">
        <f t="shared" si="5"/>
        <v>12</v>
      </c>
      <c r="N33" s="41">
        <f t="shared" si="5"/>
        <v>13</v>
      </c>
      <c r="O33" s="41">
        <f t="shared" si="5"/>
        <v>12</v>
      </c>
      <c r="P33" s="14">
        <f>SUM(P27:P32)</f>
        <v>88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9</v>
      </c>
      <c r="K38" s="51">
        <v>25</v>
      </c>
      <c r="L38" s="52">
        <v>27</v>
      </c>
      <c r="M38" s="52">
        <v>24</v>
      </c>
      <c r="N38" s="52">
        <v>11</v>
      </c>
      <c r="O38" s="52">
        <v>11</v>
      </c>
      <c r="P38" s="62">
        <f>SUM(D38:O38)</f>
        <v>107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 t="s">
        <v>79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4" workbookViewId="0">
      <selection activeCell="D38" sqref="D38:O38"/>
    </sheetView>
  </sheetViews>
  <sheetFormatPr baseColWidth="10" defaultColWidth="11.42578125" defaultRowHeight="14.25" x14ac:dyDescent="0.2"/>
  <cols>
    <col min="1" max="1" width="3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3</v>
      </c>
      <c r="E15" s="4">
        <v>0</v>
      </c>
      <c r="F15" s="4">
        <v>2</v>
      </c>
      <c r="G15" s="4">
        <v>0</v>
      </c>
      <c r="H15" s="4">
        <v>0</v>
      </c>
      <c r="I15" s="4">
        <v>3</v>
      </c>
      <c r="J15" s="4">
        <v>0</v>
      </c>
      <c r="K15" s="4">
        <v>12</v>
      </c>
      <c r="L15" s="4">
        <v>5</v>
      </c>
      <c r="M15" s="4">
        <v>5</v>
      </c>
      <c r="N15" s="4">
        <v>3</v>
      </c>
      <c r="O15" s="4">
        <v>7</v>
      </c>
      <c r="P15" s="5">
        <f>N15+O15++D15+E15+F15+G15+H15+I15+J15+K15+L15+M15</f>
        <v>40</v>
      </c>
    </row>
    <row r="16" spans="2:16" s="2" customFormat="1" ht="32.1" customHeight="1" x14ac:dyDescent="0.25">
      <c r="B16" s="102"/>
      <c r="C16" s="3" t="s">
        <v>15</v>
      </c>
      <c r="D16" s="4">
        <v>2</v>
      </c>
      <c r="E16" s="4">
        <v>0</v>
      </c>
      <c r="F16" s="4">
        <v>2</v>
      </c>
      <c r="G16" s="4">
        <v>0</v>
      </c>
      <c r="H16" s="4">
        <v>1</v>
      </c>
      <c r="I16" s="4">
        <v>1</v>
      </c>
      <c r="J16" s="4"/>
      <c r="K16" s="4">
        <v>4</v>
      </c>
      <c r="L16" s="4">
        <v>6</v>
      </c>
      <c r="M16" s="4">
        <v>0</v>
      </c>
      <c r="N16" s="4">
        <v>0</v>
      </c>
      <c r="O16" s="4">
        <v>5</v>
      </c>
      <c r="P16" s="6">
        <f>+D16+E16+F16+G16+H16+I16+J16+K16+L16+M16+N16+O16</f>
        <v>21</v>
      </c>
    </row>
    <row r="17" spans="2:16" s="2" customFormat="1" ht="32.1" customHeight="1" x14ac:dyDescent="0.25">
      <c r="B17" s="102"/>
      <c r="C17" s="7" t="s">
        <v>31</v>
      </c>
      <c r="D17" s="8">
        <f>SUM(D15:D16)</f>
        <v>5</v>
      </c>
      <c r="E17" s="9">
        <f t="shared" ref="E17:G17" si="0">SUM(E15:E16)</f>
        <v>0</v>
      </c>
      <c r="F17" s="9">
        <f t="shared" si="0"/>
        <v>4</v>
      </c>
      <c r="G17" s="9">
        <f t="shared" si="0"/>
        <v>0</v>
      </c>
      <c r="H17" s="9">
        <f>+H15+H16</f>
        <v>1</v>
      </c>
      <c r="I17" s="9">
        <f>+I15+I16</f>
        <v>4</v>
      </c>
      <c r="J17" s="9">
        <f t="shared" ref="J17:O17" si="1">+J15+J16</f>
        <v>0</v>
      </c>
      <c r="K17" s="9">
        <f t="shared" si="1"/>
        <v>16</v>
      </c>
      <c r="L17" s="9">
        <f t="shared" si="1"/>
        <v>11</v>
      </c>
      <c r="M17" s="9">
        <f t="shared" si="1"/>
        <v>5</v>
      </c>
      <c r="N17" s="9">
        <f t="shared" si="1"/>
        <v>3</v>
      </c>
      <c r="O17" s="9">
        <f t="shared" si="1"/>
        <v>12</v>
      </c>
      <c r="P17" s="10">
        <f>+D17+E17+F17+G17+H17+I17+J17+K17+L17+M17+N17+O17</f>
        <v>61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48</v>
      </c>
      <c r="E18" s="35">
        <v>35</v>
      </c>
      <c r="F18" s="35">
        <v>19</v>
      </c>
      <c r="G18" s="4">
        <v>2</v>
      </c>
      <c r="H18" s="4">
        <v>7</v>
      </c>
      <c r="I18" s="4">
        <v>31</v>
      </c>
      <c r="J18" s="4">
        <v>0</v>
      </c>
      <c r="K18" s="4">
        <v>49</v>
      </c>
      <c r="L18" s="4">
        <v>36</v>
      </c>
      <c r="M18" s="4">
        <v>36</v>
      </c>
      <c r="N18" s="4">
        <v>25</v>
      </c>
      <c r="O18" s="4">
        <v>55</v>
      </c>
      <c r="P18" s="50">
        <f>N18+O18+D18+E18+F18+G18+H18+I18+J18+K18+L18+M18</f>
        <v>343</v>
      </c>
    </row>
    <row r="19" spans="2:16" s="2" customFormat="1" ht="32.1" customHeight="1" x14ac:dyDescent="0.25">
      <c r="B19" s="103"/>
      <c r="C19" s="11" t="s">
        <v>15</v>
      </c>
      <c r="D19" s="35">
        <v>61</v>
      </c>
      <c r="E19" s="35">
        <v>43</v>
      </c>
      <c r="F19" s="35">
        <v>36</v>
      </c>
      <c r="G19" s="4">
        <v>3</v>
      </c>
      <c r="H19" s="4">
        <v>18</v>
      </c>
      <c r="I19" s="4">
        <v>52</v>
      </c>
      <c r="J19" s="4">
        <v>0</v>
      </c>
      <c r="K19" s="4">
        <v>38</v>
      </c>
      <c r="L19" s="4">
        <v>74</v>
      </c>
      <c r="M19" s="4">
        <v>47</v>
      </c>
      <c r="N19" s="4">
        <v>19</v>
      </c>
      <c r="O19" s="4">
        <v>74</v>
      </c>
      <c r="P19" s="50">
        <f>N19+O19+D19+E19+F19+G19+H19+I19+J19+K19+L19+M19</f>
        <v>465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109</v>
      </c>
      <c r="E21" s="9">
        <f t="shared" ref="E21:P21" si="2">SUM(E18:E20)</f>
        <v>78</v>
      </c>
      <c r="F21" s="9">
        <f t="shared" si="2"/>
        <v>55</v>
      </c>
      <c r="G21" s="9">
        <f t="shared" si="2"/>
        <v>5</v>
      </c>
      <c r="H21" s="9">
        <f t="shared" si="2"/>
        <v>25</v>
      </c>
      <c r="I21" s="9">
        <f t="shared" si="2"/>
        <v>83</v>
      </c>
      <c r="J21" s="9">
        <f t="shared" ref="J21:O21" si="3">SUM(J18:J20)</f>
        <v>0</v>
      </c>
      <c r="K21" s="9">
        <f t="shared" si="3"/>
        <v>87</v>
      </c>
      <c r="L21" s="9">
        <f t="shared" si="3"/>
        <v>110</v>
      </c>
      <c r="M21" s="9">
        <f t="shared" si="3"/>
        <v>83</v>
      </c>
      <c r="N21" s="9">
        <f t="shared" si="3"/>
        <v>44</v>
      </c>
      <c r="O21" s="9">
        <f t="shared" si="3"/>
        <v>129</v>
      </c>
      <c r="P21" s="12">
        <f t="shared" si="2"/>
        <v>808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114</v>
      </c>
      <c r="E22" s="13">
        <f t="shared" ref="E22:I22" si="4">E17+E21</f>
        <v>78</v>
      </c>
      <c r="F22" s="13">
        <f t="shared" si="4"/>
        <v>59</v>
      </c>
      <c r="G22" s="13">
        <f t="shared" si="4"/>
        <v>5</v>
      </c>
      <c r="H22" s="13">
        <f t="shared" si="4"/>
        <v>26</v>
      </c>
      <c r="I22" s="13">
        <f t="shared" si="4"/>
        <v>87</v>
      </c>
      <c r="J22" s="13">
        <f t="shared" ref="J22:O22" si="5">J17+J21</f>
        <v>0</v>
      </c>
      <c r="K22" s="13">
        <f t="shared" si="5"/>
        <v>103</v>
      </c>
      <c r="L22" s="13">
        <f t="shared" si="5"/>
        <v>121</v>
      </c>
      <c r="M22" s="13">
        <f t="shared" si="5"/>
        <v>88</v>
      </c>
      <c r="N22" s="13">
        <f t="shared" si="5"/>
        <v>47</v>
      </c>
      <c r="O22" s="13">
        <f t="shared" si="5"/>
        <v>141</v>
      </c>
      <c r="P22" s="36">
        <f>+P17+P21</f>
        <v>869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2</v>
      </c>
      <c r="E27" s="35">
        <v>2</v>
      </c>
      <c r="F27" s="35">
        <v>0</v>
      </c>
      <c r="G27" s="35">
        <v>1</v>
      </c>
      <c r="H27" s="35">
        <v>0</v>
      </c>
      <c r="I27" s="35">
        <v>0</v>
      </c>
      <c r="J27" s="35">
        <v>0</v>
      </c>
      <c r="K27" s="35">
        <v>1</v>
      </c>
      <c r="L27" s="4">
        <v>3</v>
      </c>
      <c r="M27" s="4">
        <v>1</v>
      </c>
      <c r="N27" s="4">
        <v>2</v>
      </c>
      <c r="O27" s="4">
        <v>2</v>
      </c>
      <c r="P27" s="5">
        <f>SUM(D27:O27)</f>
        <v>14</v>
      </c>
    </row>
    <row r="28" spans="2:16" s="2" customFormat="1" ht="32.1" customHeight="1" x14ac:dyDescent="0.25">
      <c r="B28" s="102"/>
      <c r="C28" s="3" t="s">
        <v>18</v>
      </c>
      <c r="D28" s="35">
        <v>2</v>
      </c>
      <c r="E28" s="35">
        <v>4</v>
      </c>
      <c r="F28" s="35">
        <v>4</v>
      </c>
      <c r="G28" s="35">
        <v>0</v>
      </c>
      <c r="H28" s="35">
        <v>3</v>
      </c>
      <c r="I28" s="35">
        <v>0</v>
      </c>
      <c r="J28" s="35">
        <v>1</v>
      </c>
      <c r="K28" s="35">
        <v>4</v>
      </c>
      <c r="L28" s="4">
        <v>3</v>
      </c>
      <c r="M28" s="4">
        <v>3</v>
      </c>
      <c r="N28" s="4">
        <v>3</v>
      </c>
      <c r="O28" s="4">
        <v>4</v>
      </c>
      <c r="P28" s="5">
        <f>SUM(D28:O28)</f>
        <v>31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1</v>
      </c>
      <c r="N29" s="4">
        <v>0</v>
      </c>
      <c r="O29" s="4">
        <v>0</v>
      </c>
      <c r="P29" s="5">
        <f t="shared" ref="P29:P32" si="6">SUM(D29:O29)</f>
        <v>1</v>
      </c>
    </row>
    <row r="30" spans="2:16" s="2" customFormat="1" ht="32.1" customHeight="1" x14ac:dyDescent="0.25">
      <c r="B30" s="102"/>
      <c r="C30" s="3" t="s">
        <v>20</v>
      </c>
      <c r="D30" s="35">
        <v>7</v>
      </c>
      <c r="E30" s="35">
        <v>5</v>
      </c>
      <c r="F30" s="35">
        <v>1</v>
      </c>
      <c r="G30" s="35">
        <v>0</v>
      </c>
      <c r="H30" s="35">
        <v>6</v>
      </c>
      <c r="I30" s="35">
        <v>0</v>
      </c>
      <c r="J30" s="35">
        <v>1</v>
      </c>
      <c r="K30" s="35">
        <v>0</v>
      </c>
      <c r="L30" s="4">
        <v>4</v>
      </c>
      <c r="M30" s="4">
        <v>5</v>
      </c>
      <c r="N30" s="4">
        <v>1</v>
      </c>
      <c r="O30" s="4">
        <v>7</v>
      </c>
      <c r="P30" s="5">
        <f t="shared" si="6"/>
        <v>37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6"/>
        <v>0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6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11</v>
      </c>
      <c r="E33" s="41">
        <f t="shared" ref="E33:O33" si="7">SUM(E27:E32)</f>
        <v>11</v>
      </c>
      <c r="F33" s="41">
        <f t="shared" si="7"/>
        <v>5</v>
      </c>
      <c r="G33" s="41">
        <f t="shared" si="7"/>
        <v>1</v>
      </c>
      <c r="H33" s="41">
        <f t="shared" si="7"/>
        <v>9</v>
      </c>
      <c r="I33" s="41">
        <f t="shared" si="7"/>
        <v>0</v>
      </c>
      <c r="J33" s="41">
        <f t="shared" si="7"/>
        <v>2</v>
      </c>
      <c r="K33" s="41">
        <f t="shared" si="7"/>
        <v>5</v>
      </c>
      <c r="L33" s="41">
        <f t="shared" si="7"/>
        <v>10</v>
      </c>
      <c r="M33" s="41">
        <f t="shared" si="7"/>
        <v>10</v>
      </c>
      <c r="N33" s="41">
        <f t="shared" si="7"/>
        <v>6</v>
      </c>
      <c r="O33" s="41">
        <f t="shared" si="7"/>
        <v>13</v>
      </c>
      <c r="P33" s="14">
        <f>SUM(P27:P32)</f>
        <v>83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33</v>
      </c>
      <c r="E38" s="51">
        <v>49</v>
      </c>
      <c r="F38" s="51">
        <v>32</v>
      </c>
      <c r="G38" s="51">
        <v>0</v>
      </c>
      <c r="H38" s="51">
        <v>13</v>
      </c>
      <c r="I38" s="51">
        <v>0</v>
      </c>
      <c r="J38" s="51">
        <v>0</v>
      </c>
      <c r="K38" s="51">
        <v>58</v>
      </c>
      <c r="L38" s="52">
        <v>0</v>
      </c>
      <c r="M38" s="52">
        <v>51</v>
      </c>
      <c r="N38" s="52">
        <v>61</v>
      </c>
      <c r="O38" s="52">
        <v>0</v>
      </c>
      <c r="P38" s="62">
        <f>SUM(D38:O38)</f>
        <v>297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D38" sqref="D38:O38"/>
    </sheetView>
  </sheetViews>
  <sheetFormatPr baseColWidth="10" defaultColWidth="11.42578125" defaultRowHeight="14.25" x14ac:dyDescent="0.2"/>
  <cols>
    <col min="1" max="1" width="3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14</v>
      </c>
      <c r="E15" s="4">
        <v>17</v>
      </c>
      <c r="F15" s="4">
        <v>2</v>
      </c>
      <c r="G15" s="4">
        <v>5</v>
      </c>
      <c r="H15" s="4">
        <v>12</v>
      </c>
      <c r="I15" s="4">
        <v>21</v>
      </c>
      <c r="J15" s="4">
        <v>17</v>
      </c>
      <c r="K15" s="4">
        <v>15</v>
      </c>
      <c r="L15" s="4">
        <v>21</v>
      </c>
      <c r="M15" s="4">
        <v>6</v>
      </c>
      <c r="N15" s="4">
        <v>11</v>
      </c>
      <c r="O15" s="4">
        <v>5</v>
      </c>
      <c r="P15" s="5">
        <f>N15+O15++D15+E15+F15+G15+H15+I15+J15+K15+L15+M15</f>
        <v>146</v>
      </c>
    </row>
    <row r="16" spans="2:16" s="2" customFormat="1" ht="32.1" customHeight="1" x14ac:dyDescent="0.25">
      <c r="B16" s="102"/>
      <c r="C16" s="3" t="s">
        <v>15</v>
      </c>
      <c r="D16" s="4">
        <v>39</v>
      </c>
      <c r="E16" s="4">
        <v>45</v>
      </c>
      <c r="F16" s="4">
        <v>19</v>
      </c>
      <c r="G16" s="4">
        <v>30</v>
      </c>
      <c r="H16" s="4">
        <v>50</v>
      </c>
      <c r="I16" s="4">
        <v>52</v>
      </c>
      <c r="J16" s="4">
        <v>35</v>
      </c>
      <c r="K16" s="4">
        <v>25</v>
      </c>
      <c r="L16" s="4">
        <v>43</v>
      </c>
      <c r="M16" s="4">
        <v>66</v>
      </c>
      <c r="N16" s="4">
        <v>29</v>
      </c>
      <c r="O16" s="4">
        <v>40</v>
      </c>
      <c r="P16" s="6">
        <f>+D16+E16+F16+G16+H16+I16+J16+K16+L16+M16+N16+O16</f>
        <v>473</v>
      </c>
    </row>
    <row r="17" spans="2:16" s="2" customFormat="1" ht="32.1" customHeight="1" x14ac:dyDescent="0.25">
      <c r="B17" s="102"/>
      <c r="C17" s="7" t="s">
        <v>31</v>
      </c>
      <c r="D17" s="8">
        <f>SUM(D15:D16)</f>
        <v>53</v>
      </c>
      <c r="E17" s="8">
        <f t="shared" ref="E17:O17" si="0">SUM(E15:E16)</f>
        <v>62</v>
      </c>
      <c r="F17" s="8">
        <f t="shared" si="0"/>
        <v>21</v>
      </c>
      <c r="G17" s="8">
        <f t="shared" si="0"/>
        <v>35</v>
      </c>
      <c r="H17" s="8">
        <f t="shared" si="0"/>
        <v>62</v>
      </c>
      <c r="I17" s="8">
        <f t="shared" si="0"/>
        <v>73</v>
      </c>
      <c r="J17" s="8">
        <f t="shared" si="0"/>
        <v>52</v>
      </c>
      <c r="K17" s="8">
        <f t="shared" si="0"/>
        <v>40</v>
      </c>
      <c r="L17" s="8">
        <f t="shared" si="0"/>
        <v>64</v>
      </c>
      <c r="M17" s="8">
        <f t="shared" si="0"/>
        <v>72</v>
      </c>
      <c r="N17" s="8">
        <f t="shared" si="0"/>
        <v>40</v>
      </c>
      <c r="O17" s="8">
        <f t="shared" si="0"/>
        <v>45</v>
      </c>
      <c r="P17" s="10">
        <f>+D17+E17+F17+G17+H17+I17+J17+K17+L17+M17+N17+O17</f>
        <v>619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104</v>
      </c>
      <c r="E18" s="35">
        <v>70</v>
      </c>
      <c r="F18" s="35">
        <v>31</v>
      </c>
      <c r="G18" s="4">
        <v>26</v>
      </c>
      <c r="H18" s="4">
        <v>43</v>
      </c>
      <c r="I18" s="4">
        <v>77</v>
      </c>
      <c r="J18" s="4">
        <v>90</v>
      </c>
      <c r="K18" s="4">
        <v>70</v>
      </c>
      <c r="L18" s="4">
        <v>100</v>
      </c>
      <c r="M18" s="4">
        <v>54</v>
      </c>
      <c r="N18" s="4">
        <v>93</v>
      </c>
      <c r="O18" s="4">
        <v>42</v>
      </c>
      <c r="P18" s="50">
        <f>N18+O18+D18+E18+F18+G18+H18+I18+J18+K18+L18+M18</f>
        <v>800</v>
      </c>
    </row>
    <row r="19" spans="2:16" s="2" customFormat="1" ht="32.1" customHeight="1" x14ac:dyDescent="0.25">
      <c r="B19" s="103"/>
      <c r="C19" s="11" t="s">
        <v>15</v>
      </c>
      <c r="D19" s="35">
        <v>254</v>
      </c>
      <c r="E19" s="35">
        <v>151</v>
      </c>
      <c r="F19" s="35">
        <v>154</v>
      </c>
      <c r="G19" s="4">
        <v>100</v>
      </c>
      <c r="H19" s="4">
        <v>163</v>
      </c>
      <c r="I19" s="4">
        <v>275</v>
      </c>
      <c r="J19" s="4">
        <v>270</v>
      </c>
      <c r="K19" s="4">
        <v>279</v>
      </c>
      <c r="L19" s="4">
        <v>281</v>
      </c>
      <c r="M19" s="4">
        <v>322</v>
      </c>
      <c r="N19" s="4">
        <v>281</v>
      </c>
      <c r="O19" s="4">
        <v>212</v>
      </c>
      <c r="P19" s="50">
        <f>N19+O19+D19+E19+F19+G19+H19+I19+J19+K19+L19+M19</f>
        <v>2742</v>
      </c>
    </row>
    <row r="20" spans="2:16" s="2" customFormat="1" ht="32.1" customHeight="1" x14ac:dyDescent="0.25">
      <c r="B20" s="103"/>
      <c r="C20" s="11" t="s">
        <v>16</v>
      </c>
      <c r="D20" s="35">
        <v>8</v>
      </c>
      <c r="E20" s="35">
        <v>7</v>
      </c>
      <c r="F20" s="35">
        <v>7</v>
      </c>
      <c r="G20" s="4">
        <v>2</v>
      </c>
      <c r="H20" s="4">
        <v>8</v>
      </c>
      <c r="I20" s="4">
        <v>20</v>
      </c>
      <c r="J20" s="4">
        <v>10</v>
      </c>
      <c r="K20" s="4">
        <v>17</v>
      </c>
      <c r="L20" s="4">
        <v>14</v>
      </c>
      <c r="M20" s="4">
        <v>4</v>
      </c>
      <c r="N20" s="4">
        <v>4</v>
      </c>
      <c r="O20" s="4">
        <v>5</v>
      </c>
      <c r="P20" s="50">
        <f>+D20+E20+F20+G20+H20+I20+J20+K20+L20+M20+N20+O20</f>
        <v>106</v>
      </c>
    </row>
    <row r="21" spans="2:16" s="2" customFormat="1" ht="32.1" customHeight="1" x14ac:dyDescent="0.25">
      <c r="B21" s="103"/>
      <c r="C21" s="7" t="s">
        <v>31</v>
      </c>
      <c r="D21" s="8">
        <f>SUM(D18:D20)</f>
        <v>366</v>
      </c>
      <c r="E21" s="8">
        <f t="shared" ref="E21:O21" si="1">SUM(E18:E20)</f>
        <v>228</v>
      </c>
      <c r="F21" s="8">
        <f t="shared" si="1"/>
        <v>192</v>
      </c>
      <c r="G21" s="8">
        <f t="shared" si="1"/>
        <v>128</v>
      </c>
      <c r="H21" s="8">
        <f t="shared" si="1"/>
        <v>214</v>
      </c>
      <c r="I21" s="8">
        <f t="shared" si="1"/>
        <v>372</v>
      </c>
      <c r="J21" s="8">
        <f t="shared" si="1"/>
        <v>370</v>
      </c>
      <c r="K21" s="8">
        <f t="shared" si="1"/>
        <v>366</v>
      </c>
      <c r="L21" s="8">
        <f t="shared" si="1"/>
        <v>395</v>
      </c>
      <c r="M21" s="8">
        <f t="shared" si="1"/>
        <v>380</v>
      </c>
      <c r="N21" s="8">
        <f t="shared" si="1"/>
        <v>378</v>
      </c>
      <c r="O21" s="8">
        <f t="shared" si="1"/>
        <v>259</v>
      </c>
      <c r="P21" s="12">
        <f t="shared" ref="P21" si="2">SUM(P18:P20)</f>
        <v>3648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419</v>
      </c>
      <c r="E22" s="13">
        <f t="shared" ref="E22:O22" si="3">E17+E21</f>
        <v>290</v>
      </c>
      <c r="F22" s="13">
        <f t="shared" si="3"/>
        <v>213</v>
      </c>
      <c r="G22" s="13">
        <f t="shared" si="3"/>
        <v>163</v>
      </c>
      <c r="H22" s="13">
        <f t="shared" si="3"/>
        <v>276</v>
      </c>
      <c r="I22" s="13">
        <f t="shared" si="3"/>
        <v>445</v>
      </c>
      <c r="J22" s="13">
        <f t="shared" si="3"/>
        <v>422</v>
      </c>
      <c r="K22" s="13">
        <f t="shared" si="3"/>
        <v>406</v>
      </c>
      <c r="L22" s="13">
        <f t="shared" si="3"/>
        <v>459</v>
      </c>
      <c r="M22" s="13">
        <f t="shared" si="3"/>
        <v>452</v>
      </c>
      <c r="N22" s="13">
        <f t="shared" si="3"/>
        <v>418</v>
      </c>
      <c r="O22" s="13">
        <f t="shared" si="3"/>
        <v>304</v>
      </c>
      <c r="P22" s="36">
        <f>+P17+P21</f>
        <v>4267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12</v>
      </c>
      <c r="E27" s="35">
        <v>3</v>
      </c>
      <c r="F27" s="35">
        <v>4</v>
      </c>
      <c r="G27" s="35">
        <v>3</v>
      </c>
      <c r="H27" s="35">
        <v>6</v>
      </c>
      <c r="I27" s="35">
        <v>10</v>
      </c>
      <c r="J27" s="35">
        <v>8</v>
      </c>
      <c r="K27" s="35">
        <v>7</v>
      </c>
      <c r="L27" s="4">
        <v>10</v>
      </c>
      <c r="M27" s="4">
        <v>19</v>
      </c>
      <c r="N27" s="4">
        <v>9</v>
      </c>
      <c r="O27" s="4">
        <v>5</v>
      </c>
      <c r="P27" s="5">
        <f>SUM(D27:O27)</f>
        <v>96</v>
      </c>
    </row>
    <row r="28" spans="2:16" s="2" customFormat="1" ht="32.1" customHeight="1" x14ac:dyDescent="0.25">
      <c r="B28" s="102"/>
      <c r="C28" s="3" t="s">
        <v>18</v>
      </c>
      <c r="D28" s="35">
        <v>4</v>
      </c>
      <c r="E28" s="35">
        <v>3</v>
      </c>
      <c r="F28" s="35">
        <v>3</v>
      </c>
      <c r="G28" s="35">
        <v>1</v>
      </c>
      <c r="H28" s="35">
        <v>1</v>
      </c>
      <c r="I28" s="35">
        <v>6</v>
      </c>
      <c r="J28" s="35">
        <v>3</v>
      </c>
      <c r="K28" s="35">
        <v>1</v>
      </c>
      <c r="L28" s="4">
        <v>1</v>
      </c>
      <c r="M28" s="4">
        <v>5</v>
      </c>
      <c r="N28" s="4">
        <v>4</v>
      </c>
      <c r="O28" s="4">
        <v>1</v>
      </c>
      <c r="P28" s="5">
        <f>SUM(D28:O28)</f>
        <v>33</v>
      </c>
    </row>
    <row r="29" spans="2:16" s="2" customFormat="1" ht="32.1" customHeight="1" x14ac:dyDescent="0.25">
      <c r="B29" s="102"/>
      <c r="C29" s="3" t="s">
        <v>19</v>
      </c>
      <c r="D29" s="35">
        <v>4</v>
      </c>
      <c r="E29" s="35">
        <v>0</v>
      </c>
      <c r="F29" s="35">
        <v>0</v>
      </c>
      <c r="G29" s="35">
        <v>1</v>
      </c>
      <c r="H29" s="35">
        <v>1</v>
      </c>
      <c r="I29" s="35">
        <v>2</v>
      </c>
      <c r="J29" s="35">
        <v>1</v>
      </c>
      <c r="K29" s="35">
        <v>2</v>
      </c>
      <c r="L29" s="4">
        <v>0</v>
      </c>
      <c r="M29" s="4">
        <v>2</v>
      </c>
      <c r="N29" s="4">
        <v>5</v>
      </c>
      <c r="O29" s="4">
        <v>1</v>
      </c>
      <c r="P29" s="5">
        <f t="shared" ref="P29:P32" si="4">SUM(D29:O29)</f>
        <v>19</v>
      </c>
    </row>
    <row r="30" spans="2:16" s="2" customFormat="1" ht="32.1" customHeight="1" x14ac:dyDescent="0.25">
      <c r="B30" s="102"/>
      <c r="C30" s="3" t="s">
        <v>20</v>
      </c>
      <c r="D30" s="35">
        <v>8</v>
      </c>
      <c r="E30" s="35">
        <v>4</v>
      </c>
      <c r="F30" s="35">
        <v>2</v>
      </c>
      <c r="G30" s="35">
        <v>3</v>
      </c>
      <c r="H30" s="35">
        <v>6</v>
      </c>
      <c r="I30" s="35">
        <v>8</v>
      </c>
      <c r="J30" s="35">
        <v>4</v>
      </c>
      <c r="K30" s="35">
        <v>9</v>
      </c>
      <c r="L30" s="4">
        <v>12</v>
      </c>
      <c r="M30" s="4">
        <v>13</v>
      </c>
      <c r="N30" s="4">
        <v>7</v>
      </c>
      <c r="O30" s="4">
        <v>1</v>
      </c>
      <c r="P30" s="5">
        <f t="shared" si="4"/>
        <v>77</v>
      </c>
    </row>
    <row r="31" spans="2:16" s="2" customFormat="1" ht="32.1" customHeight="1" x14ac:dyDescent="0.25">
      <c r="B31" s="102"/>
      <c r="C31" s="3" t="s">
        <v>21</v>
      </c>
      <c r="D31" s="35">
        <v>1</v>
      </c>
      <c r="E31" s="35">
        <v>1</v>
      </c>
      <c r="F31" s="35">
        <v>1</v>
      </c>
      <c r="G31" s="35">
        <v>1</v>
      </c>
      <c r="H31" s="35">
        <v>0</v>
      </c>
      <c r="I31" s="35">
        <v>1</v>
      </c>
      <c r="J31" s="35">
        <v>1</v>
      </c>
      <c r="K31" s="35">
        <v>0</v>
      </c>
      <c r="L31" s="4">
        <v>1</v>
      </c>
      <c r="M31" s="4">
        <v>1</v>
      </c>
      <c r="N31" s="4">
        <v>0</v>
      </c>
      <c r="O31" s="4">
        <v>0</v>
      </c>
      <c r="P31" s="5">
        <f t="shared" si="4"/>
        <v>8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29</v>
      </c>
      <c r="E33" s="41">
        <f t="shared" ref="E33:O33" si="5">SUM(E27:E32)</f>
        <v>11</v>
      </c>
      <c r="F33" s="41">
        <f t="shared" si="5"/>
        <v>10</v>
      </c>
      <c r="G33" s="41">
        <f t="shared" si="5"/>
        <v>9</v>
      </c>
      <c r="H33" s="41">
        <f t="shared" si="5"/>
        <v>14</v>
      </c>
      <c r="I33" s="41">
        <f t="shared" si="5"/>
        <v>27</v>
      </c>
      <c r="J33" s="41">
        <f t="shared" si="5"/>
        <v>17</v>
      </c>
      <c r="K33" s="41">
        <f t="shared" si="5"/>
        <v>19</v>
      </c>
      <c r="L33" s="41">
        <f t="shared" si="5"/>
        <v>24</v>
      </c>
      <c r="M33" s="41">
        <f t="shared" si="5"/>
        <v>40</v>
      </c>
      <c r="N33" s="41">
        <f t="shared" si="5"/>
        <v>25</v>
      </c>
      <c r="O33" s="41">
        <f t="shared" si="5"/>
        <v>8</v>
      </c>
      <c r="P33" s="14">
        <f>SUM(P27:P32)</f>
        <v>233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170</v>
      </c>
      <c r="E38" s="51">
        <v>56</v>
      </c>
      <c r="F38" s="51">
        <v>40</v>
      </c>
      <c r="G38" s="51">
        <v>29</v>
      </c>
      <c r="H38" s="51">
        <v>53</v>
      </c>
      <c r="I38" s="51">
        <v>144</v>
      </c>
      <c r="J38" s="51">
        <v>153</v>
      </c>
      <c r="K38" s="51">
        <v>104</v>
      </c>
      <c r="L38" s="52">
        <v>161</v>
      </c>
      <c r="M38" s="52">
        <v>169</v>
      </c>
      <c r="N38" s="52">
        <v>272</v>
      </c>
      <c r="O38" s="52">
        <v>226</v>
      </c>
      <c r="P38" s="62">
        <f>SUM(D38:O38)</f>
        <v>1577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Q34"/>
  <sheetViews>
    <sheetView zoomScale="70" zoomScaleNormal="70" workbookViewId="0">
      <selection activeCell="L29" sqref="L29"/>
    </sheetView>
  </sheetViews>
  <sheetFormatPr baseColWidth="10" defaultRowHeight="15" x14ac:dyDescent="0.25"/>
  <cols>
    <col min="1" max="1" width="4" customWidth="1"/>
    <col min="2" max="2" width="34.5703125" customWidth="1"/>
    <col min="3" max="14" width="7.7109375" style="32" customWidth="1"/>
    <col min="15" max="15" width="7.85546875" customWidth="1"/>
  </cols>
  <sheetData>
    <row r="3" spans="2:17" ht="19.5" thickBot="1" x14ac:dyDescent="0.3">
      <c r="B3" s="86" t="s">
        <v>75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17" ht="85.5" thickBot="1" x14ac:dyDescent="0.45">
      <c r="B4" s="21" t="s">
        <v>33</v>
      </c>
      <c r="C4" s="22" t="s">
        <v>34</v>
      </c>
      <c r="D4" s="23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3" t="s">
        <v>42</v>
      </c>
      <c r="L4" s="23" t="s">
        <v>43</v>
      </c>
      <c r="M4" s="23" t="s">
        <v>44</v>
      </c>
      <c r="N4" s="23" t="s">
        <v>45</v>
      </c>
      <c r="O4" s="24"/>
      <c r="P4" s="26"/>
      <c r="Q4" s="34"/>
    </row>
    <row r="5" spans="2:17" ht="20.25" thickBot="1" x14ac:dyDescent="0.45">
      <c r="B5" s="37" t="s">
        <v>46</v>
      </c>
      <c r="C5" s="44"/>
      <c r="D5" s="45"/>
      <c r="E5" s="45"/>
      <c r="F5" s="45"/>
      <c r="G5" s="45"/>
      <c r="H5" s="45"/>
      <c r="I5" s="74"/>
      <c r="J5" s="74"/>
      <c r="K5" s="74"/>
      <c r="L5" s="74"/>
      <c r="M5" s="74"/>
      <c r="N5" s="77"/>
      <c r="O5" s="24"/>
      <c r="P5" s="26"/>
      <c r="Q5" s="34"/>
    </row>
    <row r="6" spans="2:17" ht="20.25" thickBot="1" x14ac:dyDescent="0.45">
      <c r="B6" s="37" t="s">
        <v>47</v>
      </c>
      <c r="C6" s="25"/>
      <c r="D6" s="43"/>
      <c r="E6" s="43"/>
      <c r="F6" s="69"/>
      <c r="G6" s="43"/>
      <c r="H6" s="43"/>
      <c r="I6" s="45"/>
      <c r="J6" s="45"/>
      <c r="K6" s="45"/>
      <c r="L6" s="45"/>
      <c r="M6" s="45"/>
      <c r="N6" s="80"/>
      <c r="O6" s="24"/>
      <c r="P6" s="26"/>
      <c r="Q6" s="34"/>
    </row>
    <row r="7" spans="2:17" ht="20.25" thickBot="1" x14ac:dyDescent="0.45">
      <c r="B7" s="37" t="s">
        <v>48</v>
      </c>
      <c r="C7" s="25"/>
      <c r="D7" s="43"/>
      <c r="E7" s="43"/>
      <c r="F7" s="43"/>
      <c r="G7" s="43"/>
      <c r="H7" s="43"/>
      <c r="I7" s="43"/>
      <c r="J7" s="43"/>
      <c r="K7" s="43"/>
      <c r="L7" s="43"/>
      <c r="M7" s="43"/>
      <c r="N7" s="76"/>
      <c r="O7" s="24"/>
      <c r="P7" s="26"/>
      <c r="Q7" s="34"/>
    </row>
    <row r="8" spans="2:17" ht="20.25" thickBot="1" x14ac:dyDescent="0.45">
      <c r="B8" s="37" t="s">
        <v>49</v>
      </c>
      <c r="C8" s="25"/>
      <c r="D8" s="43"/>
      <c r="E8" s="43"/>
      <c r="F8" s="43"/>
      <c r="G8" s="43"/>
      <c r="H8" s="43"/>
      <c r="I8" s="43"/>
      <c r="J8" s="43"/>
      <c r="K8" s="43"/>
      <c r="L8" s="43"/>
      <c r="M8" s="43"/>
      <c r="N8" s="76"/>
      <c r="O8" s="24"/>
      <c r="P8" s="26"/>
      <c r="Q8" s="34"/>
    </row>
    <row r="9" spans="2:17" ht="20.25" thickBot="1" x14ac:dyDescent="0.45">
      <c r="B9" s="37" t="s">
        <v>50</v>
      </c>
      <c r="C9" s="25"/>
      <c r="D9" s="43"/>
      <c r="E9" s="43"/>
      <c r="F9" s="43"/>
      <c r="G9" s="43"/>
      <c r="H9" s="43"/>
      <c r="I9" s="43"/>
      <c r="J9" s="43"/>
      <c r="K9" s="43"/>
      <c r="L9" s="43"/>
      <c r="M9" s="43"/>
      <c r="N9" s="76"/>
      <c r="O9" s="24"/>
      <c r="P9" s="26"/>
      <c r="Q9" s="34"/>
    </row>
    <row r="10" spans="2:17" ht="20.25" thickBot="1" x14ac:dyDescent="0.45">
      <c r="B10" s="37" t="s">
        <v>51</v>
      </c>
      <c r="C10" s="25"/>
      <c r="D10" s="43"/>
      <c r="E10" s="43"/>
      <c r="F10" s="43"/>
      <c r="G10" s="43"/>
      <c r="H10" s="43"/>
      <c r="I10" s="43"/>
      <c r="J10" s="43"/>
      <c r="K10" s="43"/>
      <c r="L10" s="43"/>
      <c r="M10" s="69"/>
      <c r="N10" s="76"/>
      <c r="O10" s="24"/>
      <c r="P10" s="26"/>
      <c r="Q10" s="34"/>
    </row>
    <row r="11" spans="2:17" ht="20.25" thickBot="1" x14ac:dyDescent="0.45">
      <c r="B11" s="37" t="s">
        <v>52</v>
      </c>
      <c r="C11" s="25"/>
      <c r="D11" s="43"/>
      <c r="E11" s="43"/>
      <c r="F11" s="43"/>
      <c r="G11" s="43"/>
      <c r="H11" s="43"/>
      <c r="I11" s="43"/>
      <c r="J11" s="43"/>
      <c r="K11" s="43"/>
      <c r="L11" s="43" t="s">
        <v>73</v>
      </c>
      <c r="M11" s="43"/>
      <c r="N11" s="40"/>
      <c r="O11" s="24"/>
      <c r="P11" s="26" t="s">
        <v>73</v>
      </c>
      <c r="Q11" s="34"/>
    </row>
    <row r="12" spans="2:17" ht="20.25" thickBot="1" x14ac:dyDescent="0.45">
      <c r="B12" s="37" t="s">
        <v>72</v>
      </c>
      <c r="C12" s="2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76"/>
      <c r="O12" s="24"/>
      <c r="P12" s="26"/>
      <c r="Q12" s="34"/>
    </row>
    <row r="13" spans="2:17" ht="20.25" thickBot="1" x14ac:dyDescent="0.45">
      <c r="B13" s="37" t="s">
        <v>53</v>
      </c>
      <c r="C13" s="2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76"/>
      <c r="O13" s="24"/>
      <c r="P13" s="26"/>
      <c r="Q13" s="34"/>
    </row>
    <row r="14" spans="2:17" ht="20.25" thickBot="1" x14ac:dyDescent="0.45">
      <c r="B14" s="37" t="s">
        <v>54</v>
      </c>
      <c r="C14" s="25"/>
      <c r="D14" s="43"/>
      <c r="E14" s="43"/>
      <c r="F14" s="43"/>
      <c r="G14" s="43"/>
      <c r="H14" s="43"/>
      <c r="I14" s="69"/>
      <c r="J14" s="43"/>
      <c r="K14" s="43"/>
      <c r="L14" s="43"/>
      <c r="M14" s="43"/>
      <c r="N14" s="79"/>
      <c r="O14" s="24"/>
      <c r="P14" s="26"/>
      <c r="Q14" s="34"/>
    </row>
    <row r="15" spans="2:17" ht="20.25" thickBot="1" x14ac:dyDescent="0.45">
      <c r="B15" s="37" t="s">
        <v>74</v>
      </c>
      <c r="C15" s="25"/>
      <c r="D15" s="43"/>
      <c r="E15" s="43"/>
      <c r="F15" s="43"/>
      <c r="G15" s="43"/>
      <c r="H15" s="43"/>
      <c r="I15" s="43"/>
      <c r="J15" s="43"/>
      <c r="K15" s="69"/>
      <c r="L15" s="43"/>
      <c r="M15" s="69"/>
      <c r="N15" s="76"/>
      <c r="O15" s="24"/>
      <c r="P15" s="26"/>
      <c r="Q15" s="34"/>
    </row>
    <row r="16" spans="2:17" ht="20.25" thickBot="1" x14ac:dyDescent="0.45">
      <c r="B16" s="37" t="s">
        <v>55</v>
      </c>
      <c r="C16" s="25"/>
      <c r="D16" s="43"/>
      <c r="E16" s="43"/>
      <c r="F16" s="43"/>
      <c r="G16" s="43"/>
      <c r="H16" s="43"/>
      <c r="I16" s="43"/>
      <c r="J16" s="43"/>
      <c r="K16" s="69"/>
      <c r="L16" s="43"/>
      <c r="M16" s="43"/>
      <c r="N16" s="76"/>
      <c r="O16" s="24"/>
      <c r="P16" s="26"/>
      <c r="Q16" s="34"/>
    </row>
    <row r="17" spans="2:17" ht="20.25" thickBot="1" x14ac:dyDescent="0.45">
      <c r="B17" s="37" t="s">
        <v>78</v>
      </c>
      <c r="C17" s="75"/>
      <c r="D17" s="38"/>
      <c r="E17" s="38"/>
      <c r="F17" s="38"/>
      <c r="G17" s="38"/>
      <c r="H17" s="38"/>
      <c r="I17" s="43"/>
      <c r="J17" s="43"/>
      <c r="K17" s="69"/>
      <c r="L17" s="43"/>
      <c r="M17" s="43"/>
      <c r="N17" s="76"/>
      <c r="O17" s="24"/>
      <c r="P17" s="26"/>
      <c r="Q17" s="34"/>
    </row>
    <row r="18" spans="2:17" ht="20.25" thickBot="1" x14ac:dyDescent="0.45">
      <c r="B18" s="37" t="s">
        <v>56</v>
      </c>
      <c r="C18" s="2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76"/>
      <c r="O18" s="24"/>
      <c r="P18" s="26"/>
      <c r="Q18" s="34"/>
    </row>
    <row r="19" spans="2:17" ht="20.25" thickBot="1" x14ac:dyDescent="0.45">
      <c r="B19" s="37" t="s">
        <v>57</v>
      </c>
      <c r="C19" s="25"/>
      <c r="D19" s="43"/>
      <c r="E19" s="43"/>
      <c r="F19" s="43"/>
      <c r="G19" s="43"/>
      <c r="H19" s="43"/>
      <c r="I19" s="43"/>
      <c r="J19" s="43"/>
      <c r="K19" s="43" t="s">
        <v>73</v>
      </c>
      <c r="L19" s="43"/>
      <c r="M19" s="43"/>
      <c r="N19" s="76"/>
      <c r="O19" s="24"/>
      <c r="P19" s="26"/>
      <c r="Q19" s="34"/>
    </row>
    <row r="20" spans="2:17" ht="20.25" thickBot="1" x14ac:dyDescent="0.45">
      <c r="B20" s="37" t="s">
        <v>58</v>
      </c>
      <c r="C20" s="2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6"/>
      <c r="O20" s="24"/>
      <c r="P20" s="26"/>
      <c r="Q20" s="34"/>
    </row>
    <row r="21" spans="2:17" ht="20.25" thickBot="1" x14ac:dyDescent="0.45">
      <c r="B21" s="37" t="s">
        <v>59</v>
      </c>
      <c r="C21" s="2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76"/>
      <c r="O21" s="24"/>
      <c r="P21" s="26"/>
      <c r="Q21" s="34"/>
    </row>
    <row r="22" spans="2:17" ht="20.25" thickBot="1" x14ac:dyDescent="0.45">
      <c r="B22" s="37" t="s">
        <v>60</v>
      </c>
      <c r="C22" s="2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76"/>
      <c r="O22" s="24"/>
      <c r="P22" s="26"/>
      <c r="Q22" s="34"/>
    </row>
    <row r="23" spans="2:17" ht="20.25" thickBot="1" x14ac:dyDescent="0.45">
      <c r="B23" s="37" t="s">
        <v>61</v>
      </c>
      <c r="C23" s="25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76"/>
      <c r="O23" s="24"/>
      <c r="P23" s="26"/>
      <c r="Q23" s="34"/>
    </row>
    <row r="24" spans="2:17" ht="20.25" thickBot="1" x14ac:dyDescent="0.45">
      <c r="B24" s="37" t="s">
        <v>62</v>
      </c>
      <c r="C24" s="2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76"/>
      <c r="O24" s="24"/>
      <c r="P24" s="26"/>
      <c r="Q24" s="34"/>
    </row>
    <row r="25" spans="2:17" ht="20.25" thickBot="1" x14ac:dyDescent="0.45">
      <c r="B25" s="37" t="s">
        <v>63</v>
      </c>
      <c r="C25" s="25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76"/>
      <c r="O25" s="24"/>
      <c r="P25" s="26"/>
      <c r="Q25" s="34"/>
    </row>
    <row r="26" spans="2:17" ht="20.25" thickBot="1" x14ac:dyDescent="0.45">
      <c r="B26" s="37" t="s">
        <v>64</v>
      </c>
      <c r="C26" s="2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76"/>
      <c r="O26" s="24"/>
      <c r="P26" s="26"/>
      <c r="Q26" s="34"/>
    </row>
    <row r="27" spans="2:17" ht="20.25" thickBot="1" x14ac:dyDescent="0.45">
      <c r="B27" s="37" t="s">
        <v>65</v>
      </c>
      <c r="C27" s="2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76"/>
      <c r="O27" s="24"/>
      <c r="P27" s="26"/>
      <c r="Q27" s="34"/>
    </row>
    <row r="28" spans="2:17" ht="20.25" thickBot="1" x14ac:dyDescent="0.45">
      <c r="B28" s="37" t="s">
        <v>66</v>
      </c>
      <c r="C28" s="4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76"/>
      <c r="O28" s="24"/>
      <c r="P28" s="26"/>
      <c r="Q28" s="34"/>
    </row>
    <row r="29" spans="2:17" ht="20.25" thickBot="1" x14ac:dyDescent="0.45">
      <c r="B29" s="37" t="s">
        <v>67</v>
      </c>
      <c r="C29" s="48"/>
      <c r="D29" s="49"/>
      <c r="E29" s="49"/>
      <c r="F29" s="49"/>
      <c r="G29" s="49"/>
      <c r="H29" s="49"/>
      <c r="I29" s="43"/>
      <c r="J29" s="69"/>
      <c r="K29" s="43"/>
      <c r="L29" s="43"/>
      <c r="M29" s="43"/>
      <c r="N29" s="39"/>
      <c r="O29" s="24"/>
      <c r="P29" s="26"/>
      <c r="Q29" s="34"/>
    </row>
    <row r="30" spans="2:17" ht="20.25" thickBot="1" x14ac:dyDescent="0.45">
      <c r="B30" s="37" t="s">
        <v>68</v>
      </c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78"/>
      <c r="O30" s="24"/>
      <c r="P30" s="26"/>
      <c r="Q30" s="34"/>
    </row>
    <row r="31" spans="2:17" ht="19.5" x14ac:dyDescent="0.4">
      <c r="B31" s="26"/>
      <c r="C31" s="27"/>
      <c r="D31" s="27"/>
      <c r="E31" s="27"/>
      <c r="F31" s="28"/>
      <c r="G31" s="28"/>
      <c r="H31" s="28"/>
      <c r="I31" s="28"/>
      <c r="J31" s="28"/>
      <c r="K31" s="27"/>
      <c r="L31" s="27"/>
      <c r="M31" s="27"/>
      <c r="N31" s="27"/>
      <c r="O31" s="26"/>
      <c r="P31" s="26"/>
      <c r="Q31" s="34"/>
    </row>
    <row r="32" spans="2:17" ht="19.5" x14ac:dyDescent="0.4">
      <c r="B32" s="29"/>
      <c r="C32" s="30" t="s">
        <v>69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34"/>
    </row>
    <row r="33" spans="2:4" ht="19.5" x14ac:dyDescent="0.4">
      <c r="B33" s="31"/>
      <c r="C33" s="30" t="s">
        <v>70</v>
      </c>
      <c r="D33" s="27"/>
    </row>
    <row r="34" spans="2:4" ht="19.5" x14ac:dyDescent="0.4">
      <c r="B34" s="33"/>
      <c r="C34" s="30" t="s">
        <v>71</v>
      </c>
      <c r="D34" s="27"/>
    </row>
  </sheetData>
  <sortState ref="B39:B64">
    <sortCondition ref="B39:B64"/>
  </sortState>
  <mergeCells count="1">
    <mergeCell ref="B3:O3"/>
  </mergeCells>
  <hyperlinks>
    <hyperlink ref="B6" location="PERAVIA!A1" display="BANI"/>
    <hyperlink ref="B5" location="AZUA!A1" display="AZUA"/>
    <hyperlink ref="B7" location="BAHORUCO!A1" display="BAHORUCO"/>
    <hyperlink ref="B8" location="BARAHONA!A1" display="BARAHONA"/>
    <hyperlink ref="B9" location="'MONSEÑOR NOUEL'!A1" display="BONAO"/>
    <hyperlink ref="B10" location="DAJABON!A1" display="DAJABON"/>
    <hyperlink ref="B11" location="'DISTRITO NACIONAL'!A1" display="DISTRITO NACIONAL"/>
    <hyperlink ref="B12" location="'EL SEIBO'!A1" display="EL SEIBO"/>
    <hyperlink ref="B13" location="HIGUEY!A1" display="HIGUEY"/>
    <hyperlink ref="B14" location="'LA ROMANA'!A1" display="LA ROMANA"/>
    <hyperlink ref="B15" location="'LAS MATAS DE FARFAN'!A1" display="LAS MATAS DE FALFAN"/>
    <hyperlink ref="B16" location="'LA VEGA'!A1" display="LA VEGA"/>
    <hyperlink ref="B18" location="MOCA!A1" display="MOCA"/>
    <hyperlink ref="B19" location="'PUERTO PLATA'!A1" display="PUERTO PLATA"/>
    <hyperlink ref="B20" location="'PUNTA CANA'!A1" display="PUNTA CANA"/>
    <hyperlink ref="B21" location="SALCEDO!A1" display="SALCEDO"/>
    <hyperlink ref="B22" location="'SAN CRISTOBAL'!A1" display="SAN CRISTOBAL"/>
    <hyperlink ref="B23" location="'SAN FRANCISCO DE MACORIS'!A1" display="SAN FRANCISCO DE MACORIS"/>
    <hyperlink ref="B24" location="'SAN JUAN'!A1" display="SAN JUAN"/>
    <hyperlink ref="B25" location="'SAN PEDRO'!A1" display="SAN PEDRO DE MACORIS"/>
    <hyperlink ref="B26" location="COTUI!A1" display="SÁNCHEZ RAMÍREZ"/>
    <hyperlink ref="B27" location="SANTIAGO!A1" display="SANTIAGO"/>
    <hyperlink ref="B28" location="'SANTO DOMINGO ESTE'!A1" display="SANTO DOMINGO ESTE"/>
    <hyperlink ref="B29" location="'SANTO DOMINGO OESTE'!A1" display="SANTO DOMINGO OESTE"/>
    <hyperlink ref="B30" location="VALVERDE!A1" display="VALVERDE 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D38" sqref="D38:O38"/>
    </sheetView>
  </sheetViews>
  <sheetFormatPr baseColWidth="10" defaultColWidth="11.42578125" defaultRowHeight="14.25" x14ac:dyDescent="0.2"/>
  <cols>
    <col min="1" max="1" width="4.140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63">
        <v>9</v>
      </c>
      <c r="E15" s="63">
        <v>15</v>
      </c>
      <c r="F15" s="63">
        <v>7</v>
      </c>
      <c r="G15" s="4">
        <v>10</v>
      </c>
      <c r="H15" s="4">
        <v>5</v>
      </c>
      <c r="I15" s="4">
        <v>9</v>
      </c>
      <c r="J15" s="4">
        <v>6</v>
      </c>
      <c r="K15" s="4">
        <v>2</v>
      </c>
      <c r="L15" s="4">
        <v>5</v>
      </c>
      <c r="M15" s="4">
        <v>8</v>
      </c>
      <c r="N15" s="4">
        <v>12</v>
      </c>
      <c r="O15" s="4">
        <v>14</v>
      </c>
      <c r="P15" s="5">
        <f>SUM(D15:O15)</f>
        <v>102</v>
      </c>
    </row>
    <row r="16" spans="2:16" s="2" customFormat="1" ht="32.1" customHeight="1" x14ac:dyDescent="0.25">
      <c r="B16" s="102"/>
      <c r="C16" s="3" t="s">
        <v>15</v>
      </c>
      <c r="D16" s="63">
        <v>6</v>
      </c>
      <c r="E16" s="63">
        <v>4</v>
      </c>
      <c r="F16" s="63">
        <v>9</v>
      </c>
      <c r="G16" s="4">
        <v>12</v>
      </c>
      <c r="H16" s="4">
        <v>5</v>
      </c>
      <c r="I16" s="4">
        <v>7</v>
      </c>
      <c r="J16" s="4">
        <v>8</v>
      </c>
      <c r="K16" s="4">
        <v>3</v>
      </c>
      <c r="L16" s="4">
        <v>12</v>
      </c>
      <c r="M16" s="4">
        <v>10</v>
      </c>
      <c r="N16" s="4">
        <v>6</v>
      </c>
      <c r="O16" s="4">
        <v>7</v>
      </c>
      <c r="P16" s="6">
        <f>SUM(D16:O16)</f>
        <v>89</v>
      </c>
    </row>
    <row r="17" spans="2:16" s="2" customFormat="1" ht="32.1" customHeight="1" x14ac:dyDescent="0.25">
      <c r="B17" s="102"/>
      <c r="C17" s="7" t="s">
        <v>31</v>
      </c>
      <c r="D17" s="8">
        <f>SUM(D15:D16)</f>
        <v>15</v>
      </c>
      <c r="E17" s="8">
        <f t="shared" ref="E17:O17" si="0">SUM(E15:E16)</f>
        <v>19</v>
      </c>
      <c r="F17" s="8">
        <f t="shared" si="0"/>
        <v>16</v>
      </c>
      <c r="G17" s="8">
        <f t="shared" si="0"/>
        <v>22</v>
      </c>
      <c r="H17" s="8">
        <f t="shared" si="0"/>
        <v>10</v>
      </c>
      <c r="I17" s="8">
        <f t="shared" si="0"/>
        <v>16</v>
      </c>
      <c r="J17" s="8">
        <f t="shared" si="0"/>
        <v>14</v>
      </c>
      <c r="K17" s="8">
        <f t="shared" si="0"/>
        <v>5</v>
      </c>
      <c r="L17" s="8">
        <f t="shared" si="0"/>
        <v>17</v>
      </c>
      <c r="M17" s="8">
        <f t="shared" si="0"/>
        <v>18</v>
      </c>
      <c r="N17" s="8">
        <f t="shared" si="0"/>
        <v>18</v>
      </c>
      <c r="O17" s="8">
        <f t="shared" si="0"/>
        <v>21</v>
      </c>
      <c r="P17" s="10">
        <f>SUM(P15:P16)</f>
        <v>191</v>
      </c>
    </row>
    <row r="18" spans="2:16" s="2" customFormat="1" ht="32.1" customHeight="1" x14ac:dyDescent="0.25">
      <c r="B18" s="103" t="s">
        <v>24</v>
      </c>
      <c r="C18" s="11" t="s">
        <v>14</v>
      </c>
      <c r="D18" s="64">
        <v>95</v>
      </c>
      <c r="E18" s="64">
        <v>110</v>
      </c>
      <c r="F18" s="64">
        <v>88</v>
      </c>
      <c r="G18" s="4">
        <v>61</v>
      </c>
      <c r="H18" s="4">
        <v>58</v>
      </c>
      <c r="I18" s="4">
        <v>64</v>
      </c>
      <c r="J18" s="4">
        <v>54</v>
      </c>
      <c r="K18" s="4">
        <v>43</v>
      </c>
      <c r="L18" s="4">
        <v>45</v>
      </c>
      <c r="M18" s="4">
        <v>54</v>
      </c>
      <c r="N18" s="4">
        <v>44</v>
      </c>
      <c r="O18" s="4">
        <v>51</v>
      </c>
      <c r="P18" s="50">
        <f>N18+O18+D18+E18+F18+G18+H18+I18+J18+K18+L18+M18</f>
        <v>767</v>
      </c>
    </row>
    <row r="19" spans="2:16" s="2" customFormat="1" ht="32.1" customHeight="1" x14ac:dyDescent="0.25">
      <c r="B19" s="103"/>
      <c r="C19" s="11" t="s">
        <v>15</v>
      </c>
      <c r="D19" s="64">
        <v>14</v>
      </c>
      <c r="E19" s="64">
        <v>18</v>
      </c>
      <c r="F19" s="64">
        <v>13</v>
      </c>
      <c r="G19" s="4">
        <v>16</v>
      </c>
      <c r="H19" s="4">
        <v>31</v>
      </c>
      <c r="I19" s="4">
        <v>33</v>
      </c>
      <c r="J19" s="4">
        <v>47</v>
      </c>
      <c r="K19" s="4">
        <v>27</v>
      </c>
      <c r="L19" s="4">
        <v>51</v>
      </c>
      <c r="M19" s="4">
        <v>28</v>
      </c>
      <c r="N19" s="4">
        <v>55</v>
      </c>
      <c r="O19" s="4">
        <v>34</v>
      </c>
      <c r="P19" s="50">
        <f>N19+O19+D19+E19+F19+G19+H19+I19+J19+K19+L19+M19</f>
        <v>367</v>
      </c>
    </row>
    <row r="20" spans="2:16" s="2" customFormat="1" ht="32.1" customHeight="1" x14ac:dyDescent="0.25">
      <c r="B20" s="103"/>
      <c r="C20" s="11" t="s">
        <v>16</v>
      </c>
      <c r="D20" s="64">
        <v>0</v>
      </c>
      <c r="E20" s="64">
        <v>1</v>
      </c>
      <c r="F20" s="6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50">
        <f>+D20+E20+F20+G20+H20+I20+J20+K20+L20+M20+N20+O20</f>
        <v>4</v>
      </c>
    </row>
    <row r="21" spans="2:16" s="2" customFormat="1" ht="32.1" customHeight="1" x14ac:dyDescent="0.25">
      <c r="B21" s="103"/>
      <c r="C21" s="7" t="s">
        <v>31</v>
      </c>
      <c r="D21" s="8">
        <f>SUM(D18:D20)</f>
        <v>109</v>
      </c>
      <c r="E21" s="8">
        <f t="shared" ref="E21:O21" si="1">SUM(E18:E20)</f>
        <v>129</v>
      </c>
      <c r="F21" s="8">
        <f t="shared" si="1"/>
        <v>101</v>
      </c>
      <c r="G21" s="8">
        <f t="shared" si="1"/>
        <v>77</v>
      </c>
      <c r="H21" s="8">
        <f t="shared" si="1"/>
        <v>91</v>
      </c>
      <c r="I21" s="8">
        <f t="shared" si="1"/>
        <v>97</v>
      </c>
      <c r="J21" s="8">
        <f t="shared" si="1"/>
        <v>101</v>
      </c>
      <c r="K21" s="8">
        <f t="shared" si="1"/>
        <v>70</v>
      </c>
      <c r="L21" s="8">
        <f t="shared" si="1"/>
        <v>96</v>
      </c>
      <c r="M21" s="8">
        <f t="shared" si="1"/>
        <v>82</v>
      </c>
      <c r="N21" s="8">
        <f t="shared" si="1"/>
        <v>100</v>
      </c>
      <c r="O21" s="8">
        <f t="shared" si="1"/>
        <v>85</v>
      </c>
      <c r="P21" s="10">
        <f>SUM(P18:P20)</f>
        <v>1138</v>
      </c>
    </row>
    <row r="22" spans="2:16" s="2" customFormat="1" ht="32.1" customHeight="1" thickBot="1" x14ac:dyDescent="0.3">
      <c r="B22" s="104" t="s">
        <v>32</v>
      </c>
      <c r="C22" s="105"/>
      <c r="D22" s="13">
        <f>D21+D17</f>
        <v>124</v>
      </c>
      <c r="E22" s="13">
        <f t="shared" ref="E22:O22" si="2">E21+E17</f>
        <v>148</v>
      </c>
      <c r="F22" s="13">
        <f t="shared" si="2"/>
        <v>117</v>
      </c>
      <c r="G22" s="13">
        <f t="shared" si="2"/>
        <v>99</v>
      </c>
      <c r="H22" s="13">
        <f t="shared" si="2"/>
        <v>101</v>
      </c>
      <c r="I22" s="13">
        <f t="shared" si="2"/>
        <v>113</v>
      </c>
      <c r="J22" s="13">
        <f t="shared" si="2"/>
        <v>115</v>
      </c>
      <c r="K22" s="13">
        <f t="shared" si="2"/>
        <v>75</v>
      </c>
      <c r="L22" s="13">
        <f t="shared" si="2"/>
        <v>113</v>
      </c>
      <c r="M22" s="13">
        <f t="shared" si="2"/>
        <v>100</v>
      </c>
      <c r="N22" s="13">
        <f t="shared" si="2"/>
        <v>118</v>
      </c>
      <c r="O22" s="13">
        <f t="shared" si="2"/>
        <v>106</v>
      </c>
      <c r="P22" s="36">
        <f>P21+P17</f>
        <v>1329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65">
        <v>5</v>
      </c>
      <c r="E27" s="65">
        <v>6</v>
      </c>
      <c r="F27" s="65">
        <v>1</v>
      </c>
      <c r="G27" s="35">
        <v>2</v>
      </c>
      <c r="H27" s="35">
        <v>1</v>
      </c>
      <c r="I27" s="35">
        <v>1</v>
      </c>
      <c r="J27" s="35">
        <v>1</v>
      </c>
      <c r="K27" s="35">
        <v>1</v>
      </c>
      <c r="L27" s="4">
        <v>3</v>
      </c>
      <c r="M27" s="4">
        <v>4</v>
      </c>
      <c r="N27" s="4">
        <v>3</v>
      </c>
      <c r="O27" s="4">
        <v>2</v>
      </c>
      <c r="P27" s="6">
        <f>SUM(D27:O27)</f>
        <v>30</v>
      </c>
    </row>
    <row r="28" spans="2:16" s="2" customFormat="1" ht="32.1" customHeight="1" x14ac:dyDescent="0.25">
      <c r="B28" s="102"/>
      <c r="C28" s="3" t="s">
        <v>18</v>
      </c>
      <c r="D28" s="65">
        <v>3</v>
      </c>
      <c r="E28" s="65">
        <v>2</v>
      </c>
      <c r="F28" s="65">
        <v>1</v>
      </c>
      <c r="G28" s="35">
        <v>2</v>
      </c>
      <c r="H28" s="35">
        <v>2</v>
      </c>
      <c r="I28" s="35">
        <v>1</v>
      </c>
      <c r="J28" s="35">
        <v>2</v>
      </c>
      <c r="K28" s="35">
        <v>1</v>
      </c>
      <c r="L28" s="4">
        <v>0</v>
      </c>
      <c r="M28" s="4">
        <v>2</v>
      </c>
      <c r="N28" s="4">
        <v>4</v>
      </c>
      <c r="O28" s="4">
        <v>3</v>
      </c>
      <c r="P28" s="5">
        <f>SUM(D28:O28)</f>
        <v>23</v>
      </c>
    </row>
    <row r="29" spans="2:16" s="2" customFormat="1" ht="32.1" customHeight="1" x14ac:dyDescent="0.25">
      <c r="B29" s="102"/>
      <c r="C29" s="3" t="s">
        <v>19</v>
      </c>
      <c r="D29" s="65">
        <v>1</v>
      </c>
      <c r="E29" s="65">
        <v>1</v>
      </c>
      <c r="F29" s="65">
        <v>0</v>
      </c>
      <c r="G29" s="35">
        <v>0</v>
      </c>
      <c r="H29" s="35">
        <v>2</v>
      </c>
      <c r="I29" s="35">
        <v>0</v>
      </c>
      <c r="J29" s="35">
        <v>1</v>
      </c>
      <c r="K29" s="35">
        <v>1</v>
      </c>
      <c r="L29" s="4">
        <v>2</v>
      </c>
      <c r="M29" s="4">
        <v>1</v>
      </c>
      <c r="N29" s="4">
        <v>3</v>
      </c>
      <c r="O29" s="4">
        <v>0</v>
      </c>
      <c r="P29" s="5">
        <f t="shared" ref="P29:P32" si="3">SUM(D29:O29)</f>
        <v>12</v>
      </c>
    </row>
    <row r="30" spans="2:16" s="2" customFormat="1" ht="32.1" customHeight="1" x14ac:dyDescent="0.25">
      <c r="B30" s="102"/>
      <c r="C30" s="3" t="s">
        <v>20</v>
      </c>
      <c r="D30" s="65">
        <v>0</v>
      </c>
      <c r="E30" s="65">
        <v>1</v>
      </c>
      <c r="F30" s="65">
        <v>0</v>
      </c>
      <c r="G30" s="35">
        <v>1</v>
      </c>
      <c r="H30" s="35">
        <v>1</v>
      </c>
      <c r="I30" s="35">
        <v>0</v>
      </c>
      <c r="J30" s="35">
        <v>1</v>
      </c>
      <c r="K30" s="35">
        <v>3</v>
      </c>
      <c r="L30" s="4">
        <v>3</v>
      </c>
      <c r="M30" s="4">
        <v>3</v>
      </c>
      <c r="N30" s="4">
        <v>0</v>
      </c>
      <c r="O30" s="4">
        <v>0</v>
      </c>
      <c r="P30" s="5">
        <f t="shared" si="3"/>
        <v>13</v>
      </c>
    </row>
    <row r="31" spans="2:16" s="2" customFormat="1" ht="32.1" customHeight="1" x14ac:dyDescent="0.25">
      <c r="B31" s="102"/>
      <c r="C31" s="3" t="s">
        <v>21</v>
      </c>
      <c r="D31" s="65">
        <v>0</v>
      </c>
      <c r="E31" s="65">
        <v>0</v>
      </c>
      <c r="F31" s="6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3"/>
        <v>0</v>
      </c>
    </row>
    <row r="32" spans="2:16" s="2" customFormat="1" ht="32.1" customHeight="1" x14ac:dyDescent="0.25">
      <c r="B32" s="102"/>
      <c r="C32" s="3" t="s">
        <v>22</v>
      </c>
      <c r="D32" s="65">
        <v>0</v>
      </c>
      <c r="E32" s="65">
        <v>0</v>
      </c>
      <c r="F32" s="6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3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9</v>
      </c>
      <c r="E33" s="41">
        <f t="shared" ref="E33:L33" si="4">SUM(E27:E32)</f>
        <v>10</v>
      </c>
      <c r="F33" s="41">
        <f t="shared" si="4"/>
        <v>2</v>
      </c>
      <c r="G33" s="41">
        <f t="shared" si="4"/>
        <v>5</v>
      </c>
      <c r="H33" s="41">
        <f t="shared" si="4"/>
        <v>6</v>
      </c>
      <c r="I33" s="41">
        <f t="shared" si="4"/>
        <v>2</v>
      </c>
      <c r="J33" s="41">
        <f t="shared" si="4"/>
        <v>5</v>
      </c>
      <c r="K33" s="41">
        <f t="shared" si="4"/>
        <v>6</v>
      </c>
      <c r="L33" s="41">
        <f t="shared" si="4"/>
        <v>8</v>
      </c>
      <c r="M33" s="41">
        <f t="shared" ref="M33:O33" si="5">SUM(M27:M32)</f>
        <v>10</v>
      </c>
      <c r="N33" s="41">
        <f t="shared" si="5"/>
        <v>10</v>
      </c>
      <c r="O33" s="41">
        <f t="shared" si="5"/>
        <v>5</v>
      </c>
      <c r="P33" s="67">
        <f>SUM(P27:P32)</f>
        <v>78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66">
        <v>74</v>
      </c>
      <c r="E38" s="66">
        <v>48</v>
      </c>
      <c r="F38" s="66">
        <v>33</v>
      </c>
      <c r="G38" s="51">
        <v>24</v>
      </c>
      <c r="H38" s="51">
        <v>38</v>
      </c>
      <c r="I38" s="51">
        <v>32</v>
      </c>
      <c r="J38" s="51">
        <v>35</v>
      </c>
      <c r="K38" s="51">
        <v>33</v>
      </c>
      <c r="L38" s="52">
        <v>55</v>
      </c>
      <c r="M38" s="52">
        <v>26</v>
      </c>
      <c r="N38" s="52">
        <v>53</v>
      </c>
      <c r="O38" s="52">
        <v>33</v>
      </c>
      <c r="P38" s="53">
        <f>SUM(D38:O38)</f>
        <v>484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7" workbookViewId="0">
      <selection activeCell="D38" sqref="D38:O38"/>
    </sheetView>
  </sheetViews>
  <sheetFormatPr baseColWidth="10" defaultColWidth="11.42578125" defaultRowHeight="14.25" x14ac:dyDescent="0.2"/>
  <cols>
    <col min="1" max="1" width="3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6</v>
      </c>
      <c r="E15" s="4">
        <v>5</v>
      </c>
      <c r="F15" s="4">
        <v>6</v>
      </c>
      <c r="G15" s="4">
        <v>7</v>
      </c>
      <c r="H15" s="4">
        <v>5</v>
      </c>
      <c r="I15" s="4">
        <v>9</v>
      </c>
      <c r="J15" s="4">
        <v>5</v>
      </c>
      <c r="K15" s="4">
        <v>7</v>
      </c>
      <c r="L15" s="4">
        <v>12</v>
      </c>
      <c r="M15" s="4">
        <v>18</v>
      </c>
      <c r="N15" s="4">
        <v>1</v>
      </c>
      <c r="O15" s="4">
        <v>16</v>
      </c>
      <c r="P15" s="5">
        <f>N15+O15++D15+E15+F15+G15+H15+I15+J15+K15+L15+M15</f>
        <v>97</v>
      </c>
    </row>
    <row r="16" spans="2:16" s="2" customFormat="1" ht="32.1" customHeight="1" x14ac:dyDescent="0.25">
      <c r="B16" s="102"/>
      <c r="C16" s="3" t="s">
        <v>15</v>
      </c>
      <c r="D16" s="4">
        <v>6</v>
      </c>
      <c r="E16" s="4">
        <v>9</v>
      </c>
      <c r="F16" s="4">
        <v>6</v>
      </c>
      <c r="G16" s="4">
        <v>8</v>
      </c>
      <c r="H16" s="4">
        <v>12</v>
      </c>
      <c r="I16" s="4">
        <v>4</v>
      </c>
      <c r="J16" s="4">
        <v>13</v>
      </c>
      <c r="K16" s="4">
        <v>7</v>
      </c>
      <c r="L16" s="4">
        <v>8</v>
      </c>
      <c r="M16" s="4">
        <v>10</v>
      </c>
      <c r="N16" s="4">
        <v>8</v>
      </c>
      <c r="O16" s="4">
        <v>7</v>
      </c>
      <c r="P16" s="6">
        <f>+D16+E16+F16+G16+H16+I16+J16+K16+L16+M16+N16+O16</f>
        <v>98</v>
      </c>
    </row>
    <row r="17" spans="2:16" s="2" customFormat="1" ht="32.1" customHeight="1" x14ac:dyDescent="0.25">
      <c r="B17" s="102"/>
      <c r="C17" s="7" t="s">
        <v>31</v>
      </c>
      <c r="D17" s="8">
        <f>SUM(D15:D16)</f>
        <v>12</v>
      </c>
      <c r="E17" s="8">
        <f t="shared" ref="E17:O17" si="0">SUM(E15:E16)</f>
        <v>14</v>
      </c>
      <c r="F17" s="8">
        <f t="shared" si="0"/>
        <v>12</v>
      </c>
      <c r="G17" s="8">
        <f t="shared" si="0"/>
        <v>15</v>
      </c>
      <c r="H17" s="8">
        <f t="shared" si="0"/>
        <v>17</v>
      </c>
      <c r="I17" s="8">
        <f t="shared" si="0"/>
        <v>13</v>
      </c>
      <c r="J17" s="8">
        <f t="shared" si="0"/>
        <v>18</v>
      </c>
      <c r="K17" s="8">
        <f t="shared" si="0"/>
        <v>14</v>
      </c>
      <c r="L17" s="8">
        <f t="shared" si="0"/>
        <v>20</v>
      </c>
      <c r="M17" s="8">
        <f t="shared" si="0"/>
        <v>28</v>
      </c>
      <c r="N17" s="8">
        <f t="shared" si="0"/>
        <v>9</v>
      </c>
      <c r="O17" s="8">
        <f t="shared" si="0"/>
        <v>23</v>
      </c>
      <c r="P17" s="10">
        <f>+D17+E17+F17+G17+H17+I17+J17+K17+L17+M17+N17+O17</f>
        <v>195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22</v>
      </c>
      <c r="E18" s="35">
        <v>35</v>
      </c>
      <c r="F18" s="35">
        <v>18</v>
      </c>
      <c r="G18" s="4">
        <v>10</v>
      </c>
      <c r="H18" s="4">
        <v>12</v>
      </c>
      <c r="I18" s="4">
        <v>17</v>
      </c>
      <c r="J18" s="4">
        <v>24</v>
      </c>
      <c r="K18" s="4">
        <v>22</v>
      </c>
      <c r="L18" s="4">
        <v>16</v>
      </c>
      <c r="M18" s="4">
        <v>29</v>
      </c>
      <c r="N18" s="4">
        <v>20</v>
      </c>
      <c r="O18" s="4">
        <v>23</v>
      </c>
      <c r="P18" s="50">
        <f>N18+O18+D18+E18+F18+G18+H18+I18+J18+K18+L18+M18</f>
        <v>248</v>
      </c>
    </row>
    <row r="19" spans="2:16" s="2" customFormat="1" ht="32.1" customHeight="1" x14ac:dyDescent="0.25">
      <c r="B19" s="103"/>
      <c r="C19" s="11" t="s">
        <v>15</v>
      </c>
      <c r="D19" s="35">
        <v>26</v>
      </c>
      <c r="E19" s="35">
        <v>27</v>
      </c>
      <c r="F19" s="35">
        <v>14</v>
      </c>
      <c r="G19" s="4">
        <v>14</v>
      </c>
      <c r="H19" s="4">
        <v>34</v>
      </c>
      <c r="I19" s="4">
        <v>23</v>
      </c>
      <c r="J19" s="4">
        <v>60</v>
      </c>
      <c r="K19" s="4">
        <v>25</v>
      </c>
      <c r="L19" s="4">
        <v>12</v>
      </c>
      <c r="M19" s="4">
        <v>24</v>
      </c>
      <c r="N19" s="4">
        <v>32</v>
      </c>
      <c r="O19" s="4">
        <v>28</v>
      </c>
      <c r="P19" s="50">
        <f>N19+O19+D19+E19+F19+G19+H19+I19+J19+K19+L19+M19</f>
        <v>319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48</v>
      </c>
      <c r="E21" s="8">
        <f t="shared" ref="E21:O21" si="1">SUM(E18:E20)</f>
        <v>62</v>
      </c>
      <c r="F21" s="8">
        <f t="shared" si="1"/>
        <v>32</v>
      </c>
      <c r="G21" s="8">
        <f t="shared" si="1"/>
        <v>24</v>
      </c>
      <c r="H21" s="8">
        <f t="shared" si="1"/>
        <v>46</v>
      </c>
      <c r="I21" s="8">
        <f t="shared" si="1"/>
        <v>40</v>
      </c>
      <c r="J21" s="8">
        <f t="shared" si="1"/>
        <v>84</v>
      </c>
      <c r="K21" s="8">
        <f t="shared" si="1"/>
        <v>47</v>
      </c>
      <c r="L21" s="8">
        <f t="shared" si="1"/>
        <v>28</v>
      </c>
      <c r="M21" s="8">
        <f t="shared" si="1"/>
        <v>53</v>
      </c>
      <c r="N21" s="8">
        <f t="shared" si="1"/>
        <v>52</v>
      </c>
      <c r="O21" s="8">
        <f t="shared" si="1"/>
        <v>51</v>
      </c>
      <c r="P21" s="12">
        <f t="shared" ref="P21" si="2">SUM(P18:P20)</f>
        <v>567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60</v>
      </c>
      <c r="E22" s="13">
        <f t="shared" ref="E22:O22" si="3">E17+E21</f>
        <v>76</v>
      </c>
      <c r="F22" s="13">
        <f t="shared" si="3"/>
        <v>44</v>
      </c>
      <c r="G22" s="13">
        <f t="shared" si="3"/>
        <v>39</v>
      </c>
      <c r="H22" s="13">
        <f t="shared" si="3"/>
        <v>63</v>
      </c>
      <c r="I22" s="13">
        <f t="shared" si="3"/>
        <v>53</v>
      </c>
      <c r="J22" s="13">
        <f t="shared" si="3"/>
        <v>102</v>
      </c>
      <c r="K22" s="13">
        <f t="shared" si="3"/>
        <v>61</v>
      </c>
      <c r="L22" s="13">
        <f t="shared" si="3"/>
        <v>48</v>
      </c>
      <c r="M22" s="13">
        <f t="shared" si="3"/>
        <v>81</v>
      </c>
      <c r="N22" s="13">
        <f t="shared" si="3"/>
        <v>61</v>
      </c>
      <c r="O22" s="13">
        <f t="shared" si="3"/>
        <v>74</v>
      </c>
      <c r="P22" s="36">
        <f>+P17+P21</f>
        <v>762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1</v>
      </c>
      <c r="E27" s="35">
        <v>1</v>
      </c>
      <c r="F27" s="35">
        <v>1</v>
      </c>
      <c r="G27" s="35">
        <v>0</v>
      </c>
      <c r="H27" s="35">
        <v>3</v>
      </c>
      <c r="I27" s="35">
        <v>1</v>
      </c>
      <c r="J27" s="35">
        <v>11</v>
      </c>
      <c r="K27" s="35">
        <v>9</v>
      </c>
      <c r="L27" s="4">
        <v>1</v>
      </c>
      <c r="M27" s="4">
        <v>3</v>
      </c>
      <c r="N27" s="4">
        <v>0</v>
      </c>
      <c r="O27" s="4">
        <v>1</v>
      </c>
      <c r="P27" s="5">
        <f>SUM(D27:O27)</f>
        <v>32</v>
      </c>
    </row>
    <row r="28" spans="2:16" s="2" customFormat="1" ht="32.1" customHeight="1" x14ac:dyDescent="0.25">
      <c r="B28" s="102"/>
      <c r="C28" s="3" t="s">
        <v>18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4">
        <v>0</v>
      </c>
      <c r="M28" s="4">
        <v>0</v>
      </c>
      <c r="N28" s="4">
        <v>0</v>
      </c>
      <c r="O28" s="4">
        <v>2</v>
      </c>
      <c r="P28" s="5">
        <f>SUM(D28:O28)</f>
        <v>3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1</v>
      </c>
      <c r="F29" s="35">
        <v>0</v>
      </c>
      <c r="G29" s="35">
        <v>1</v>
      </c>
      <c r="H29" s="35">
        <v>1</v>
      </c>
      <c r="I29" s="35">
        <v>4</v>
      </c>
      <c r="J29" s="35">
        <v>0</v>
      </c>
      <c r="K29" s="35">
        <v>1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8</v>
      </c>
    </row>
    <row r="30" spans="2:16" s="2" customFormat="1" ht="32.1" customHeight="1" x14ac:dyDescent="0.25">
      <c r="B30" s="102"/>
      <c r="C30" s="3" t="s">
        <v>20</v>
      </c>
      <c r="D30" s="35">
        <v>0</v>
      </c>
      <c r="E30" s="35">
        <v>2</v>
      </c>
      <c r="F30" s="35">
        <v>0</v>
      </c>
      <c r="G30" s="35">
        <v>3</v>
      </c>
      <c r="H30" s="35">
        <v>0</v>
      </c>
      <c r="I30" s="35">
        <v>0</v>
      </c>
      <c r="J30" s="35">
        <v>5</v>
      </c>
      <c r="K30" s="35">
        <v>0</v>
      </c>
      <c r="L30" s="4">
        <v>3</v>
      </c>
      <c r="M30" s="4">
        <v>2</v>
      </c>
      <c r="N30" s="4">
        <v>3</v>
      </c>
      <c r="O30" s="4">
        <v>1</v>
      </c>
      <c r="P30" s="5">
        <f t="shared" si="4"/>
        <v>19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  <c r="J31" s="35">
        <v>1</v>
      </c>
      <c r="K31" s="35">
        <v>0</v>
      </c>
      <c r="L31" s="4">
        <v>0</v>
      </c>
      <c r="M31" s="4">
        <v>1</v>
      </c>
      <c r="N31" s="4">
        <v>1</v>
      </c>
      <c r="O31" s="4">
        <v>1</v>
      </c>
      <c r="P31" s="5">
        <f t="shared" si="4"/>
        <v>5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2</v>
      </c>
      <c r="E33" s="41">
        <f t="shared" ref="E33:O33" si="5">SUM(E27:E32)</f>
        <v>4</v>
      </c>
      <c r="F33" s="41">
        <f t="shared" si="5"/>
        <v>1</v>
      </c>
      <c r="G33" s="41">
        <f t="shared" si="5"/>
        <v>4</v>
      </c>
      <c r="H33" s="41">
        <f t="shared" si="5"/>
        <v>4</v>
      </c>
      <c r="I33" s="41">
        <f t="shared" si="5"/>
        <v>6</v>
      </c>
      <c r="J33" s="41">
        <f t="shared" si="5"/>
        <v>17</v>
      </c>
      <c r="K33" s="41">
        <f t="shared" si="5"/>
        <v>10</v>
      </c>
      <c r="L33" s="41">
        <f t="shared" si="5"/>
        <v>4</v>
      </c>
      <c r="M33" s="41">
        <f t="shared" si="5"/>
        <v>6</v>
      </c>
      <c r="N33" s="41">
        <f t="shared" si="5"/>
        <v>4</v>
      </c>
      <c r="O33" s="41">
        <f t="shared" si="5"/>
        <v>5</v>
      </c>
      <c r="P33" s="14">
        <f>SUM(P27:P32)</f>
        <v>67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5</v>
      </c>
      <c r="E38" s="51">
        <v>11</v>
      </c>
      <c r="F38" s="51">
        <v>5</v>
      </c>
      <c r="G38" s="51">
        <v>6</v>
      </c>
      <c r="H38" s="51">
        <v>11</v>
      </c>
      <c r="I38" s="51">
        <v>7</v>
      </c>
      <c r="J38" s="51">
        <v>5</v>
      </c>
      <c r="K38" s="51">
        <v>10</v>
      </c>
      <c r="L38" s="52">
        <v>13</v>
      </c>
      <c r="M38" s="52">
        <v>11</v>
      </c>
      <c r="N38" s="52">
        <v>2</v>
      </c>
      <c r="O38" s="52">
        <v>8</v>
      </c>
      <c r="P38" s="62">
        <f>SUM(D38:O38)</f>
        <v>94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topLeftCell="A37" workbookViewId="0">
      <selection activeCell="D38" sqref="D38:O38"/>
    </sheetView>
  </sheetViews>
  <sheetFormatPr baseColWidth="10" defaultColWidth="11.42578125" defaultRowHeight="14.25" x14ac:dyDescent="0.2"/>
  <cols>
    <col min="1" max="1" width="4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74</v>
      </c>
      <c r="E15" s="4">
        <v>60</v>
      </c>
      <c r="F15" s="4">
        <v>43</v>
      </c>
      <c r="G15" s="4">
        <v>21</v>
      </c>
      <c r="H15" s="4">
        <v>41</v>
      </c>
      <c r="I15" s="4">
        <v>35</v>
      </c>
      <c r="J15" s="4">
        <v>66</v>
      </c>
      <c r="K15" s="4">
        <v>72</v>
      </c>
      <c r="L15" s="4">
        <v>43</v>
      </c>
      <c r="M15" s="4">
        <v>51</v>
      </c>
      <c r="N15" s="4">
        <v>72</v>
      </c>
      <c r="O15" s="4">
        <v>59</v>
      </c>
      <c r="P15" s="5">
        <f>N15+O15++D15+E15+F15+G15+H15+I15+J15+K15+L15+M15</f>
        <v>637</v>
      </c>
    </row>
    <row r="16" spans="2:16" s="2" customFormat="1" ht="32.1" customHeight="1" x14ac:dyDescent="0.25">
      <c r="B16" s="102"/>
      <c r="C16" s="3" t="s">
        <v>15</v>
      </c>
      <c r="D16" s="4">
        <v>158</v>
      </c>
      <c r="E16" s="4">
        <v>126</v>
      </c>
      <c r="F16" s="4">
        <v>94</v>
      </c>
      <c r="G16" s="4">
        <v>63</v>
      </c>
      <c r="H16" s="4">
        <v>184</v>
      </c>
      <c r="I16" s="4">
        <v>99</v>
      </c>
      <c r="J16" s="4">
        <v>147</v>
      </c>
      <c r="K16" s="4">
        <v>143</v>
      </c>
      <c r="L16" s="4">
        <v>112</v>
      </c>
      <c r="M16" s="4">
        <v>133</v>
      </c>
      <c r="N16" s="4">
        <v>133</v>
      </c>
      <c r="O16" s="4">
        <v>167</v>
      </c>
      <c r="P16" s="6">
        <f>+D16+E16+F16+G16+H16+I16+J16+K16+L16+M16+N16+O16</f>
        <v>1559</v>
      </c>
    </row>
    <row r="17" spans="2:16" s="2" customFormat="1" ht="32.1" customHeight="1" x14ac:dyDescent="0.25">
      <c r="B17" s="102"/>
      <c r="C17" s="7" t="s">
        <v>31</v>
      </c>
      <c r="D17" s="8">
        <f>SUM(D15:D16)</f>
        <v>232</v>
      </c>
      <c r="E17" s="9">
        <f t="shared" ref="E17:G17" si="0">SUM(E15:E16)</f>
        <v>186</v>
      </c>
      <c r="F17" s="9">
        <f t="shared" si="0"/>
        <v>137</v>
      </c>
      <c r="G17" s="9">
        <f t="shared" si="0"/>
        <v>84</v>
      </c>
      <c r="H17" s="9">
        <f>+H15+H16</f>
        <v>225</v>
      </c>
      <c r="I17" s="9">
        <f>+I15+I16</f>
        <v>134</v>
      </c>
      <c r="J17" s="9">
        <f t="shared" ref="J17:O17" si="1">+J15+J16</f>
        <v>213</v>
      </c>
      <c r="K17" s="9">
        <f t="shared" si="1"/>
        <v>215</v>
      </c>
      <c r="L17" s="9">
        <f t="shared" si="1"/>
        <v>155</v>
      </c>
      <c r="M17" s="9">
        <f t="shared" si="1"/>
        <v>184</v>
      </c>
      <c r="N17" s="9">
        <f t="shared" si="1"/>
        <v>205</v>
      </c>
      <c r="O17" s="9">
        <f t="shared" si="1"/>
        <v>226</v>
      </c>
      <c r="P17" s="10">
        <f>+D17+E17+F17+G17+H17+I17+J17+K17+L17+M17+N17+O17</f>
        <v>2196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85</v>
      </c>
      <c r="E18" s="35">
        <v>65</v>
      </c>
      <c r="F18" s="35">
        <v>47</v>
      </c>
      <c r="G18" s="4">
        <v>39</v>
      </c>
      <c r="H18" s="4">
        <v>57</v>
      </c>
      <c r="I18" s="4">
        <v>44</v>
      </c>
      <c r="J18" s="4">
        <v>77</v>
      </c>
      <c r="K18" s="4">
        <v>95</v>
      </c>
      <c r="L18" s="4">
        <v>61</v>
      </c>
      <c r="M18" s="4">
        <v>85</v>
      </c>
      <c r="N18" s="4">
        <v>95</v>
      </c>
      <c r="O18" s="4">
        <v>105</v>
      </c>
      <c r="P18" s="50">
        <f>N18+O18+D18+E18+F18+G18+H18+I18+J18+K18+L18+M18</f>
        <v>855</v>
      </c>
    </row>
    <row r="19" spans="2:16" s="2" customFormat="1" ht="32.1" customHeight="1" x14ac:dyDescent="0.25">
      <c r="B19" s="103"/>
      <c r="C19" s="11" t="s">
        <v>15</v>
      </c>
      <c r="D19" s="35">
        <v>292</v>
      </c>
      <c r="E19" s="35">
        <v>276</v>
      </c>
      <c r="F19" s="35">
        <v>188</v>
      </c>
      <c r="G19" s="4">
        <v>105</v>
      </c>
      <c r="H19" s="4">
        <v>91</v>
      </c>
      <c r="I19" s="4">
        <v>192</v>
      </c>
      <c r="J19" s="4">
        <v>283</v>
      </c>
      <c r="K19" s="4">
        <v>265</v>
      </c>
      <c r="L19" s="4">
        <v>217</v>
      </c>
      <c r="M19" s="4">
        <v>234</v>
      </c>
      <c r="N19" s="4">
        <v>259</v>
      </c>
      <c r="O19" s="4">
        <v>288</v>
      </c>
      <c r="P19" s="50">
        <f>N19+O19+D19+E19+F19+G19+H19+I19+J19+K19+L19+M19</f>
        <v>2690</v>
      </c>
    </row>
    <row r="20" spans="2:16" s="2" customFormat="1" ht="32.1" customHeight="1" x14ac:dyDescent="0.25">
      <c r="B20" s="103"/>
      <c r="C20" s="11" t="s">
        <v>16</v>
      </c>
      <c r="D20" s="35">
        <v>35</v>
      </c>
      <c r="E20" s="35">
        <v>28</v>
      </c>
      <c r="F20" s="35">
        <v>29</v>
      </c>
      <c r="G20" s="4">
        <v>9</v>
      </c>
      <c r="H20" s="4">
        <v>16</v>
      </c>
      <c r="I20" s="4">
        <v>35</v>
      </c>
      <c r="J20" s="4">
        <v>31</v>
      </c>
      <c r="K20" s="4">
        <v>31</v>
      </c>
      <c r="L20" s="4">
        <v>31</v>
      </c>
      <c r="M20" s="4">
        <v>43</v>
      </c>
      <c r="N20" s="4">
        <v>57</v>
      </c>
      <c r="O20" s="4">
        <v>61</v>
      </c>
      <c r="P20" s="50">
        <f>+D20+E20+F20+G20+H20+I20+J20+K20+L20+M20+N20+O20</f>
        <v>406</v>
      </c>
    </row>
    <row r="21" spans="2:16" s="2" customFormat="1" ht="32.1" customHeight="1" x14ac:dyDescent="0.25">
      <c r="B21" s="103"/>
      <c r="C21" s="7" t="s">
        <v>31</v>
      </c>
      <c r="D21" s="8">
        <f>SUM(D18:D20)</f>
        <v>412</v>
      </c>
      <c r="E21" s="8">
        <f t="shared" ref="E21:O21" si="2">SUM(E18:E20)</f>
        <v>369</v>
      </c>
      <c r="F21" s="8">
        <f t="shared" si="2"/>
        <v>264</v>
      </c>
      <c r="G21" s="8">
        <f t="shared" si="2"/>
        <v>153</v>
      </c>
      <c r="H21" s="8">
        <f t="shared" si="2"/>
        <v>164</v>
      </c>
      <c r="I21" s="8">
        <f t="shared" si="2"/>
        <v>271</v>
      </c>
      <c r="J21" s="8">
        <f t="shared" si="2"/>
        <v>391</v>
      </c>
      <c r="K21" s="8">
        <f t="shared" si="2"/>
        <v>391</v>
      </c>
      <c r="L21" s="8">
        <f t="shared" si="2"/>
        <v>309</v>
      </c>
      <c r="M21" s="8">
        <f t="shared" si="2"/>
        <v>362</v>
      </c>
      <c r="N21" s="8">
        <f t="shared" si="2"/>
        <v>411</v>
      </c>
      <c r="O21" s="8">
        <f t="shared" si="2"/>
        <v>454</v>
      </c>
      <c r="P21" s="12">
        <f t="shared" ref="P21" si="3">SUM(P18:P20)</f>
        <v>3951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644</v>
      </c>
      <c r="E22" s="13">
        <f t="shared" ref="E22:O22" si="4">E17+E21</f>
        <v>555</v>
      </c>
      <c r="F22" s="13">
        <f t="shared" si="4"/>
        <v>401</v>
      </c>
      <c r="G22" s="13">
        <f t="shared" si="4"/>
        <v>237</v>
      </c>
      <c r="H22" s="13">
        <f t="shared" si="4"/>
        <v>389</v>
      </c>
      <c r="I22" s="13">
        <f t="shared" si="4"/>
        <v>405</v>
      </c>
      <c r="J22" s="13">
        <f t="shared" si="4"/>
        <v>604</v>
      </c>
      <c r="K22" s="13">
        <f t="shared" si="4"/>
        <v>606</v>
      </c>
      <c r="L22" s="13">
        <f t="shared" si="4"/>
        <v>464</v>
      </c>
      <c r="M22" s="13">
        <f t="shared" si="4"/>
        <v>546</v>
      </c>
      <c r="N22" s="13">
        <f t="shared" si="4"/>
        <v>616</v>
      </c>
      <c r="O22" s="13">
        <f t="shared" si="4"/>
        <v>680</v>
      </c>
      <c r="P22" s="36">
        <f>+P17+P21</f>
        <v>6147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6</v>
      </c>
      <c r="E27" s="35">
        <v>7</v>
      </c>
      <c r="F27" s="35">
        <v>0</v>
      </c>
      <c r="G27" s="35">
        <v>2</v>
      </c>
      <c r="H27" s="35">
        <v>2</v>
      </c>
      <c r="I27" s="35">
        <v>3</v>
      </c>
      <c r="J27" s="35">
        <v>15</v>
      </c>
      <c r="K27" s="35">
        <v>13</v>
      </c>
      <c r="L27" s="4">
        <v>5</v>
      </c>
      <c r="M27" s="4">
        <v>3</v>
      </c>
      <c r="N27" s="4">
        <v>3</v>
      </c>
      <c r="O27" s="4">
        <v>4</v>
      </c>
      <c r="P27" s="5">
        <f>SUM(D27:O27)</f>
        <v>63</v>
      </c>
    </row>
    <row r="28" spans="2:16" s="2" customFormat="1" ht="32.1" customHeight="1" x14ac:dyDescent="0.25">
      <c r="B28" s="102"/>
      <c r="C28" s="3" t="s">
        <v>18</v>
      </c>
      <c r="D28" s="35">
        <v>13</v>
      </c>
      <c r="E28" s="35">
        <v>3</v>
      </c>
      <c r="F28" s="35">
        <v>3</v>
      </c>
      <c r="G28" s="35">
        <v>2</v>
      </c>
      <c r="H28" s="35">
        <v>3</v>
      </c>
      <c r="I28" s="35">
        <v>1</v>
      </c>
      <c r="J28" s="35">
        <v>9</v>
      </c>
      <c r="K28" s="35">
        <v>11</v>
      </c>
      <c r="L28" s="4">
        <v>3</v>
      </c>
      <c r="M28" s="4">
        <v>4</v>
      </c>
      <c r="N28" s="4">
        <v>1</v>
      </c>
      <c r="O28" s="4">
        <v>3</v>
      </c>
      <c r="P28" s="5">
        <f>SUM(D28:O28)</f>
        <v>56</v>
      </c>
    </row>
    <row r="29" spans="2:16" s="2" customFormat="1" ht="32.1" customHeight="1" x14ac:dyDescent="0.25">
      <c r="B29" s="102"/>
      <c r="C29" s="3" t="s">
        <v>19</v>
      </c>
      <c r="D29" s="35">
        <v>8</v>
      </c>
      <c r="E29" s="35">
        <v>11</v>
      </c>
      <c r="F29" s="35">
        <v>12</v>
      </c>
      <c r="G29" s="35">
        <v>9</v>
      </c>
      <c r="H29" s="35">
        <v>7</v>
      </c>
      <c r="I29" s="35">
        <v>8</v>
      </c>
      <c r="J29" s="35">
        <v>53</v>
      </c>
      <c r="K29" s="35">
        <v>42</v>
      </c>
      <c r="L29" s="4">
        <v>18</v>
      </c>
      <c r="M29" s="4">
        <v>13</v>
      </c>
      <c r="N29" s="4">
        <v>8</v>
      </c>
      <c r="O29" s="4">
        <v>17</v>
      </c>
      <c r="P29" s="5">
        <f t="shared" ref="P29:P32" si="5">SUM(D29:O29)</f>
        <v>206</v>
      </c>
    </row>
    <row r="30" spans="2:16" s="2" customFormat="1" ht="32.1" customHeight="1" x14ac:dyDescent="0.25">
      <c r="B30" s="102"/>
      <c r="C30" s="3" t="s">
        <v>20</v>
      </c>
      <c r="D30" s="35">
        <v>4</v>
      </c>
      <c r="E30" s="35">
        <v>5</v>
      </c>
      <c r="F30" s="35">
        <v>8</v>
      </c>
      <c r="G30" s="35">
        <v>9</v>
      </c>
      <c r="H30" s="35">
        <v>4</v>
      </c>
      <c r="I30" s="35">
        <v>9</v>
      </c>
      <c r="J30" s="35">
        <v>18</v>
      </c>
      <c r="K30" s="35">
        <v>21</v>
      </c>
      <c r="L30" s="4">
        <v>14</v>
      </c>
      <c r="M30" s="4">
        <v>11</v>
      </c>
      <c r="N30" s="4">
        <v>14</v>
      </c>
      <c r="O30" s="4">
        <v>9</v>
      </c>
      <c r="P30" s="5">
        <f t="shared" si="5"/>
        <v>126</v>
      </c>
    </row>
    <row r="31" spans="2:16" s="2" customFormat="1" ht="32.1" customHeight="1" x14ac:dyDescent="0.25">
      <c r="B31" s="102"/>
      <c r="C31" s="3" t="s">
        <v>21</v>
      </c>
      <c r="D31" s="35">
        <v>1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3</v>
      </c>
      <c r="L31" s="4">
        <v>2</v>
      </c>
      <c r="M31" s="4">
        <v>2</v>
      </c>
      <c r="N31" s="4">
        <v>2</v>
      </c>
      <c r="O31" s="4">
        <v>1</v>
      </c>
      <c r="P31" s="5">
        <f t="shared" si="5"/>
        <v>11</v>
      </c>
    </row>
    <row r="32" spans="2:16" s="2" customFormat="1" ht="32.1" customHeight="1" x14ac:dyDescent="0.25">
      <c r="B32" s="102"/>
      <c r="C32" s="3" t="s">
        <v>22</v>
      </c>
      <c r="D32" s="35">
        <v>3</v>
      </c>
      <c r="E32" s="35">
        <v>0</v>
      </c>
      <c r="F32" s="35">
        <v>0</v>
      </c>
      <c r="G32" s="35">
        <v>0</v>
      </c>
      <c r="H32" s="4">
        <v>1</v>
      </c>
      <c r="I32" s="4">
        <v>1</v>
      </c>
      <c r="J32" s="4">
        <v>0</v>
      </c>
      <c r="K32" s="4">
        <v>4</v>
      </c>
      <c r="L32" s="4">
        <v>2</v>
      </c>
      <c r="M32" s="4">
        <v>3</v>
      </c>
      <c r="N32" s="4">
        <v>3</v>
      </c>
      <c r="O32" s="4">
        <v>2</v>
      </c>
      <c r="P32" s="5">
        <f t="shared" si="5"/>
        <v>19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35</v>
      </c>
      <c r="E33" s="41">
        <f t="shared" ref="E33:O33" si="6">SUM(E27:E32)</f>
        <v>26</v>
      </c>
      <c r="F33" s="41">
        <f t="shared" si="6"/>
        <v>23</v>
      </c>
      <c r="G33" s="41">
        <f t="shared" si="6"/>
        <v>22</v>
      </c>
      <c r="H33" s="41">
        <f t="shared" si="6"/>
        <v>17</v>
      </c>
      <c r="I33" s="41">
        <f t="shared" si="6"/>
        <v>22</v>
      </c>
      <c r="J33" s="41">
        <f t="shared" si="6"/>
        <v>95</v>
      </c>
      <c r="K33" s="41">
        <f t="shared" si="6"/>
        <v>94</v>
      </c>
      <c r="L33" s="41">
        <f t="shared" si="6"/>
        <v>44</v>
      </c>
      <c r="M33" s="41">
        <f t="shared" si="6"/>
        <v>36</v>
      </c>
      <c r="N33" s="41">
        <f t="shared" si="6"/>
        <v>31</v>
      </c>
      <c r="O33" s="41">
        <f t="shared" si="6"/>
        <v>36</v>
      </c>
      <c r="P33" s="14">
        <f>SUM(P27:P32)</f>
        <v>481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166</v>
      </c>
      <c r="E38" s="51">
        <v>112</v>
      </c>
      <c r="F38" s="51">
        <v>105</v>
      </c>
      <c r="G38" s="51">
        <v>97</v>
      </c>
      <c r="H38" s="51">
        <v>69</v>
      </c>
      <c r="I38" s="51">
        <v>73</v>
      </c>
      <c r="J38" s="51">
        <v>151</v>
      </c>
      <c r="K38" s="51">
        <v>145</v>
      </c>
      <c r="L38" s="52">
        <v>120</v>
      </c>
      <c r="M38" s="52">
        <v>146</v>
      </c>
      <c r="N38" s="52">
        <v>170</v>
      </c>
      <c r="O38" s="52">
        <v>189</v>
      </c>
      <c r="P38" s="62">
        <f>SUM(D38:O38)</f>
        <v>1543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mergeCells count="15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4" workbookViewId="0">
      <selection activeCell="D38" sqref="D38"/>
    </sheetView>
  </sheetViews>
  <sheetFormatPr baseColWidth="10" defaultColWidth="11.42578125" defaultRowHeight="14.25" x14ac:dyDescent="0.2"/>
  <cols>
    <col min="1" max="1" width="2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15</v>
      </c>
      <c r="E15" s="4">
        <v>12</v>
      </c>
      <c r="F15" s="4">
        <v>17</v>
      </c>
      <c r="G15" s="4">
        <v>24</v>
      </c>
      <c r="H15" s="4">
        <v>66</v>
      </c>
      <c r="I15" s="4">
        <v>10</v>
      </c>
      <c r="J15" s="4">
        <v>4</v>
      </c>
      <c r="K15" s="4">
        <v>4</v>
      </c>
      <c r="L15" s="4">
        <v>3</v>
      </c>
      <c r="M15" s="4">
        <v>7</v>
      </c>
      <c r="N15" s="4">
        <v>8</v>
      </c>
      <c r="O15" s="4">
        <v>12</v>
      </c>
      <c r="P15" s="5">
        <f>N15+O15++D15+E15+F15+G15+H15+I15+J15+K15+L15+M15</f>
        <v>182</v>
      </c>
    </row>
    <row r="16" spans="2:16" s="2" customFormat="1" ht="32.1" customHeight="1" x14ac:dyDescent="0.25">
      <c r="B16" s="102"/>
      <c r="C16" s="3" t="s">
        <v>15</v>
      </c>
      <c r="D16" s="4">
        <v>19</v>
      </c>
      <c r="E16" s="4">
        <v>28</v>
      </c>
      <c r="F16" s="4">
        <v>14</v>
      </c>
      <c r="G16" s="4">
        <v>38</v>
      </c>
      <c r="H16" s="4">
        <v>13</v>
      </c>
      <c r="I16" s="4">
        <v>38</v>
      </c>
      <c r="J16" s="4">
        <v>38</v>
      </c>
      <c r="K16" s="4">
        <v>5</v>
      </c>
      <c r="L16" s="4">
        <v>19</v>
      </c>
      <c r="M16" s="4">
        <v>17</v>
      </c>
      <c r="N16" s="4">
        <v>4</v>
      </c>
      <c r="O16" s="4">
        <v>19</v>
      </c>
      <c r="P16" s="6">
        <f>+D16+E16+F16+G16+H16+I16+J16+K16+L16+M16+N16+O16</f>
        <v>252</v>
      </c>
    </row>
    <row r="17" spans="2:16" s="2" customFormat="1" ht="32.1" customHeight="1" x14ac:dyDescent="0.25">
      <c r="B17" s="102"/>
      <c r="C17" s="7" t="s">
        <v>31</v>
      </c>
      <c r="D17" s="8">
        <f>SUM(D15:D16)</f>
        <v>34</v>
      </c>
      <c r="E17" s="8">
        <f t="shared" ref="E17:O17" si="0">SUM(E15:E16)</f>
        <v>40</v>
      </c>
      <c r="F17" s="8">
        <f t="shared" si="0"/>
        <v>31</v>
      </c>
      <c r="G17" s="8">
        <f t="shared" si="0"/>
        <v>62</v>
      </c>
      <c r="H17" s="8">
        <f t="shared" si="0"/>
        <v>79</v>
      </c>
      <c r="I17" s="8">
        <f t="shared" si="0"/>
        <v>48</v>
      </c>
      <c r="J17" s="8">
        <f t="shared" si="0"/>
        <v>42</v>
      </c>
      <c r="K17" s="8">
        <f t="shared" si="0"/>
        <v>9</v>
      </c>
      <c r="L17" s="8">
        <f t="shared" si="0"/>
        <v>22</v>
      </c>
      <c r="M17" s="8">
        <f t="shared" si="0"/>
        <v>24</v>
      </c>
      <c r="N17" s="8">
        <f t="shared" si="0"/>
        <v>12</v>
      </c>
      <c r="O17" s="8">
        <f t="shared" si="0"/>
        <v>31</v>
      </c>
      <c r="P17" s="10">
        <f>+D17+E17+F17+G17+H17+I17+J17+K17+L17+M17+N17+O17</f>
        <v>434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85</v>
      </c>
      <c r="E18" s="35">
        <v>46</v>
      </c>
      <c r="F18" s="35">
        <v>56</v>
      </c>
      <c r="G18" s="4">
        <v>1</v>
      </c>
      <c r="H18" s="4">
        <v>7</v>
      </c>
      <c r="I18" s="4">
        <v>77</v>
      </c>
      <c r="J18" s="4">
        <v>104</v>
      </c>
      <c r="K18" s="4">
        <v>95</v>
      </c>
      <c r="L18" s="4">
        <v>93</v>
      </c>
      <c r="M18" s="4">
        <v>82</v>
      </c>
      <c r="N18" s="4">
        <v>74</v>
      </c>
      <c r="O18" s="4">
        <v>82</v>
      </c>
      <c r="P18" s="50">
        <f>N18+O18+D18+E18+F18+G18+H18+I18+J18+K18+L18+M18</f>
        <v>802</v>
      </c>
    </row>
    <row r="19" spans="2:16" s="2" customFormat="1" ht="32.1" customHeight="1" x14ac:dyDescent="0.25">
      <c r="B19" s="103"/>
      <c r="C19" s="11" t="s">
        <v>15</v>
      </c>
      <c r="D19" s="35">
        <v>127</v>
      </c>
      <c r="E19" s="35">
        <v>134</v>
      </c>
      <c r="F19" s="35">
        <v>117</v>
      </c>
      <c r="G19" s="4">
        <v>11</v>
      </c>
      <c r="H19" s="4">
        <v>59</v>
      </c>
      <c r="I19" s="4">
        <v>84</v>
      </c>
      <c r="J19" s="4">
        <v>83</v>
      </c>
      <c r="K19" s="4">
        <v>109</v>
      </c>
      <c r="L19" s="4">
        <v>103</v>
      </c>
      <c r="M19" s="4">
        <v>115</v>
      </c>
      <c r="N19" s="4">
        <v>130</v>
      </c>
      <c r="O19" s="4">
        <v>87</v>
      </c>
      <c r="P19" s="50">
        <f>N19+O19+D19+E19+F19+G19+H19+I19+J19+K19+L19+M19</f>
        <v>1159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2</v>
      </c>
      <c r="I20" s="4">
        <v>0</v>
      </c>
      <c r="J20" s="4">
        <v>0</v>
      </c>
      <c r="K20" s="4">
        <v>1</v>
      </c>
      <c r="L20" s="4">
        <v>4</v>
      </c>
      <c r="M20" s="4">
        <v>5</v>
      </c>
      <c r="N20" s="4">
        <v>2</v>
      </c>
      <c r="O20" s="4">
        <v>0</v>
      </c>
      <c r="P20" s="50">
        <f>+D20+E20+F20+G20+H20+I20+J20+K20+L20+M20+N20+O20</f>
        <v>14</v>
      </c>
    </row>
    <row r="21" spans="2:16" s="2" customFormat="1" ht="32.1" customHeight="1" x14ac:dyDescent="0.25">
      <c r="B21" s="103"/>
      <c r="C21" s="7" t="s">
        <v>31</v>
      </c>
      <c r="D21" s="8">
        <f>SUM(D18:D20)</f>
        <v>212</v>
      </c>
      <c r="E21" s="8">
        <f t="shared" ref="E21:O21" si="1">SUM(E18:E20)</f>
        <v>180</v>
      </c>
      <c r="F21" s="8">
        <f t="shared" si="1"/>
        <v>173</v>
      </c>
      <c r="G21" s="8">
        <f t="shared" si="1"/>
        <v>12</v>
      </c>
      <c r="H21" s="8">
        <f t="shared" si="1"/>
        <v>68</v>
      </c>
      <c r="I21" s="8">
        <f t="shared" si="1"/>
        <v>161</v>
      </c>
      <c r="J21" s="8">
        <f t="shared" si="1"/>
        <v>187</v>
      </c>
      <c r="K21" s="8">
        <f t="shared" si="1"/>
        <v>205</v>
      </c>
      <c r="L21" s="8">
        <f t="shared" si="1"/>
        <v>200</v>
      </c>
      <c r="M21" s="8">
        <f t="shared" si="1"/>
        <v>202</v>
      </c>
      <c r="N21" s="8">
        <f t="shared" si="1"/>
        <v>206</v>
      </c>
      <c r="O21" s="8">
        <f t="shared" si="1"/>
        <v>169</v>
      </c>
      <c r="P21" s="12">
        <f t="shared" ref="P21" si="2">SUM(P18:P20)</f>
        <v>1975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246</v>
      </c>
      <c r="E22" s="13">
        <f t="shared" ref="E22:O22" si="3">E17+E21</f>
        <v>220</v>
      </c>
      <c r="F22" s="13">
        <f t="shared" si="3"/>
        <v>204</v>
      </c>
      <c r="G22" s="13">
        <f t="shared" si="3"/>
        <v>74</v>
      </c>
      <c r="H22" s="13">
        <f t="shared" si="3"/>
        <v>147</v>
      </c>
      <c r="I22" s="13">
        <f t="shared" si="3"/>
        <v>209</v>
      </c>
      <c r="J22" s="13">
        <f t="shared" si="3"/>
        <v>229</v>
      </c>
      <c r="K22" s="13">
        <f t="shared" si="3"/>
        <v>214</v>
      </c>
      <c r="L22" s="13">
        <f t="shared" si="3"/>
        <v>222</v>
      </c>
      <c r="M22" s="13">
        <f t="shared" si="3"/>
        <v>226</v>
      </c>
      <c r="N22" s="13">
        <f t="shared" si="3"/>
        <v>218</v>
      </c>
      <c r="O22" s="13">
        <f t="shared" si="3"/>
        <v>200</v>
      </c>
      <c r="P22" s="36">
        <f>+P17+P21</f>
        <v>2409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7</v>
      </c>
      <c r="E27" s="35">
        <v>3</v>
      </c>
      <c r="F27" s="35">
        <v>1</v>
      </c>
      <c r="G27" s="35">
        <v>3</v>
      </c>
      <c r="H27" s="35">
        <v>2</v>
      </c>
      <c r="I27" s="35">
        <v>4</v>
      </c>
      <c r="J27" s="35">
        <v>4</v>
      </c>
      <c r="K27" s="35">
        <v>6</v>
      </c>
      <c r="L27" s="4">
        <v>5</v>
      </c>
      <c r="M27" s="4">
        <v>7</v>
      </c>
      <c r="N27" s="4">
        <v>7</v>
      </c>
      <c r="O27" s="4">
        <v>7</v>
      </c>
      <c r="P27" s="5">
        <f>SUM(D27:O27)</f>
        <v>56</v>
      </c>
    </row>
    <row r="28" spans="2:16" s="2" customFormat="1" ht="32.1" customHeight="1" x14ac:dyDescent="0.25">
      <c r="B28" s="102"/>
      <c r="C28" s="3" t="s">
        <v>18</v>
      </c>
      <c r="D28" s="35">
        <v>9</v>
      </c>
      <c r="E28" s="35">
        <v>2</v>
      </c>
      <c r="F28" s="35">
        <v>9</v>
      </c>
      <c r="G28" s="35"/>
      <c r="H28" s="35">
        <v>4</v>
      </c>
      <c r="I28" s="35">
        <v>6</v>
      </c>
      <c r="J28" s="35">
        <v>4</v>
      </c>
      <c r="K28" s="35">
        <v>1</v>
      </c>
      <c r="L28" s="4">
        <v>4</v>
      </c>
      <c r="M28" s="4">
        <v>4</v>
      </c>
      <c r="N28" s="4">
        <v>7</v>
      </c>
      <c r="O28" s="4">
        <v>6</v>
      </c>
      <c r="P28" s="5">
        <f>SUM(D28:O28)</f>
        <v>56</v>
      </c>
    </row>
    <row r="29" spans="2:16" s="2" customFormat="1" ht="32.1" customHeight="1" x14ac:dyDescent="0.25">
      <c r="B29" s="102"/>
      <c r="C29" s="3" t="s">
        <v>19</v>
      </c>
      <c r="D29" s="35">
        <v>1</v>
      </c>
      <c r="E29" s="35">
        <v>5</v>
      </c>
      <c r="F29" s="35">
        <v>5</v>
      </c>
      <c r="G29" s="35">
        <v>2</v>
      </c>
      <c r="H29" s="35">
        <v>1</v>
      </c>
      <c r="I29" s="35">
        <v>1</v>
      </c>
      <c r="J29" s="35">
        <v>1</v>
      </c>
      <c r="K29" s="35">
        <v>0</v>
      </c>
      <c r="L29" s="4">
        <v>0</v>
      </c>
      <c r="M29" s="4">
        <v>2</v>
      </c>
      <c r="N29" s="4">
        <v>0</v>
      </c>
      <c r="O29" s="4">
        <v>0</v>
      </c>
      <c r="P29" s="5">
        <f t="shared" ref="P29:P32" si="4">SUM(D29:O29)</f>
        <v>18</v>
      </c>
    </row>
    <row r="30" spans="2:16" s="2" customFormat="1" ht="32.1" customHeight="1" x14ac:dyDescent="0.25">
      <c r="B30" s="102"/>
      <c r="C30" s="3" t="s">
        <v>20</v>
      </c>
      <c r="D30" s="35">
        <v>2</v>
      </c>
      <c r="E30" s="35">
        <v>1</v>
      </c>
      <c r="F30" s="35">
        <v>4</v>
      </c>
      <c r="G30" s="35">
        <v>0</v>
      </c>
      <c r="H30" s="35">
        <v>1</v>
      </c>
      <c r="I30" s="35">
        <v>0</v>
      </c>
      <c r="J30" s="35">
        <v>0</v>
      </c>
      <c r="K30" s="35">
        <v>2</v>
      </c>
      <c r="L30" s="4">
        <v>0</v>
      </c>
      <c r="M30" s="4">
        <v>0</v>
      </c>
      <c r="N30" s="4">
        <v>2</v>
      </c>
      <c r="O30" s="4">
        <v>0</v>
      </c>
      <c r="P30" s="5">
        <f t="shared" si="4"/>
        <v>12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2</v>
      </c>
      <c r="F31" s="35">
        <v>3</v>
      </c>
      <c r="G31" s="35">
        <v>0</v>
      </c>
      <c r="H31" s="35">
        <v>0</v>
      </c>
      <c r="I31" s="35">
        <v>0</v>
      </c>
      <c r="J31" s="35">
        <v>0</v>
      </c>
      <c r="K31" s="35">
        <v>1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6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5">
        <f t="shared" si="4"/>
        <v>2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19</v>
      </c>
      <c r="E33" s="41">
        <f t="shared" ref="E33:O33" si="5">SUM(E27:E32)</f>
        <v>13</v>
      </c>
      <c r="F33" s="41">
        <f t="shared" si="5"/>
        <v>22</v>
      </c>
      <c r="G33" s="41">
        <f t="shared" si="5"/>
        <v>5</v>
      </c>
      <c r="H33" s="41">
        <f t="shared" si="5"/>
        <v>8</v>
      </c>
      <c r="I33" s="41">
        <f t="shared" si="5"/>
        <v>11</v>
      </c>
      <c r="J33" s="41">
        <f t="shared" si="5"/>
        <v>10</v>
      </c>
      <c r="K33" s="41">
        <f t="shared" si="5"/>
        <v>10</v>
      </c>
      <c r="L33" s="41">
        <f t="shared" si="5"/>
        <v>9</v>
      </c>
      <c r="M33" s="41">
        <f t="shared" si="5"/>
        <v>13</v>
      </c>
      <c r="N33" s="41">
        <f t="shared" si="5"/>
        <v>16</v>
      </c>
      <c r="O33" s="41">
        <f t="shared" si="5"/>
        <v>14</v>
      </c>
      <c r="P33" s="14">
        <f>SUM(P27:P32)</f>
        <v>150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44</v>
      </c>
      <c r="E38" s="51">
        <v>0</v>
      </c>
      <c r="F38" s="51">
        <v>44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  <c r="M38" s="52">
        <v>0</v>
      </c>
      <c r="N38" s="52">
        <v>0</v>
      </c>
      <c r="O38" s="52">
        <v>37</v>
      </c>
      <c r="P38" s="62">
        <f>SUM(D38:O38)</f>
        <v>125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D38" sqref="D38:O38"/>
    </sheetView>
  </sheetViews>
  <sheetFormatPr baseColWidth="10" defaultColWidth="11.42578125" defaultRowHeight="14.25" x14ac:dyDescent="0.2"/>
  <cols>
    <col min="1" max="1" width="3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</v>
      </c>
      <c r="E15" s="4">
        <v>3</v>
      </c>
      <c r="F15" s="4">
        <v>1</v>
      </c>
      <c r="G15" s="4">
        <v>2</v>
      </c>
      <c r="H15" s="4">
        <v>9</v>
      </c>
      <c r="I15" s="4">
        <v>10</v>
      </c>
      <c r="J15" s="4">
        <v>5</v>
      </c>
      <c r="K15" s="4">
        <v>14</v>
      </c>
      <c r="L15" s="4">
        <v>1</v>
      </c>
      <c r="M15" s="4">
        <v>11</v>
      </c>
      <c r="N15" s="4">
        <v>10</v>
      </c>
      <c r="O15" s="4">
        <v>8</v>
      </c>
      <c r="P15" s="5">
        <f>N15+O15++D15+E15+F15+G15+H15+I15+J15+K15+L15+M15</f>
        <v>75</v>
      </c>
    </row>
    <row r="16" spans="2:16" s="2" customFormat="1" ht="32.1" customHeight="1" x14ac:dyDescent="0.25">
      <c r="B16" s="102"/>
      <c r="C16" s="3" t="s">
        <v>15</v>
      </c>
      <c r="D16" s="4">
        <v>10</v>
      </c>
      <c r="E16" s="4">
        <v>9</v>
      </c>
      <c r="F16" s="4">
        <v>7</v>
      </c>
      <c r="G16" s="4">
        <v>1</v>
      </c>
      <c r="H16" s="4">
        <v>8</v>
      </c>
      <c r="I16" s="4">
        <v>13</v>
      </c>
      <c r="J16" s="4">
        <v>10</v>
      </c>
      <c r="K16" s="4">
        <v>14</v>
      </c>
      <c r="L16" s="4">
        <v>6</v>
      </c>
      <c r="M16" s="4">
        <v>7</v>
      </c>
      <c r="N16" s="4">
        <v>11</v>
      </c>
      <c r="O16" s="4">
        <v>14</v>
      </c>
      <c r="P16" s="6">
        <f>+D16+E16+F16+G16+H16+I16+J16+K16+L16+M16+N16+O16</f>
        <v>110</v>
      </c>
    </row>
    <row r="17" spans="2:16" s="2" customFormat="1" ht="32.1" customHeight="1" x14ac:dyDescent="0.25">
      <c r="B17" s="102"/>
      <c r="C17" s="7" t="s">
        <v>31</v>
      </c>
      <c r="D17" s="8">
        <f>SUM(D15:D16)</f>
        <v>11</v>
      </c>
      <c r="E17" s="9">
        <f t="shared" ref="E17:G17" si="0">SUM(E15:E16)</f>
        <v>12</v>
      </c>
      <c r="F17" s="9">
        <f t="shared" si="0"/>
        <v>8</v>
      </c>
      <c r="G17" s="9">
        <f t="shared" si="0"/>
        <v>3</v>
      </c>
      <c r="H17" s="9">
        <f>+H15+H16</f>
        <v>17</v>
      </c>
      <c r="I17" s="9">
        <f>+I15+I16</f>
        <v>23</v>
      </c>
      <c r="J17" s="9">
        <f t="shared" ref="J17:O17" si="1">+J15+J16</f>
        <v>15</v>
      </c>
      <c r="K17" s="9">
        <f t="shared" si="1"/>
        <v>28</v>
      </c>
      <c r="L17" s="9">
        <f t="shared" si="1"/>
        <v>7</v>
      </c>
      <c r="M17" s="9">
        <f t="shared" si="1"/>
        <v>18</v>
      </c>
      <c r="N17" s="9">
        <f>+N15+N16</f>
        <v>21</v>
      </c>
      <c r="O17" s="9">
        <f t="shared" si="1"/>
        <v>22</v>
      </c>
      <c r="P17" s="10">
        <f>+D17+E17+F17+G17+H17+I17+J17+K17+L17+M17+N17+O17</f>
        <v>185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54</v>
      </c>
      <c r="E18" s="35">
        <v>50</v>
      </c>
      <c r="F18" s="35">
        <v>93</v>
      </c>
      <c r="G18" s="4">
        <v>41</v>
      </c>
      <c r="H18" s="4">
        <v>58</v>
      </c>
      <c r="I18" s="4">
        <v>51</v>
      </c>
      <c r="J18" s="4">
        <v>58</v>
      </c>
      <c r="K18" s="4">
        <v>47</v>
      </c>
      <c r="L18" s="4">
        <v>71</v>
      </c>
      <c r="M18" s="4">
        <v>49</v>
      </c>
      <c r="N18" s="4">
        <v>61</v>
      </c>
      <c r="O18" s="4">
        <v>71</v>
      </c>
      <c r="P18" s="50">
        <f>N18+O18+D18+E18+F18+G18+H18+I18+J18+K18+L18+M18</f>
        <v>704</v>
      </c>
    </row>
    <row r="19" spans="2:16" s="2" customFormat="1" ht="32.1" customHeight="1" x14ac:dyDescent="0.25">
      <c r="B19" s="103"/>
      <c r="C19" s="11" t="s">
        <v>15</v>
      </c>
      <c r="D19" s="35">
        <v>143</v>
      </c>
      <c r="E19" s="35">
        <v>108</v>
      </c>
      <c r="F19" s="35">
        <v>49</v>
      </c>
      <c r="G19" s="4">
        <v>63</v>
      </c>
      <c r="H19" s="4">
        <v>68</v>
      </c>
      <c r="I19" s="4">
        <v>111</v>
      </c>
      <c r="J19" s="4">
        <v>123</v>
      </c>
      <c r="K19" s="4">
        <v>94</v>
      </c>
      <c r="L19" s="4">
        <v>87</v>
      </c>
      <c r="M19" s="4">
        <v>84</v>
      </c>
      <c r="N19" s="4">
        <v>109</v>
      </c>
      <c r="O19" s="4">
        <v>68</v>
      </c>
      <c r="P19" s="50">
        <f>N19+O19+D19+E19+F19+G19+H19+I19+J19+K19+L19+M19</f>
        <v>1107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197</v>
      </c>
      <c r="E21" s="8">
        <f t="shared" ref="E21:O21" si="2">SUM(E18:E20)</f>
        <v>158</v>
      </c>
      <c r="F21" s="8">
        <f t="shared" si="2"/>
        <v>142</v>
      </c>
      <c r="G21" s="8">
        <f t="shared" si="2"/>
        <v>104</v>
      </c>
      <c r="H21" s="8">
        <f t="shared" si="2"/>
        <v>126</v>
      </c>
      <c r="I21" s="8">
        <f t="shared" si="2"/>
        <v>162</v>
      </c>
      <c r="J21" s="8">
        <f t="shared" si="2"/>
        <v>181</v>
      </c>
      <c r="K21" s="8">
        <f t="shared" si="2"/>
        <v>141</v>
      </c>
      <c r="L21" s="8">
        <f t="shared" si="2"/>
        <v>158</v>
      </c>
      <c r="M21" s="8">
        <f t="shared" si="2"/>
        <v>133</v>
      </c>
      <c r="N21" s="8">
        <f t="shared" si="2"/>
        <v>170</v>
      </c>
      <c r="O21" s="8">
        <f t="shared" si="2"/>
        <v>139</v>
      </c>
      <c r="P21" s="12">
        <f t="shared" ref="P21" si="3">SUM(P18:P20)</f>
        <v>1811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208</v>
      </c>
      <c r="E22" s="13">
        <f t="shared" ref="E22:O22" si="4">E17+E21</f>
        <v>170</v>
      </c>
      <c r="F22" s="13">
        <f t="shared" si="4"/>
        <v>150</v>
      </c>
      <c r="G22" s="13">
        <f t="shared" si="4"/>
        <v>107</v>
      </c>
      <c r="H22" s="13">
        <f t="shared" si="4"/>
        <v>143</v>
      </c>
      <c r="I22" s="13">
        <f t="shared" si="4"/>
        <v>185</v>
      </c>
      <c r="J22" s="13">
        <f t="shared" si="4"/>
        <v>196</v>
      </c>
      <c r="K22" s="13">
        <f t="shared" si="4"/>
        <v>169</v>
      </c>
      <c r="L22" s="13">
        <f t="shared" si="4"/>
        <v>165</v>
      </c>
      <c r="M22" s="13">
        <f t="shared" si="4"/>
        <v>151</v>
      </c>
      <c r="N22" s="13">
        <f t="shared" si="4"/>
        <v>191</v>
      </c>
      <c r="O22" s="13">
        <f t="shared" si="4"/>
        <v>161</v>
      </c>
      <c r="P22" s="36">
        <f>+P17+P21</f>
        <v>1996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1</v>
      </c>
      <c r="E27" s="35">
        <v>3</v>
      </c>
      <c r="F27" s="35">
        <v>2</v>
      </c>
      <c r="G27" s="35">
        <v>0</v>
      </c>
      <c r="H27" s="35">
        <v>0</v>
      </c>
      <c r="I27" s="35">
        <v>4</v>
      </c>
      <c r="J27" s="35">
        <v>2</v>
      </c>
      <c r="K27" s="35">
        <v>0</v>
      </c>
      <c r="L27" s="4">
        <v>2</v>
      </c>
      <c r="M27" s="4">
        <v>1</v>
      </c>
      <c r="N27" s="4">
        <v>0</v>
      </c>
      <c r="O27" s="4">
        <v>3</v>
      </c>
      <c r="P27" s="5">
        <f>SUM(D27:O27)</f>
        <v>18</v>
      </c>
    </row>
    <row r="28" spans="2:16" s="2" customFormat="1" ht="32.1" customHeight="1" x14ac:dyDescent="0.25">
      <c r="B28" s="102"/>
      <c r="C28" s="3" t="s">
        <v>18</v>
      </c>
      <c r="D28" s="35">
        <v>4</v>
      </c>
      <c r="E28" s="35">
        <v>4</v>
      </c>
      <c r="F28" s="35">
        <v>4</v>
      </c>
      <c r="G28" s="35">
        <v>2</v>
      </c>
      <c r="H28" s="35">
        <v>1</v>
      </c>
      <c r="I28" s="35">
        <v>9</v>
      </c>
      <c r="J28" s="35">
        <v>3</v>
      </c>
      <c r="K28" s="35">
        <v>2</v>
      </c>
      <c r="L28" s="4">
        <v>1</v>
      </c>
      <c r="M28" s="4">
        <v>2</v>
      </c>
      <c r="N28" s="4">
        <v>5</v>
      </c>
      <c r="O28" s="4">
        <v>6</v>
      </c>
      <c r="P28" s="5">
        <f>SUM(D28:O28)</f>
        <v>43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5">SUM(D29:O29)</f>
        <v>0</v>
      </c>
    </row>
    <row r="30" spans="2:16" s="2" customFormat="1" ht="32.1" customHeight="1" x14ac:dyDescent="0.25">
      <c r="B30" s="102"/>
      <c r="C30" s="3" t="s">
        <v>20</v>
      </c>
      <c r="D30" s="35">
        <v>5</v>
      </c>
      <c r="E30" s="35">
        <v>4</v>
      </c>
      <c r="F30" s="35">
        <v>4</v>
      </c>
      <c r="G30" s="35">
        <v>5</v>
      </c>
      <c r="H30" s="35">
        <v>2</v>
      </c>
      <c r="I30" s="35">
        <v>7</v>
      </c>
      <c r="J30" s="35">
        <v>4</v>
      </c>
      <c r="K30" s="35">
        <v>7</v>
      </c>
      <c r="L30" s="4">
        <v>5</v>
      </c>
      <c r="M30" s="4">
        <v>4</v>
      </c>
      <c r="N30" s="4">
        <v>2</v>
      </c>
      <c r="O30" s="4">
        <v>4</v>
      </c>
      <c r="P30" s="5">
        <f t="shared" si="5"/>
        <v>53</v>
      </c>
    </row>
    <row r="31" spans="2:16" s="2" customFormat="1" ht="32.1" customHeight="1" x14ac:dyDescent="0.25">
      <c r="B31" s="102"/>
      <c r="C31" s="3" t="s">
        <v>21</v>
      </c>
      <c r="D31" s="35">
        <v>1</v>
      </c>
      <c r="E31" s="35">
        <v>0</v>
      </c>
      <c r="F31" s="35">
        <v>0</v>
      </c>
      <c r="G31" s="35">
        <v>1</v>
      </c>
      <c r="H31" s="35">
        <v>0</v>
      </c>
      <c r="I31" s="35">
        <v>1</v>
      </c>
      <c r="J31" s="35">
        <v>0</v>
      </c>
      <c r="K31" s="35">
        <v>0</v>
      </c>
      <c r="L31" s="4">
        <v>1</v>
      </c>
      <c r="M31" s="4">
        <v>0</v>
      </c>
      <c r="N31" s="4">
        <v>1</v>
      </c>
      <c r="O31" s="4">
        <v>0</v>
      </c>
      <c r="P31" s="5">
        <f t="shared" si="5"/>
        <v>5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5"/>
        <v>1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11</v>
      </c>
      <c r="E33" s="41">
        <f t="shared" ref="E33:O33" si="6">SUM(E27:E32)</f>
        <v>11</v>
      </c>
      <c r="F33" s="41">
        <f t="shared" si="6"/>
        <v>10</v>
      </c>
      <c r="G33" s="41">
        <f t="shared" si="6"/>
        <v>8</v>
      </c>
      <c r="H33" s="41">
        <f t="shared" si="6"/>
        <v>4</v>
      </c>
      <c r="I33" s="41">
        <f t="shared" si="6"/>
        <v>21</v>
      </c>
      <c r="J33" s="41">
        <f t="shared" si="6"/>
        <v>9</v>
      </c>
      <c r="K33" s="41">
        <f t="shared" si="6"/>
        <v>9</v>
      </c>
      <c r="L33" s="41">
        <f t="shared" si="6"/>
        <v>9</v>
      </c>
      <c r="M33" s="41">
        <f t="shared" si="6"/>
        <v>7</v>
      </c>
      <c r="N33" s="41">
        <f t="shared" si="6"/>
        <v>8</v>
      </c>
      <c r="O33" s="41">
        <f t="shared" si="6"/>
        <v>13</v>
      </c>
      <c r="P33" s="14">
        <f>SUM(P27:P32)</f>
        <v>120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219</v>
      </c>
      <c r="E38" s="51">
        <v>180</v>
      </c>
      <c r="F38" s="51">
        <v>153</v>
      </c>
      <c r="G38" s="51">
        <v>128</v>
      </c>
      <c r="H38" s="51">
        <v>147</v>
      </c>
      <c r="I38" s="51">
        <v>205</v>
      </c>
      <c r="J38" s="51">
        <v>205</v>
      </c>
      <c r="K38" s="51">
        <v>178</v>
      </c>
      <c r="L38" s="52">
        <v>173</v>
      </c>
      <c r="M38" s="52">
        <v>159</v>
      </c>
      <c r="N38" s="52">
        <v>199</v>
      </c>
      <c r="O38" s="52">
        <v>174</v>
      </c>
      <c r="P38" s="62">
        <f>SUM(D38:O38)</f>
        <v>2120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7" workbookViewId="0">
      <selection activeCell="E38" sqref="E38"/>
    </sheetView>
  </sheetViews>
  <sheetFormatPr baseColWidth="10" defaultColWidth="11.42578125" defaultRowHeight="14.25" x14ac:dyDescent="0.2"/>
  <cols>
    <col min="1" max="1" width="4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18</v>
      </c>
      <c r="E15" s="4">
        <v>8</v>
      </c>
      <c r="F15" s="4">
        <v>16</v>
      </c>
      <c r="G15" s="4">
        <v>5</v>
      </c>
      <c r="H15" s="4">
        <v>4</v>
      </c>
      <c r="I15" s="4">
        <v>36</v>
      </c>
      <c r="J15" s="4">
        <v>2</v>
      </c>
      <c r="K15" s="4">
        <v>2</v>
      </c>
      <c r="L15" s="4">
        <v>6</v>
      </c>
      <c r="M15" s="4">
        <v>4</v>
      </c>
      <c r="N15" s="4">
        <v>0</v>
      </c>
      <c r="O15" s="4">
        <v>10</v>
      </c>
      <c r="P15" s="5">
        <f>N15+O15++D15+E15+F15+G15+H15+I15+J15+K15+L15+M15</f>
        <v>111</v>
      </c>
    </row>
    <row r="16" spans="2:16" s="2" customFormat="1" ht="32.1" customHeight="1" x14ac:dyDescent="0.25">
      <c r="B16" s="102"/>
      <c r="C16" s="3" t="s">
        <v>15</v>
      </c>
      <c r="D16" s="4">
        <v>20</v>
      </c>
      <c r="E16" s="4">
        <v>4</v>
      </c>
      <c r="F16" s="4">
        <v>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38</v>
      </c>
      <c r="P16" s="6">
        <f>+D16+E16+F16+G16+H16+I16+J16+K16+L16+M16+N16+O16</f>
        <v>68</v>
      </c>
    </row>
    <row r="17" spans="2:16" s="2" customFormat="1" ht="32.1" customHeight="1" x14ac:dyDescent="0.25">
      <c r="B17" s="102"/>
      <c r="C17" s="7" t="s">
        <v>31</v>
      </c>
      <c r="D17" s="8">
        <f>SUM(D15:D16)</f>
        <v>38</v>
      </c>
      <c r="E17" s="8">
        <f t="shared" ref="E17:O17" si="0">SUM(E15:E16)</f>
        <v>12</v>
      </c>
      <c r="F17" s="8">
        <f t="shared" si="0"/>
        <v>22</v>
      </c>
      <c r="G17" s="8">
        <f t="shared" si="0"/>
        <v>5</v>
      </c>
      <c r="H17" s="8">
        <f t="shared" si="0"/>
        <v>4</v>
      </c>
      <c r="I17" s="8">
        <f t="shared" si="0"/>
        <v>36</v>
      </c>
      <c r="J17" s="8">
        <f t="shared" si="0"/>
        <v>2</v>
      </c>
      <c r="K17" s="8">
        <f t="shared" si="0"/>
        <v>2</v>
      </c>
      <c r="L17" s="8">
        <f t="shared" si="0"/>
        <v>6</v>
      </c>
      <c r="M17" s="8">
        <f t="shared" si="0"/>
        <v>4</v>
      </c>
      <c r="N17" s="8">
        <f t="shared" si="0"/>
        <v>0</v>
      </c>
      <c r="O17" s="8">
        <f t="shared" si="0"/>
        <v>48</v>
      </c>
      <c r="P17" s="10">
        <f>+D17+E17+F17+G17+H17+I17+J17+K17+L17+M17+N17+O17</f>
        <v>179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63</v>
      </c>
      <c r="E18" s="35">
        <v>83</v>
      </c>
      <c r="F18" s="35">
        <v>47</v>
      </c>
      <c r="G18" s="4">
        <v>47</v>
      </c>
      <c r="H18" s="4">
        <v>36</v>
      </c>
      <c r="I18" s="4">
        <v>48</v>
      </c>
      <c r="J18" s="4">
        <v>45</v>
      </c>
      <c r="K18" s="4">
        <v>61</v>
      </c>
      <c r="L18" s="4">
        <v>112</v>
      </c>
      <c r="M18" s="4">
        <v>117</v>
      </c>
      <c r="N18" s="4">
        <v>108</v>
      </c>
      <c r="O18" s="4">
        <v>105</v>
      </c>
      <c r="P18" s="50">
        <f>N18+O18+D18+E18+F18+G18+H18+I18+J18+K18+L18+M18</f>
        <v>872</v>
      </c>
    </row>
    <row r="19" spans="2:16" s="2" customFormat="1" ht="32.1" customHeight="1" x14ac:dyDescent="0.25">
      <c r="B19" s="103"/>
      <c r="C19" s="11" t="s">
        <v>15</v>
      </c>
      <c r="D19" s="35">
        <v>27</v>
      </c>
      <c r="E19" s="35">
        <v>113</v>
      </c>
      <c r="F19" s="35">
        <v>88</v>
      </c>
      <c r="G19" s="4">
        <v>30</v>
      </c>
      <c r="H19" s="4">
        <v>96</v>
      </c>
      <c r="I19" s="4">
        <v>63</v>
      </c>
      <c r="J19" s="4">
        <v>81</v>
      </c>
      <c r="K19" s="4">
        <v>106</v>
      </c>
      <c r="L19" s="4">
        <v>96</v>
      </c>
      <c r="M19" s="4">
        <v>86</v>
      </c>
      <c r="N19" s="4">
        <v>98</v>
      </c>
      <c r="O19" s="4">
        <v>38</v>
      </c>
      <c r="P19" s="50">
        <f>N19+O19+D19+E19+F19+G19+H19+I19+J19+K19+L19+M19</f>
        <v>922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2</v>
      </c>
      <c r="F20" s="35">
        <v>0</v>
      </c>
      <c r="G20" s="4">
        <v>0</v>
      </c>
      <c r="H20" s="4">
        <v>0</v>
      </c>
      <c r="I20" s="4">
        <v>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50">
        <f>+D20+E20+F20+G20+H20+I20+J20+K20+L20+M20+N20+O20</f>
        <v>8</v>
      </c>
    </row>
    <row r="21" spans="2:16" s="2" customFormat="1" ht="32.1" customHeight="1" x14ac:dyDescent="0.25">
      <c r="B21" s="103"/>
      <c r="C21" s="7" t="s">
        <v>31</v>
      </c>
      <c r="D21" s="8">
        <f>SUM(D18:D20)</f>
        <v>90</v>
      </c>
      <c r="E21" s="8">
        <f t="shared" ref="E21:O21" si="1">SUM(E18:E20)</f>
        <v>198</v>
      </c>
      <c r="F21" s="8">
        <f t="shared" si="1"/>
        <v>135</v>
      </c>
      <c r="G21" s="8">
        <f t="shared" si="1"/>
        <v>77</v>
      </c>
      <c r="H21" s="8">
        <f t="shared" si="1"/>
        <v>132</v>
      </c>
      <c r="I21" s="8">
        <f t="shared" si="1"/>
        <v>115</v>
      </c>
      <c r="J21" s="8">
        <f t="shared" si="1"/>
        <v>126</v>
      </c>
      <c r="K21" s="8">
        <f t="shared" si="1"/>
        <v>167</v>
      </c>
      <c r="L21" s="8">
        <f t="shared" si="1"/>
        <v>208</v>
      </c>
      <c r="M21" s="8">
        <f t="shared" si="1"/>
        <v>203</v>
      </c>
      <c r="N21" s="8">
        <f t="shared" si="1"/>
        <v>206</v>
      </c>
      <c r="O21" s="8">
        <f t="shared" si="1"/>
        <v>145</v>
      </c>
      <c r="P21" s="12">
        <f t="shared" ref="P21" si="2">SUM(P18:P20)</f>
        <v>1802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128</v>
      </c>
      <c r="E22" s="13">
        <f t="shared" ref="E22:O22" si="3">E17+E21</f>
        <v>210</v>
      </c>
      <c r="F22" s="13">
        <f t="shared" si="3"/>
        <v>157</v>
      </c>
      <c r="G22" s="13">
        <f t="shared" si="3"/>
        <v>82</v>
      </c>
      <c r="H22" s="13">
        <f t="shared" si="3"/>
        <v>136</v>
      </c>
      <c r="I22" s="13">
        <f t="shared" si="3"/>
        <v>151</v>
      </c>
      <c r="J22" s="13">
        <f t="shared" si="3"/>
        <v>128</v>
      </c>
      <c r="K22" s="13">
        <f t="shared" si="3"/>
        <v>169</v>
      </c>
      <c r="L22" s="13">
        <f t="shared" si="3"/>
        <v>214</v>
      </c>
      <c r="M22" s="13">
        <f t="shared" si="3"/>
        <v>207</v>
      </c>
      <c r="N22" s="13">
        <f t="shared" si="3"/>
        <v>206</v>
      </c>
      <c r="O22" s="13">
        <f t="shared" si="3"/>
        <v>193</v>
      </c>
      <c r="P22" s="36">
        <f>+P17+P21</f>
        <v>1981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0</v>
      </c>
      <c r="E27" s="35">
        <v>0</v>
      </c>
      <c r="F27" s="35">
        <v>7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4">
        <v>0</v>
      </c>
      <c r="M27" s="4">
        <v>0</v>
      </c>
      <c r="N27" s="4">
        <v>0</v>
      </c>
      <c r="O27" s="4">
        <v>1</v>
      </c>
      <c r="P27" s="6">
        <f t="shared" ref="P27:P32" si="4">SUM(D27:O27)</f>
        <v>8</v>
      </c>
    </row>
    <row r="28" spans="2:16" s="2" customFormat="1" ht="32.1" customHeight="1" x14ac:dyDescent="0.25">
      <c r="B28" s="102"/>
      <c r="C28" s="3" t="s">
        <v>18</v>
      </c>
      <c r="D28" s="35">
        <v>1</v>
      </c>
      <c r="E28" s="35">
        <v>0</v>
      </c>
      <c r="F28" s="35">
        <v>2</v>
      </c>
      <c r="G28" s="35">
        <v>0</v>
      </c>
      <c r="H28" s="35">
        <v>1</v>
      </c>
      <c r="I28" s="35">
        <v>0</v>
      </c>
      <c r="J28" s="35">
        <v>0</v>
      </c>
      <c r="K28" s="35">
        <v>2</v>
      </c>
      <c r="L28" s="4">
        <v>1</v>
      </c>
      <c r="M28" s="4">
        <v>3</v>
      </c>
      <c r="N28" s="4">
        <v>0</v>
      </c>
      <c r="O28" s="4">
        <v>2</v>
      </c>
      <c r="P28" s="6">
        <f t="shared" si="4"/>
        <v>12</v>
      </c>
    </row>
    <row r="29" spans="2:16" s="2" customFormat="1" ht="32.1" customHeight="1" x14ac:dyDescent="0.25">
      <c r="B29" s="102"/>
      <c r="C29" s="3" t="s">
        <v>19</v>
      </c>
      <c r="D29" s="35">
        <v>17</v>
      </c>
      <c r="E29" s="35">
        <v>4</v>
      </c>
      <c r="F29" s="35">
        <v>13</v>
      </c>
      <c r="G29" s="35">
        <v>0</v>
      </c>
      <c r="H29" s="35">
        <v>0</v>
      </c>
      <c r="I29" s="35">
        <v>0</v>
      </c>
      <c r="J29" s="35">
        <v>0</v>
      </c>
      <c r="K29" s="35">
        <v>2</v>
      </c>
      <c r="L29" s="4">
        <v>0</v>
      </c>
      <c r="M29" s="4">
        <v>1</v>
      </c>
      <c r="N29" s="4">
        <v>1</v>
      </c>
      <c r="O29" s="4">
        <v>0</v>
      </c>
      <c r="P29" s="6">
        <f t="shared" si="4"/>
        <v>38</v>
      </c>
    </row>
    <row r="30" spans="2:16" s="2" customFormat="1" ht="32.1" customHeight="1" x14ac:dyDescent="0.25">
      <c r="B30" s="102"/>
      <c r="C30" s="3" t="s">
        <v>20</v>
      </c>
      <c r="D30" s="35">
        <v>28</v>
      </c>
      <c r="E30" s="35">
        <v>26</v>
      </c>
      <c r="F30" s="35">
        <v>23</v>
      </c>
      <c r="G30" s="35">
        <v>12</v>
      </c>
      <c r="H30" s="35">
        <v>18</v>
      </c>
      <c r="I30" s="35">
        <v>16</v>
      </c>
      <c r="J30" s="35">
        <v>9</v>
      </c>
      <c r="K30" s="35">
        <v>10</v>
      </c>
      <c r="L30" s="4">
        <v>18</v>
      </c>
      <c r="M30" s="4">
        <v>16</v>
      </c>
      <c r="N30" s="4">
        <v>18</v>
      </c>
      <c r="O30" s="4">
        <v>3</v>
      </c>
      <c r="P30" s="6">
        <f t="shared" si="4"/>
        <v>197</v>
      </c>
    </row>
    <row r="31" spans="2:16" s="2" customFormat="1" ht="32.1" customHeight="1" x14ac:dyDescent="0.25">
      <c r="B31" s="102"/>
      <c r="C31" s="3" t="s">
        <v>21</v>
      </c>
      <c r="D31" s="35">
        <v>2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1</v>
      </c>
      <c r="M31" s="4">
        <v>0</v>
      </c>
      <c r="N31" s="4">
        <v>0</v>
      </c>
      <c r="O31" s="4">
        <v>0</v>
      </c>
      <c r="P31" s="6">
        <f t="shared" si="4"/>
        <v>3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1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48</v>
      </c>
      <c r="E33" s="41">
        <f t="shared" ref="E33:O33" si="5">SUM(E27:E32)</f>
        <v>30</v>
      </c>
      <c r="F33" s="41">
        <f t="shared" si="5"/>
        <v>45</v>
      </c>
      <c r="G33" s="41">
        <f t="shared" si="5"/>
        <v>12</v>
      </c>
      <c r="H33" s="41">
        <f t="shared" si="5"/>
        <v>19</v>
      </c>
      <c r="I33" s="41">
        <f t="shared" si="5"/>
        <v>16</v>
      </c>
      <c r="J33" s="41">
        <f t="shared" si="5"/>
        <v>9</v>
      </c>
      <c r="K33" s="41">
        <f t="shared" si="5"/>
        <v>15</v>
      </c>
      <c r="L33" s="41">
        <f t="shared" si="5"/>
        <v>20</v>
      </c>
      <c r="M33" s="41">
        <f t="shared" si="5"/>
        <v>20</v>
      </c>
      <c r="N33" s="41">
        <f t="shared" si="5"/>
        <v>19</v>
      </c>
      <c r="O33" s="41">
        <f t="shared" si="5"/>
        <v>6</v>
      </c>
      <c r="P33" s="14">
        <f>SUM(P27:P32)</f>
        <v>259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7</v>
      </c>
      <c r="E38" s="51">
        <v>17</v>
      </c>
      <c r="F38" s="51">
        <v>33</v>
      </c>
      <c r="G38" s="51">
        <v>21</v>
      </c>
      <c r="H38" s="51">
        <v>27</v>
      </c>
      <c r="I38" s="51">
        <v>37</v>
      </c>
      <c r="J38" s="51">
        <v>52</v>
      </c>
      <c r="K38" s="51">
        <v>101</v>
      </c>
      <c r="L38" s="52">
        <v>102</v>
      </c>
      <c r="M38" s="52">
        <v>134</v>
      </c>
      <c r="N38" s="52">
        <v>30</v>
      </c>
      <c r="O38" s="52">
        <v>28</v>
      </c>
      <c r="P38" s="62">
        <f>SUM(D38:O38)</f>
        <v>589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topLeftCell="A31" workbookViewId="0">
      <selection activeCell="D37" sqref="D37:O37"/>
    </sheetView>
  </sheetViews>
  <sheetFormatPr baseColWidth="10" defaultColWidth="11.42578125" defaultRowHeight="14.25" x14ac:dyDescent="0.2"/>
  <cols>
    <col min="1" max="1" width="3.42578125" style="1" customWidth="1"/>
    <col min="2" max="2" width="21.14062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2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s="2" customFormat="1" ht="17.25" x14ac:dyDescent="0.3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2:16" s="2" customFormat="1" ht="18.75" customHeight="1" x14ac:dyDescent="0.25">
      <c r="B9" s="93" t="str">
        <f>DESCRIPCION!B6</f>
        <v xml:space="preserve">DENUNCIAS DE VIOLENCIA DE GÉNERO, INTRAFAMILIAR Y DELITOS SEXUALES 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2:16" s="2" customFormat="1" ht="19.5" x14ac:dyDescent="0.4">
      <c r="B10" s="94" t="s">
        <v>108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2:16" s="2" customFormat="1" ht="18.75" customHeight="1" thickBot="1" x14ac:dyDescent="0.4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s="2" customFormat="1" ht="32.1" customHeight="1" x14ac:dyDescent="0.25">
      <c r="B12" s="110" t="s">
        <v>82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</row>
    <row r="13" spans="2:16" s="2" customFormat="1" ht="32.1" customHeight="1" x14ac:dyDescent="0.25">
      <c r="B13" s="57" t="s">
        <v>13</v>
      </c>
      <c r="C13" s="58" t="s">
        <v>81</v>
      </c>
      <c r="D13" s="58" t="s">
        <v>1</v>
      </c>
      <c r="E13" s="58" t="s">
        <v>2</v>
      </c>
      <c r="F13" s="58" t="s">
        <v>3</v>
      </c>
      <c r="G13" s="58" t="s">
        <v>4</v>
      </c>
      <c r="H13" s="58" t="s">
        <v>5</v>
      </c>
      <c r="I13" s="58" t="s">
        <v>6</v>
      </c>
      <c r="J13" s="58" t="s">
        <v>7</v>
      </c>
      <c r="K13" s="58" t="s">
        <v>8</v>
      </c>
      <c r="L13" s="58" t="s">
        <v>9</v>
      </c>
      <c r="M13" s="58" t="s">
        <v>10</v>
      </c>
      <c r="N13" s="58" t="s">
        <v>11</v>
      </c>
      <c r="O13" s="58" t="s">
        <v>12</v>
      </c>
      <c r="P13" s="59" t="s">
        <v>29</v>
      </c>
    </row>
    <row r="14" spans="2:16" s="2" customFormat="1" ht="32.1" customHeight="1" x14ac:dyDescent="0.25">
      <c r="B14" s="102" t="s">
        <v>23</v>
      </c>
      <c r="C14" s="3" t="s">
        <v>14</v>
      </c>
      <c r="D14" s="4">
        <v>25</v>
      </c>
      <c r="E14" s="4">
        <v>5</v>
      </c>
      <c r="F14" s="4">
        <v>15</v>
      </c>
      <c r="G14" s="4">
        <v>2</v>
      </c>
      <c r="H14" s="4">
        <v>13</v>
      </c>
      <c r="I14" s="4">
        <v>25</v>
      </c>
      <c r="J14" s="4">
        <v>12</v>
      </c>
      <c r="K14" s="4">
        <v>10</v>
      </c>
      <c r="L14" s="4">
        <v>10</v>
      </c>
      <c r="M14" s="4">
        <v>35</v>
      </c>
      <c r="N14" s="4">
        <v>12</v>
      </c>
      <c r="O14" s="4">
        <v>35</v>
      </c>
      <c r="P14" s="5">
        <f>SUM(D14:O14)</f>
        <v>199</v>
      </c>
    </row>
    <row r="15" spans="2:16" s="2" customFormat="1" ht="32.1" customHeight="1" x14ac:dyDescent="0.25">
      <c r="B15" s="102"/>
      <c r="C15" s="3" t="s">
        <v>15</v>
      </c>
      <c r="D15" s="4">
        <v>50</v>
      </c>
      <c r="E15" s="4">
        <v>20</v>
      </c>
      <c r="F15" s="4">
        <v>20</v>
      </c>
      <c r="G15" s="4">
        <v>3</v>
      </c>
      <c r="H15" s="4">
        <v>30</v>
      </c>
      <c r="I15" s="4">
        <v>35</v>
      </c>
      <c r="J15" s="4">
        <v>35</v>
      </c>
      <c r="K15" s="4">
        <v>35</v>
      </c>
      <c r="L15" s="4">
        <v>32</v>
      </c>
      <c r="M15" s="4">
        <v>50</v>
      </c>
      <c r="N15" s="4">
        <v>30</v>
      </c>
      <c r="O15" s="4">
        <v>17</v>
      </c>
      <c r="P15" s="6">
        <f>SUM(D15:O15)</f>
        <v>357</v>
      </c>
    </row>
    <row r="16" spans="2:16" s="2" customFormat="1" ht="32.1" customHeight="1" x14ac:dyDescent="0.25">
      <c r="B16" s="102"/>
      <c r="C16" s="7" t="s">
        <v>31</v>
      </c>
      <c r="D16" s="8">
        <f>SUM(D14:D15)</f>
        <v>75</v>
      </c>
      <c r="E16" s="8">
        <f t="shared" ref="E16:O16" si="0">SUM(E14:E15)</f>
        <v>25</v>
      </c>
      <c r="F16" s="8">
        <f t="shared" si="0"/>
        <v>35</v>
      </c>
      <c r="G16" s="8">
        <f t="shared" si="0"/>
        <v>5</v>
      </c>
      <c r="H16" s="8">
        <f t="shared" si="0"/>
        <v>43</v>
      </c>
      <c r="I16" s="8">
        <f t="shared" si="0"/>
        <v>60</v>
      </c>
      <c r="J16" s="8">
        <f t="shared" si="0"/>
        <v>47</v>
      </c>
      <c r="K16" s="8">
        <f t="shared" si="0"/>
        <v>45</v>
      </c>
      <c r="L16" s="8">
        <f t="shared" si="0"/>
        <v>42</v>
      </c>
      <c r="M16" s="8">
        <f t="shared" si="0"/>
        <v>85</v>
      </c>
      <c r="N16" s="8">
        <f t="shared" si="0"/>
        <v>42</v>
      </c>
      <c r="O16" s="8">
        <f t="shared" si="0"/>
        <v>52</v>
      </c>
      <c r="P16" s="10">
        <f>SUM(P14:P15)</f>
        <v>556</v>
      </c>
    </row>
    <row r="17" spans="2:16" s="2" customFormat="1" ht="32.1" customHeight="1" x14ac:dyDescent="0.25">
      <c r="B17" s="103" t="s">
        <v>24</v>
      </c>
      <c r="C17" s="11" t="s">
        <v>14</v>
      </c>
      <c r="D17" s="35">
        <v>35</v>
      </c>
      <c r="E17" s="35">
        <v>32</v>
      </c>
      <c r="F17" s="35">
        <v>8</v>
      </c>
      <c r="G17" s="4">
        <v>15</v>
      </c>
      <c r="H17" s="4">
        <v>45</v>
      </c>
      <c r="I17" s="4">
        <v>50</v>
      </c>
      <c r="J17" s="4">
        <v>20</v>
      </c>
      <c r="K17" s="4">
        <v>25</v>
      </c>
      <c r="L17" s="4">
        <v>27</v>
      </c>
      <c r="M17" s="4">
        <v>30</v>
      </c>
      <c r="N17" s="4">
        <v>25</v>
      </c>
      <c r="O17" s="4">
        <v>57</v>
      </c>
      <c r="P17" s="50">
        <f>N17+O17+D17+E17+F17+G17+H17+I17+J17+K17+L17+M17</f>
        <v>369</v>
      </c>
    </row>
    <row r="18" spans="2:16" s="2" customFormat="1" ht="32.1" customHeight="1" x14ac:dyDescent="0.25">
      <c r="B18" s="103"/>
      <c r="C18" s="11" t="s">
        <v>15</v>
      </c>
      <c r="D18" s="35">
        <v>22</v>
      </c>
      <c r="E18" s="35">
        <v>42</v>
      </c>
      <c r="F18" s="35">
        <v>5</v>
      </c>
      <c r="G18" s="4">
        <v>5</v>
      </c>
      <c r="H18" s="4">
        <v>25</v>
      </c>
      <c r="I18" s="4">
        <v>21</v>
      </c>
      <c r="J18" s="4">
        <v>50</v>
      </c>
      <c r="K18" s="4">
        <v>33</v>
      </c>
      <c r="L18" s="4">
        <v>53</v>
      </c>
      <c r="M18" s="4">
        <v>41</v>
      </c>
      <c r="N18" s="4">
        <v>45</v>
      </c>
      <c r="O18" s="4">
        <v>35</v>
      </c>
      <c r="P18" s="50">
        <f>N18+O18+D18+E18+F18+G18+H18+I18+J18+K18+L18+M18</f>
        <v>377</v>
      </c>
    </row>
    <row r="19" spans="2:16" s="2" customFormat="1" ht="32.1" customHeight="1" x14ac:dyDescent="0.25">
      <c r="B19" s="103"/>
      <c r="C19" s="11" t="s">
        <v>16</v>
      </c>
      <c r="D19" s="35">
        <v>6</v>
      </c>
      <c r="E19" s="35">
        <v>0</v>
      </c>
      <c r="F19" s="35">
        <v>2</v>
      </c>
      <c r="G19" s="4">
        <v>0</v>
      </c>
      <c r="H19" s="4">
        <v>0</v>
      </c>
      <c r="I19" s="4">
        <v>0</v>
      </c>
      <c r="J19" s="4">
        <v>4</v>
      </c>
      <c r="K19" s="4">
        <v>0</v>
      </c>
      <c r="L19" s="4">
        <v>2</v>
      </c>
      <c r="M19" s="4">
        <v>1</v>
      </c>
      <c r="N19" s="4">
        <v>0</v>
      </c>
      <c r="O19" s="4">
        <v>8</v>
      </c>
      <c r="P19" s="50">
        <f>+D19+E19+F19+G19+H19+I19+J19+K19+L19+M19+N19+O19</f>
        <v>23</v>
      </c>
    </row>
    <row r="20" spans="2:16" s="2" customFormat="1" ht="32.1" customHeight="1" x14ac:dyDescent="0.25">
      <c r="B20" s="103"/>
      <c r="C20" s="7" t="s">
        <v>31</v>
      </c>
      <c r="D20" s="68">
        <f>SUM(D17:D19)</f>
        <v>63</v>
      </c>
      <c r="E20" s="68">
        <f t="shared" ref="E20:O20" si="1">SUM(E17:E19)</f>
        <v>74</v>
      </c>
      <c r="F20" s="68">
        <f t="shared" si="1"/>
        <v>15</v>
      </c>
      <c r="G20" s="68">
        <f t="shared" si="1"/>
        <v>20</v>
      </c>
      <c r="H20" s="68">
        <f t="shared" si="1"/>
        <v>70</v>
      </c>
      <c r="I20" s="68">
        <f t="shared" si="1"/>
        <v>71</v>
      </c>
      <c r="J20" s="68">
        <f t="shared" si="1"/>
        <v>74</v>
      </c>
      <c r="K20" s="68">
        <f t="shared" si="1"/>
        <v>58</v>
      </c>
      <c r="L20" s="68">
        <f t="shared" si="1"/>
        <v>82</v>
      </c>
      <c r="M20" s="68">
        <f t="shared" si="1"/>
        <v>72</v>
      </c>
      <c r="N20" s="68">
        <f t="shared" si="1"/>
        <v>70</v>
      </c>
      <c r="O20" s="68">
        <f t="shared" si="1"/>
        <v>100</v>
      </c>
      <c r="P20" s="10">
        <f>SUM(P17:P19)</f>
        <v>769</v>
      </c>
    </row>
    <row r="21" spans="2:16" s="2" customFormat="1" ht="32.1" customHeight="1" thickBot="1" x14ac:dyDescent="0.3">
      <c r="B21" s="104" t="s">
        <v>32</v>
      </c>
      <c r="C21" s="105"/>
      <c r="D21" s="13">
        <f>D16+D20</f>
        <v>138</v>
      </c>
      <c r="E21" s="13">
        <f t="shared" ref="E21:O21" si="2">E16+E20</f>
        <v>99</v>
      </c>
      <c r="F21" s="13">
        <f t="shared" si="2"/>
        <v>50</v>
      </c>
      <c r="G21" s="13">
        <f t="shared" si="2"/>
        <v>25</v>
      </c>
      <c r="H21" s="13">
        <f t="shared" si="2"/>
        <v>113</v>
      </c>
      <c r="I21" s="13">
        <f t="shared" si="2"/>
        <v>131</v>
      </c>
      <c r="J21" s="13">
        <f t="shared" si="2"/>
        <v>121</v>
      </c>
      <c r="K21" s="13">
        <f t="shared" si="2"/>
        <v>103</v>
      </c>
      <c r="L21" s="13">
        <f t="shared" si="2"/>
        <v>124</v>
      </c>
      <c r="M21" s="13">
        <f t="shared" si="2"/>
        <v>157</v>
      </c>
      <c r="N21" s="13">
        <f t="shared" si="2"/>
        <v>112</v>
      </c>
      <c r="O21" s="13">
        <f t="shared" si="2"/>
        <v>152</v>
      </c>
      <c r="P21" s="36">
        <f>P16+P20</f>
        <v>1325</v>
      </c>
    </row>
    <row r="22" spans="2:16" s="2" customFormat="1" ht="17.25" x14ac:dyDescent="0.35">
      <c r="B22" s="15" t="str">
        <f>DESCRIPCION!B9</f>
        <v xml:space="preserve">Fuente: Unidades especializadas en violencia de género, intrafamiliar y delitos sexuales (UVGS). </v>
      </c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8"/>
      <c r="N22" s="16"/>
      <c r="O22" s="16"/>
      <c r="P22" s="15"/>
    </row>
    <row r="23" spans="2:16" s="2" customFormat="1" ht="32.1" customHeight="1" thickBot="1" x14ac:dyDescent="0.4">
      <c r="B23" s="15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9"/>
      <c r="N23" s="16"/>
      <c r="O23" s="16"/>
      <c r="P23" s="15"/>
    </row>
    <row r="24" spans="2:16" s="2" customFormat="1" ht="32.1" customHeight="1" x14ac:dyDescent="0.25">
      <c r="B24" s="106" t="s">
        <v>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2:16" s="2" customFormat="1" ht="32.1" customHeight="1" x14ac:dyDescent="0.25">
      <c r="B25" s="57" t="s">
        <v>13</v>
      </c>
      <c r="C25" s="58" t="s">
        <v>81</v>
      </c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8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59" t="s">
        <v>29</v>
      </c>
    </row>
    <row r="26" spans="2:16" s="2" customFormat="1" ht="32.1" customHeight="1" x14ac:dyDescent="0.25">
      <c r="B26" s="102" t="s">
        <v>25</v>
      </c>
      <c r="C26" s="3" t="s">
        <v>17</v>
      </c>
      <c r="D26" s="35">
        <v>6</v>
      </c>
      <c r="E26" s="35">
        <v>4</v>
      </c>
      <c r="F26" s="35">
        <v>7</v>
      </c>
      <c r="G26" s="35">
        <v>0</v>
      </c>
      <c r="H26" s="35">
        <v>2</v>
      </c>
      <c r="I26" s="35">
        <v>5</v>
      </c>
      <c r="J26" s="35">
        <v>2</v>
      </c>
      <c r="K26" s="35">
        <v>2</v>
      </c>
      <c r="L26" s="4">
        <v>3</v>
      </c>
      <c r="M26" s="4">
        <v>5</v>
      </c>
      <c r="N26" s="4">
        <v>6</v>
      </c>
      <c r="O26" s="4">
        <v>3</v>
      </c>
      <c r="P26" s="5">
        <f>SUM(D26:O26)</f>
        <v>45</v>
      </c>
    </row>
    <row r="27" spans="2:16" s="2" customFormat="1" ht="32.1" customHeight="1" x14ac:dyDescent="0.25">
      <c r="B27" s="102"/>
      <c r="C27" s="3" t="s">
        <v>18</v>
      </c>
      <c r="D27" s="35">
        <v>4</v>
      </c>
      <c r="E27" s="35">
        <v>1</v>
      </c>
      <c r="F27" s="35">
        <v>3</v>
      </c>
      <c r="G27" s="35">
        <v>0</v>
      </c>
      <c r="H27" s="35">
        <v>1</v>
      </c>
      <c r="I27" s="35">
        <v>5</v>
      </c>
      <c r="J27" s="35">
        <v>1</v>
      </c>
      <c r="K27" s="35">
        <v>2</v>
      </c>
      <c r="L27" s="4">
        <v>4</v>
      </c>
      <c r="M27" s="4">
        <v>1</v>
      </c>
      <c r="N27" s="4">
        <v>6</v>
      </c>
      <c r="O27" s="4">
        <v>0</v>
      </c>
      <c r="P27" s="5">
        <f>SUM(D27:O27)</f>
        <v>28</v>
      </c>
    </row>
    <row r="28" spans="2:16" s="2" customFormat="1" ht="32.1" customHeight="1" x14ac:dyDescent="0.25">
      <c r="B28" s="102"/>
      <c r="C28" s="3" t="s">
        <v>19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4">
        <v>0</v>
      </c>
      <c r="M28" s="4">
        <v>1</v>
      </c>
      <c r="N28" s="4">
        <v>0</v>
      </c>
      <c r="O28" s="4">
        <v>0</v>
      </c>
      <c r="P28" s="5">
        <f t="shared" ref="P28:P31" si="3">SUM(D28:O28)</f>
        <v>1</v>
      </c>
    </row>
    <row r="29" spans="2:16" s="2" customFormat="1" ht="32.1" customHeight="1" x14ac:dyDescent="0.25">
      <c r="B29" s="102"/>
      <c r="C29" s="3" t="s">
        <v>20</v>
      </c>
      <c r="D29" s="35">
        <v>4</v>
      </c>
      <c r="E29" s="35">
        <v>4</v>
      </c>
      <c r="F29" s="35">
        <v>0</v>
      </c>
      <c r="G29" s="35">
        <v>1</v>
      </c>
      <c r="H29" s="35">
        <v>3</v>
      </c>
      <c r="I29" s="35">
        <v>2</v>
      </c>
      <c r="J29" s="35">
        <v>3</v>
      </c>
      <c r="K29" s="35">
        <v>1</v>
      </c>
      <c r="L29" s="4">
        <v>2</v>
      </c>
      <c r="M29" s="4">
        <v>2</v>
      </c>
      <c r="N29" s="4">
        <v>4</v>
      </c>
      <c r="O29" s="4">
        <v>6</v>
      </c>
      <c r="P29" s="5">
        <f t="shared" si="3"/>
        <v>32</v>
      </c>
    </row>
    <row r="30" spans="2:16" s="2" customFormat="1" ht="32.1" customHeight="1" x14ac:dyDescent="0.25">
      <c r="B30" s="102"/>
      <c r="C30" s="3" t="s">
        <v>21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1</v>
      </c>
      <c r="L30" s="4">
        <v>1</v>
      </c>
      <c r="M30" s="4">
        <v>0</v>
      </c>
      <c r="N30" s="4">
        <v>2</v>
      </c>
      <c r="O30" s="4">
        <v>0</v>
      </c>
      <c r="P30" s="5">
        <f t="shared" si="3"/>
        <v>5</v>
      </c>
    </row>
    <row r="31" spans="2:16" s="2" customFormat="1" ht="32.1" customHeight="1" x14ac:dyDescent="0.25">
      <c r="B31" s="102"/>
      <c r="C31" s="3" t="s">
        <v>22</v>
      </c>
      <c r="D31" s="35">
        <v>0</v>
      </c>
      <c r="E31" s="35">
        <v>0</v>
      </c>
      <c r="F31" s="35">
        <v>0</v>
      </c>
      <c r="G31" s="35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1</v>
      </c>
      <c r="O31" s="4">
        <v>0</v>
      </c>
      <c r="P31" s="5">
        <f t="shared" si="3"/>
        <v>2</v>
      </c>
    </row>
    <row r="32" spans="2:16" s="2" customFormat="1" ht="32.1" customHeight="1" thickBot="1" x14ac:dyDescent="0.3">
      <c r="B32" s="104" t="s">
        <v>32</v>
      </c>
      <c r="C32" s="105"/>
      <c r="D32" s="41">
        <f>SUM(D26:D31)</f>
        <v>14</v>
      </c>
      <c r="E32" s="41">
        <f t="shared" ref="E32:O32" si="4">SUM(E26:E31)</f>
        <v>10</v>
      </c>
      <c r="F32" s="41">
        <f t="shared" si="4"/>
        <v>10</v>
      </c>
      <c r="G32" s="41">
        <f t="shared" si="4"/>
        <v>1</v>
      </c>
      <c r="H32" s="41">
        <f t="shared" si="4"/>
        <v>6</v>
      </c>
      <c r="I32" s="41">
        <f t="shared" si="4"/>
        <v>12</v>
      </c>
      <c r="J32" s="41">
        <f t="shared" si="4"/>
        <v>6</v>
      </c>
      <c r="K32" s="41">
        <f t="shared" si="4"/>
        <v>6</v>
      </c>
      <c r="L32" s="41">
        <f t="shared" si="4"/>
        <v>10</v>
      </c>
      <c r="M32" s="41">
        <f t="shared" si="4"/>
        <v>10</v>
      </c>
      <c r="N32" s="41">
        <f t="shared" si="4"/>
        <v>19</v>
      </c>
      <c r="O32" s="41">
        <f t="shared" si="4"/>
        <v>9</v>
      </c>
      <c r="P32" s="14">
        <f>SUM(P26:P31)</f>
        <v>113</v>
      </c>
    </row>
    <row r="33" spans="2:16" s="2" customFormat="1" ht="17.25" x14ac:dyDescent="0.35">
      <c r="B33" s="15" t="str">
        <f>DESCRIPCION!B9</f>
        <v xml:space="preserve">Fuente: Unidades especializadas en violencia de género, intrafamiliar y delitos sexuales (UVGS). </v>
      </c>
      <c r="C33" s="16"/>
      <c r="D33" s="20"/>
      <c r="E33" s="16"/>
      <c r="F33" s="16"/>
      <c r="G33" s="16"/>
      <c r="H33" s="16"/>
      <c r="I33" s="16"/>
      <c r="J33" s="16"/>
      <c r="K33" s="16"/>
      <c r="L33" s="16"/>
      <c r="M33" s="18"/>
      <c r="N33" s="16"/>
      <c r="O33" s="16"/>
      <c r="P33" s="15"/>
    </row>
    <row r="34" spans="2:16" s="2" customFormat="1" ht="32.1" customHeight="1" thickBot="1" x14ac:dyDescent="0.4">
      <c r="B34" s="15"/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9"/>
      <c r="N34" s="16"/>
      <c r="O34" s="16"/>
      <c r="P34" s="15"/>
    </row>
    <row r="35" spans="2:16" ht="32.1" customHeight="1" thickTop="1" x14ac:dyDescent="0.2">
      <c r="B35" s="95" t="s">
        <v>26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7"/>
    </row>
    <row r="36" spans="2:16" ht="32.1" customHeight="1" x14ac:dyDescent="0.2">
      <c r="B36" s="98"/>
      <c r="C36" s="99"/>
      <c r="D36" s="60" t="s">
        <v>1</v>
      </c>
      <c r="E36" s="60" t="s">
        <v>2</v>
      </c>
      <c r="F36" s="60" t="s">
        <v>3</v>
      </c>
      <c r="G36" s="60" t="s">
        <v>4</v>
      </c>
      <c r="H36" s="60" t="s">
        <v>5</v>
      </c>
      <c r="I36" s="60" t="s">
        <v>6</v>
      </c>
      <c r="J36" s="60" t="s">
        <v>7</v>
      </c>
      <c r="K36" s="60" t="s">
        <v>8</v>
      </c>
      <c r="L36" s="60" t="s">
        <v>9</v>
      </c>
      <c r="M36" s="60" t="s">
        <v>10</v>
      </c>
      <c r="N36" s="60" t="s">
        <v>11</v>
      </c>
      <c r="O36" s="60" t="s">
        <v>12</v>
      </c>
      <c r="P36" s="61" t="s">
        <v>29</v>
      </c>
    </row>
    <row r="37" spans="2:16" ht="32.1" customHeight="1" thickBot="1" x14ac:dyDescent="0.25">
      <c r="B37" s="100" t="s">
        <v>30</v>
      </c>
      <c r="C37" s="101"/>
      <c r="D37" s="51">
        <v>13</v>
      </c>
      <c r="E37" s="51">
        <v>10</v>
      </c>
      <c r="F37" s="51">
        <v>5</v>
      </c>
      <c r="G37" s="51">
        <v>2</v>
      </c>
      <c r="H37" s="51">
        <v>8</v>
      </c>
      <c r="I37" s="51">
        <v>21</v>
      </c>
      <c r="J37" s="51">
        <v>6</v>
      </c>
      <c r="K37" s="51">
        <v>8</v>
      </c>
      <c r="L37" s="52">
        <v>9</v>
      </c>
      <c r="M37" s="52">
        <v>18</v>
      </c>
      <c r="N37" s="52">
        <v>18</v>
      </c>
      <c r="O37" s="52">
        <v>19</v>
      </c>
      <c r="P37" s="62">
        <f>SUM(D37:O37)</f>
        <v>137</v>
      </c>
    </row>
    <row r="38" spans="2:16" ht="18" thickTop="1" x14ac:dyDescent="0.35">
      <c r="B38" s="15" t="str">
        <f>DESCRIPCION!B9</f>
        <v xml:space="preserve">Fuente: Unidades especializadas en violencia de género, intrafamiliar y delitos sexuales (UVGS). 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7.25" x14ac:dyDescent="0.35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</sheetData>
  <mergeCells count="16">
    <mergeCell ref="B12:P12"/>
    <mergeCell ref="B5:P5"/>
    <mergeCell ref="B6:P6"/>
    <mergeCell ref="B7:P7"/>
    <mergeCell ref="B9:P9"/>
    <mergeCell ref="B10:P10"/>
    <mergeCell ref="B35:P35"/>
    <mergeCell ref="B36:C36"/>
    <mergeCell ref="B37:C37"/>
    <mergeCell ref="B39:P39"/>
    <mergeCell ref="B14:B16"/>
    <mergeCell ref="B17:B20"/>
    <mergeCell ref="B21:C21"/>
    <mergeCell ref="B24:P24"/>
    <mergeCell ref="B26:B31"/>
    <mergeCell ref="B32:C32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D38" sqref="D38:O38"/>
    </sheetView>
  </sheetViews>
  <sheetFormatPr baseColWidth="10" defaultColWidth="11.42578125" defaultRowHeight="14.25" x14ac:dyDescent="0.2"/>
  <cols>
    <col min="1" max="1" width="3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109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4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</v>
      </c>
      <c r="M15" s="4">
        <v>1</v>
      </c>
      <c r="N15" s="4">
        <v>0</v>
      </c>
      <c r="O15" s="4">
        <v>1</v>
      </c>
      <c r="P15" s="5">
        <f>N15+O15++D15+E15+F15+G15+H15+I15+J15+K15+L15+M15</f>
        <v>17</v>
      </c>
    </row>
    <row r="16" spans="2:16" s="2" customFormat="1" ht="32.1" customHeight="1" x14ac:dyDescent="0.25">
      <c r="B16" s="102"/>
      <c r="C16" s="3" t="s">
        <v>15</v>
      </c>
      <c r="D16" s="4"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4</v>
      </c>
      <c r="M16" s="4">
        <v>0</v>
      </c>
      <c r="N16" s="4">
        <v>0</v>
      </c>
      <c r="O16" s="4">
        <v>1</v>
      </c>
      <c r="P16" s="6">
        <f>+D16+E16+F16+G16+H16+I16+J16+K16+L16+M16+N16+O16</f>
        <v>8</v>
      </c>
    </row>
    <row r="17" spans="2:16" s="2" customFormat="1" ht="32.1" customHeight="1" x14ac:dyDescent="0.25">
      <c r="B17" s="102"/>
      <c r="C17" s="7" t="s">
        <v>31</v>
      </c>
      <c r="D17" s="8">
        <f>SUM(D15:D16)</f>
        <v>6</v>
      </c>
      <c r="E17" s="8">
        <f t="shared" ref="E17:O17" si="0">SUM(E15:E16)</f>
        <v>2</v>
      </c>
      <c r="F17" s="8">
        <f t="shared" si="0"/>
        <v>1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13</v>
      </c>
      <c r="M17" s="8">
        <f t="shared" si="0"/>
        <v>1</v>
      </c>
      <c r="N17" s="8">
        <f t="shared" si="0"/>
        <v>0</v>
      </c>
      <c r="O17" s="8">
        <f t="shared" si="0"/>
        <v>2</v>
      </c>
      <c r="P17" s="10">
        <f>+D17+E17+F17+G17+H17+I17+J17+K17+L17+M17+N17+O17</f>
        <v>25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270</v>
      </c>
      <c r="E18" s="35">
        <v>219</v>
      </c>
      <c r="F18" s="35">
        <v>187</v>
      </c>
      <c r="G18" s="4">
        <v>41</v>
      </c>
      <c r="H18" s="4">
        <v>152</v>
      </c>
      <c r="I18" s="4">
        <v>237</v>
      </c>
      <c r="J18" s="4">
        <v>233</v>
      </c>
      <c r="K18" s="4">
        <v>277</v>
      </c>
      <c r="L18" s="4">
        <v>253</v>
      </c>
      <c r="M18" s="4">
        <v>298</v>
      </c>
      <c r="N18" s="4">
        <v>286</v>
      </c>
      <c r="O18" s="4">
        <v>251</v>
      </c>
      <c r="P18" s="50">
        <f>N18+O18+D18+E18+F18+G18+H18+I18+J18+K18+L18+M18</f>
        <v>2704</v>
      </c>
    </row>
    <row r="19" spans="2:16" s="2" customFormat="1" ht="32.1" customHeight="1" x14ac:dyDescent="0.25">
      <c r="B19" s="103"/>
      <c r="C19" s="11" t="s">
        <v>15</v>
      </c>
      <c r="D19" s="35">
        <v>376</v>
      </c>
      <c r="E19" s="35">
        <v>349</v>
      </c>
      <c r="F19" s="35">
        <v>235</v>
      </c>
      <c r="G19" s="4">
        <v>14</v>
      </c>
      <c r="H19" s="4">
        <v>55</v>
      </c>
      <c r="I19" s="4">
        <v>167</v>
      </c>
      <c r="J19" s="4">
        <v>205</v>
      </c>
      <c r="K19" s="4">
        <v>226</v>
      </c>
      <c r="L19" s="4">
        <v>259</v>
      </c>
      <c r="M19" s="4">
        <v>270</v>
      </c>
      <c r="N19" s="4">
        <v>210</v>
      </c>
      <c r="O19" s="4">
        <v>192</v>
      </c>
      <c r="P19" s="50">
        <f>N19+O19+D19+E19+F19+G19+H19+I19+J19+K19+L19+M19</f>
        <v>2558</v>
      </c>
    </row>
    <row r="20" spans="2:16" s="2" customFormat="1" ht="32.1" customHeight="1" x14ac:dyDescent="0.25">
      <c r="B20" s="103"/>
      <c r="C20" s="11" t="s">
        <v>16</v>
      </c>
      <c r="D20" s="35">
        <v>17</v>
      </c>
      <c r="E20" s="35">
        <v>18</v>
      </c>
      <c r="F20" s="35">
        <v>8</v>
      </c>
      <c r="G20" s="4">
        <v>1</v>
      </c>
      <c r="H20" s="4">
        <v>12</v>
      </c>
      <c r="I20" s="4">
        <v>8</v>
      </c>
      <c r="J20" s="4">
        <v>14</v>
      </c>
      <c r="K20" s="4">
        <v>16</v>
      </c>
      <c r="L20" s="4">
        <v>11</v>
      </c>
      <c r="M20" s="4">
        <v>9</v>
      </c>
      <c r="N20" s="4">
        <v>8</v>
      </c>
      <c r="O20" s="4">
        <v>4</v>
      </c>
      <c r="P20" s="50">
        <f>+D20+E20+F20+G20+H20+I20+J20+K20+L20+M20+N20+O20</f>
        <v>126</v>
      </c>
    </row>
    <row r="21" spans="2:16" s="2" customFormat="1" ht="32.1" customHeight="1" x14ac:dyDescent="0.25">
      <c r="B21" s="103"/>
      <c r="C21" s="7" t="s">
        <v>31</v>
      </c>
      <c r="D21" s="8">
        <f>SUM(D18:D20)</f>
        <v>663</v>
      </c>
      <c r="E21" s="8">
        <f t="shared" ref="E21:O21" si="1">SUM(E18:E20)</f>
        <v>586</v>
      </c>
      <c r="F21" s="8">
        <f t="shared" si="1"/>
        <v>430</v>
      </c>
      <c r="G21" s="8">
        <f t="shared" si="1"/>
        <v>56</v>
      </c>
      <c r="H21" s="8">
        <f t="shared" si="1"/>
        <v>219</v>
      </c>
      <c r="I21" s="8">
        <f t="shared" si="1"/>
        <v>412</v>
      </c>
      <c r="J21" s="8">
        <f t="shared" si="1"/>
        <v>452</v>
      </c>
      <c r="K21" s="8">
        <f t="shared" si="1"/>
        <v>519</v>
      </c>
      <c r="L21" s="8">
        <f t="shared" si="1"/>
        <v>523</v>
      </c>
      <c r="M21" s="8">
        <f t="shared" si="1"/>
        <v>577</v>
      </c>
      <c r="N21" s="8">
        <f t="shared" si="1"/>
        <v>504</v>
      </c>
      <c r="O21" s="8">
        <f t="shared" si="1"/>
        <v>447</v>
      </c>
      <c r="P21" s="12">
        <f t="shared" ref="P21" si="2">SUM(P18:P20)</f>
        <v>5388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669</v>
      </c>
      <c r="E22" s="13">
        <f t="shared" ref="E22:O22" si="3">E17+E21</f>
        <v>588</v>
      </c>
      <c r="F22" s="13">
        <f t="shared" si="3"/>
        <v>431</v>
      </c>
      <c r="G22" s="13">
        <f t="shared" si="3"/>
        <v>56</v>
      </c>
      <c r="H22" s="13">
        <f t="shared" si="3"/>
        <v>219</v>
      </c>
      <c r="I22" s="13">
        <f t="shared" si="3"/>
        <v>412</v>
      </c>
      <c r="J22" s="13">
        <f t="shared" si="3"/>
        <v>452</v>
      </c>
      <c r="K22" s="13">
        <f t="shared" si="3"/>
        <v>519</v>
      </c>
      <c r="L22" s="13">
        <f t="shared" si="3"/>
        <v>536</v>
      </c>
      <c r="M22" s="13">
        <f t="shared" si="3"/>
        <v>578</v>
      </c>
      <c r="N22" s="13">
        <f t="shared" si="3"/>
        <v>504</v>
      </c>
      <c r="O22" s="13">
        <f t="shared" si="3"/>
        <v>449</v>
      </c>
      <c r="P22" s="36">
        <f>+P17+P21</f>
        <v>5413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39</v>
      </c>
      <c r="E27" s="35">
        <v>32</v>
      </c>
      <c r="F27" s="35">
        <v>21</v>
      </c>
      <c r="G27" s="35">
        <v>2</v>
      </c>
      <c r="H27" s="35">
        <v>10</v>
      </c>
      <c r="I27" s="35">
        <v>23</v>
      </c>
      <c r="J27" s="35">
        <v>41</v>
      </c>
      <c r="K27" s="35">
        <v>25</v>
      </c>
      <c r="L27" s="4">
        <v>23</v>
      </c>
      <c r="M27" s="4">
        <v>30</v>
      </c>
      <c r="N27" s="4">
        <v>18</v>
      </c>
      <c r="O27" s="4">
        <v>43</v>
      </c>
      <c r="P27" s="5">
        <f>SUM(D27:O27)</f>
        <v>307</v>
      </c>
    </row>
    <row r="28" spans="2:16" s="2" customFormat="1" ht="32.1" customHeight="1" x14ac:dyDescent="0.25">
      <c r="B28" s="102"/>
      <c r="C28" s="3" t="s">
        <v>18</v>
      </c>
      <c r="D28" s="35">
        <v>27</v>
      </c>
      <c r="E28" s="35">
        <v>18</v>
      </c>
      <c r="F28" s="35">
        <v>9</v>
      </c>
      <c r="G28" s="35">
        <v>2</v>
      </c>
      <c r="H28" s="35">
        <v>3</v>
      </c>
      <c r="I28" s="35">
        <v>10</v>
      </c>
      <c r="J28" s="35">
        <v>12</v>
      </c>
      <c r="K28" s="35">
        <v>3</v>
      </c>
      <c r="L28" s="4">
        <v>8</v>
      </c>
      <c r="M28" s="4">
        <v>11</v>
      </c>
      <c r="N28" s="4">
        <v>7</v>
      </c>
      <c r="O28" s="4">
        <v>8</v>
      </c>
      <c r="P28" s="5">
        <f>SUM(D28:O28)</f>
        <v>118</v>
      </c>
    </row>
    <row r="29" spans="2:16" s="2" customFormat="1" ht="32.1" customHeight="1" x14ac:dyDescent="0.25">
      <c r="B29" s="102"/>
      <c r="C29" s="3" t="s">
        <v>19</v>
      </c>
      <c r="D29" s="35">
        <v>6</v>
      </c>
      <c r="E29" s="35">
        <v>10</v>
      </c>
      <c r="F29" s="35">
        <v>2</v>
      </c>
      <c r="G29" s="35">
        <v>0</v>
      </c>
      <c r="H29" s="35">
        <v>0</v>
      </c>
      <c r="I29" s="35">
        <v>5</v>
      </c>
      <c r="J29" s="35">
        <v>0</v>
      </c>
      <c r="K29" s="35">
        <v>4</v>
      </c>
      <c r="L29" s="4">
        <v>2</v>
      </c>
      <c r="M29" s="4">
        <v>3</v>
      </c>
      <c r="N29" s="4">
        <v>5</v>
      </c>
      <c r="O29" s="4">
        <v>1</v>
      </c>
      <c r="P29" s="5">
        <f t="shared" ref="P29:P32" si="4">SUM(D29:O29)</f>
        <v>38</v>
      </c>
    </row>
    <row r="30" spans="2:16" s="2" customFormat="1" ht="32.1" customHeight="1" x14ac:dyDescent="0.25">
      <c r="B30" s="102"/>
      <c r="C30" s="3" t="s">
        <v>20</v>
      </c>
      <c r="D30" s="35">
        <v>4</v>
      </c>
      <c r="E30" s="35">
        <v>6</v>
      </c>
      <c r="F30" s="35">
        <v>6</v>
      </c>
      <c r="G30" s="35">
        <v>1</v>
      </c>
      <c r="H30" s="35">
        <v>1</v>
      </c>
      <c r="I30" s="35">
        <v>3</v>
      </c>
      <c r="J30" s="35">
        <v>3</v>
      </c>
      <c r="K30" s="35">
        <v>6</v>
      </c>
      <c r="L30" s="4">
        <v>5</v>
      </c>
      <c r="M30" s="4">
        <v>4</v>
      </c>
      <c r="N30" s="4">
        <v>17</v>
      </c>
      <c r="O30" s="4">
        <v>13</v>
      </c>
      <c r="P30" s="5">
        <f t="shared" si="4"/>
        <v>69</v>
      </c>
    </row>
    <row r="31" spans="2:16" s="2" customFormat="1" ht="32.1" customHeight="1" x14ac:dyDescent="0.25">
      <c r="B31" s="102"/>
      <c r="C31" s="3" t="s">
        <v>21</v>
      </c>
      <c r="D31" s="35">
        <v>6</v>
      </c>
      <c r="E31" s="35">
        <v>4</v>
      </c>
      <c r="F31" s="35">
        <v>2</v>
      </c>
      <c r="G31" s="35">
        <v>2</v>
      </c>
      <c r="H31" s="35">
        <v>0</v>
      </c>
      <c r="I31" s="35">
        <v>2</v>
      </c>
      <c r="J31" s="35">
        <v>3</v>
      </c>
      <c r="K31" s="35">
        <v>2</v>
      </c>
      <c r="L31" s="4">
        <v>4</v>
      </c>
      <c r="M31" s="4">
        <v>4</v>
      </c>
      <c r="N31" s="4">
        <v>4</v>
      </c>
      <c r="O31" s="4">
        <v>2</v>
      </c>
      <c r="P31" s="5">
        <f t="shared" si="4"/>
        <v>35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82</v>
      </c>
      <c r="E33" s="41">
        <f t="shared" ref="E33:O33" si="5">SUM(E27:E32)</f>
        <v>70</v>
      </c>
      <c r="F33" s="41">
        <f t="shared" si="5"/>
        <v>40</v>
      </c>
      <c r="G33" s="41">
        <f t="shared" si="5"/>
        <v>7</v>
      </c>
      <c r="H33" s="41">
        <f t="shared" si="5"/>
        <v>14</v>
      </c>
      <c r="I33" s="41">
        <f t="shared" si="5"/>
        <v>43</v>
      </c>
      <c r="J33" s="41">
        <f t="shared" si="5"/>
        <v>59</v>
      </c>
      <c r="K33" s="41">
        <f t="shared" si="5"/>
        <v>40</v>
      </c>
      <c r="L33" s="41">
        <f t="shared" si="5"/>
        <v>42</v>
      </c>
      <c r="M33" s="41">
        <f t="shared" si="5"/>
        <v>52</v>
      </c>
      <c r="N33" s="41">
        <f t="shared" si="5"/>
        <v>51</v>
      </c>
      <c r="O33" s="41">
        <f t="shared" si="5"/>
        <v>67</v>
      </c>
      <c r="P33" s="14">
        <f>SUM(P27:P32)</f>
        <v>567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155</v>
      </c>
      <c r="E38" s="51">
        <v>143</v>
      </c>
      <c r="F38" s="51">
        <v>74</v>
      </c>
      <c r="G38" s="51">
        <v>4</v>
      </c>
      <c r="H38" s="51">
        <v>43</v>
      </c>
      <c r="I38" s="51">
        <v>124</v>
      </c>
      <c r="J38" s="51">
        <v>203</v>
      </c>
      <c r="K38" s="51">
        <v>170</v>
      </c>
      <c r="L38" s="52">
        <v>234</v>
      </c>
      <c r="M38" s="52">
        <v>178</v>
      </c>
      <c r="N38" s="52">
        <v>100</v>
      </c>
      <c r="O38" s="52">
        <v>61</v>
      </c>
      <c r="P38" s="62">
        <f>SUM(D38:O38)</f>
        <v>1489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4" workbookViewId="0">
      <selection activeCell="J38" sqref="J38"/>
    </sheetView>
  </sheetViews>
  <sheetFormatPr baseColWidth="10" defaultColWidth="11.42578125" defaultRowHeight="14.25" x14ac:dyDescent="0.2"/>
  <cols>
    <col min="1" max="1" width="3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110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390</v>
      </c>
      <c r="E15" s="4">
        <v>291</v>
      </c>
      <c r="F15" s="4">
        <v>104</v>
      </c>
      <c r="G15" s="4">
        <v>69</v>
      </c>
      <c r="H15" s="4">
        <v>61</v>
      </c>
      <c r="I15" s="4">
        <v>565</v>
      </c>
      <c r="J15" s="4">
        <v>399</v>
      </c>
      <c r="K15" s="4">
        <v>316</v>
      </c>
      <c r="L15" s="4">
        <v>451</v>
      </c>
      <c r="M15" s="4">
        <v>556</v>
      </c>
      <c r="N15" s="4">
        <v>401</v>
      </c>
      <c r="O15" s="4">
        <v>585</v>
      </c>
      <c r="P15" s="5">
        <f>N15+O15++D15+E15+F15+G15+H15+I15+J15+K15+L15+M15</f>
        <v>4188</v>
      </c>
    </row>
    <row r="16" spans="2:16" s="2" customFormat="1" ht="32.1" customHeight="1" x14ac:dyDescent="0.25">
      <c r="B16" s="102"/>
      <c r="C16" s="3" t="s">
        <v>15</v>
      </c>
      <c r="D16" s="4">
        <v>800</v>
      </c>
      <c r="E16" s="4">
        <v>547</v>
      </c>
      <c r="F16" s="4">
        <v>323</v>
      </c>
      <c r="G16" s="4">
        <v>21</v>
      </c>
      <c r="H16" s="4">
        <v>27</v>
      </c>
      <c r="I16" s="4">
        <v>302</v>
      </c>
      <c r="J16" s="4">
        <v>181</v>
      </c>
      <c r="K16" s="4">
        <v>144</v>
      </c>
      <c r="L16" s="4">
        <v>172</v>
      </c>
      <c r="M16" s="4">
        <v>204</v>
      </c>
      <c r="N16" s="4">
        <v>254</v>
      </c>
      <c r="O16" s="4">
        <v>303</v>
      </c>
      <c r="P16" s="6">
        <f>+D16+E16+F16+G16+H16+I16+J16+K16+L16+M16+N16+O16</f>
        <v>3278</v>
      </c>
    </row>
    <row r="17" spans="2:16" s="2" customFormat="1" ht="32.1" customHeight="1" x14ac:dyDescent="0.25">
      <c r="B17" s="102"/>
      <c r="C17" s="7" t="s">
        <v>31</v>
      </c>
      <c r="D17" s="8">
        <f>SUM(D15:D16)</f>
        <v>1190</v>
      </c>
      <c r="E17" s="8">
        <f t="shared" ref="E17:O17" si="0">SUM(E15:E16)</f>
        <v>838</v>
      </c>
      <c r="F17" s="8">
        <f t="shared" si="0"/>
        <v>427</v>
      </c>
      <c r="G17" s="8">
        <f t="shared" si="0"/>
        <v>90</v>
      </c>
      <c r="H17" s="8">
        <f t="shared" si="0"/>
        <v>88</v>
      </c>
      <c r="I17" s="8">
        <f t="shared" si="0"/>
        <v>867</v>
      </c>
      <c r="J17" s="8">
        <f t="shared" si="0"/>
        <v>580</v>
      </c>
      <c r="K17" s="8">
        <f t="shared" si="0"/>
        <v>460</v>
      </c>
      <c r="L17" s="8">
        <f t="shared" si="0"/>
        <v>623</v>
      </c>
      <c r="M17" s="8">
        <f t="shared" si="0"/>
        <v>760</v>
      </c>
      <c r="N17" s="8">
        <f t="shared" si="0"/>
        <v>655</v>
      </c>
      <c r="O17" s="8">
        <f t="shared" si="0"/>
        <v>888</v>
      </c>
      <c r="P17" s="10">
        <f>+D17+E17+F17+G17+H17+I17+J17+K17+L17+M17+N17+O17</f>
        <v>7466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203</v>
      </c>
      <c r="E18" s="35">
        <v>145</v>
      </c>
      <c r="F18" s="35">
        <v>37</v>
      </c>
      <c r="G18" s="4">
        <v>6</v>
      </c>
      <c r="H18" s="4">
        <v>46</v>
      </c>
      <c r="I18" s="4">
        <v>34</v>
      </c>
      <c r="J18" s="4">
        <v>39</v>
      </c>
      <c r="K18" s="4">
        <v>51</v>
      </c>
      <c r="L18" s="4">
        <v>67</v>
      </c>
      <c r="M18" s="4">
        <v>96</v>
      </c>
      <c r="N18" s="4">
        <v>66</v>
      </c>
      <c r="O18" s="4">
        <v>78</v>
      </c>
      <c r="P18" s="50">
        <f>N18+O18+D18+E18+F18+G18+H18+I18+J18+K18+L18+M18</f>
        <v>868</v>
      </c>
    </row>
    <row r="19" spans="2:16" s="2" customFormat="1" ht="32.1" customHeight="1" x14ac:dyDescent="0.25">
      <c r="B19" s="103"/>
      <c r="C19" s="11" t="s">
        <v>15</v>
      </c>
      <c r="D19" s="35">
        <v>334</v>
      </c>
      <c r="E19" s="35">
        <v>138</v>
      </c>
      <c r="F19" s="35">
        <v>59</v>
      </c>
      <c r="G19" s="4">
        <v>2</v>
      </c>
      <c r="H19" s="4">
        <v>28</v>
      </c>
      <c r="I19" s="4">
        <v>12</v>
      </c>
      <c r="J19" s="4">
        <v>16</v>
      </c>
      <c r="K19" s="4">
        <v>36</v>
      </c>
      <c r="L19" s="4">
        <v>48</v>
      </c>
      <c r="M19" s="4">
        <v>71</v>
      </c>
      <c r="N19" s="4">
        <v>39</v>
      </c>
      <c r="O19" s="4">
        <v>53</v>
      </c>
      <c r="P19" s="50">
        <f>N19+O19+D19+E19+F19+G19+H19+I19+J19+K19+L19+M19</f>
        <v>836</v>
      </c>
    </row>
    <row r="20" spans="2:16" s="2" customFormat="1" ht="32.1" customHeight="1" x14ac:dyDescent="0.25">
      <c r="B20" s="103"/>
      <c r="C20" s="11" t="s">
        <v>16</v>
      </c>
      <c r="D20" s="35">
        <v>8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8</v>
      </c>
    </row>
    <row r="21" spans="2:16" s="2" customFormat="1" ht="32.1" customHeight="1" x14ac:dyDescent="0.25">
      <c r="B21" s="103"/>
      <c r="C21" s="7" t="s">
        <v>31</v>
      </c>
      <c r="D21" s="8">
        <f>SUM(D18:D20)</f>
        <v>545</v>
      </c>
      <c r="E21" s="8">
        <f t="shared" ref="E21:O21" si="1">SUM(E18:E20)</f>
        <v>283</v>
      </c>
      <c r="F21" s="8">
        <f t="shared" si="1"/>
        <v>96</v>
      </c>
      <c r="G21" s="8">
        <f t="shared" si="1"/>
        <v>8</v>
      </c>
      <c r="H21" s="8">
        <f t="shared" si="1"/>
        <v>74</v>
      </c>
      <c r="I21" s="8">
        <f t="shared" si="1"/>
        <v>46</v>
      </c>
      <c r="J21" s="8">
        <f t="shared" si="1"/>
        <v>55</v>
      </c>
      <c r="K21" s="8">
        <f t="shared" si="1"/>
        <v>87</v>
      </c>
      <c r="L21" s="8">
        <f t="shared" si="1"/>
        <v>115</v>
      </c>
      <c r="M21" s="8">
        <f t="shared" si="1"/>
        <v>167</v>
      </c>
      <c r="N21" s="8">
        <f t="shared" si="1"/>
        <v>105</v>
      </c>
      <c r="O21" s="8">
        <f t="shared" si="1"/>
        <v>131</v>
      </c>
      <c r="P21" s="12">
        <f t="shared" ref="P21" si="2">SUM(P18:P20)</f>
        <v>1712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1735</v>
      </c>
      <c r="E22" s="13">
        <f t="shared" ref="E22:O22" si="3">E17+E21</f>
        <v>1121</v>
      </c>
      <c r="F22" s="13">
        <f t="shared" si="3"/>
        <v>523</v>
      </c>
      <c r="G22" s="13">
        <f t="shared" si="3"/>
        <v>98</v>
      </c>
      <c r="H22" s="13">
        <f t="shared" si="3"/>
        <v>162</v>
      </c>
      <c r="I22" s="13">
        <f t="shared" si="3"/>
        <v>913</v>
      </c>
      <c r="J22" s="13">
        <f t="shared" si="3"/>
        <v>635</v>
      </c>
      <c r="K22" s="13">
        <f t="shared" si="3"/>
        <v>547</v>
      </c>
      <c r="L22" s="13">
        <f t="shared" si="3"/>
        <v>738</v>
      </c>
      <c r="M22" s="13">
        <f t="shared" si="3"/>
        <v>927</v>
      </c>
      <c r="N22" s="13">
        <f t="shared" si="3"/>
        <v>760</v>
      </c>
      <c r="O22" s="13">
        <f t="shared" si="3"/>
        <v>1019</v>
      </c>
      <c r="P22" s="36">
        <f>+P17+P21</f>
        <v>9178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64</v>
      </c>
      <c r="E27" s="35">
        <v>14</v>
      </c>
      <c r="F27" s="35">
        <v>14</v>
      </c>
      <c r="G27" s="35">
        <v>4</v>
      </c>
      <c r="H27" s="35">
        <v>4</v>
      </c>
      <c r="I27" s="35">
        <v>4</v>
      </c>
      <c r="J27" s="35">
        <v>51</v>
      </c>
      <c r="K27" s="35">
        <v>42</v>
      </c>
      <c r="L27" s="4">
        <v>21</v>
      </c>
      <c r="M27" s="4">
        <v>18</v>
      </c>
      <c r="N27" s="4">
        <v>24</v>
      </c>
      <c r="O27" s="4">
        <v>1</v>
      </c>
      <c r="P27" s="5">
        <f>SUM(D27:O27)</f>
        <v>261</v>
      </c>
    </row>
    <row r="28" spans="2:16" s="2" customFormat="1" ht="32.1" customHeight="1" x14ac:dyDescent="0.25">
      <c r="B28" s="102"/>
      <c r="C28" s="3" t="s">
        <v>18</v>
      </c>
      <c r="D28" s="35">
        <v>21</v>
      </c>
      <c r="E28" s="35">
        <v>12</v>
      </c>
      <c r="F28" s="35">
        <v>1</v>
      </c>
      <c r="G28" s="35">
        <v>9</v>
      </c>
      <c r="H28" s="35">
        <v>2</v>
      </c>
      <c r="I28" s="35">
        <v>6</v>
      </c>
      <c r="J28" s="35">
        <v>41</v>
      </c>
      <c r="K28" s="35">
        <v>22</v>
      </c>
      <c r="L28" s="4">
        <v>12</v>
      </c>
      <c r="M28" s="4">
        <v>9</v>
      </c>
      <c r="N28" s="4">
        <v>13</v>
      </c>
      <c r="O28" s="4">
        <v>11</v>
      </c>
      <c r="P28" s="5">
        <f>SUM(D28:O28)</f>
        <v>159</v>
      </c>
    </row>
    <row r="29" spans="2:16" s="2" customFormat="1" ht="32.1" customHeight="1" x14ac:dyDescent="0.25">
      <c r="B29" s="102"/>
      <c r="C29" s="3" t="s">
        <v>19</v>
      </c>
      <c r="D29" s="35">
        <v>1</v>
      </c>
      <c r="E29" s="35">
        <v>3</v>
      </c>
      <c r="F29" s="35">
        <v>0</v>
      </c>
      <c r="G29" s="35">
        <v>0</v>
      </c>
      <c r="H29" s="35">
        <v>0</v>
      </c>
      <c r="I29" s="35">
        <v>0</v>
      </c>
      <c r="J29" s="35">
        <v>15</v>
      </c>
      <c r="K29" s="35">
        <v>7</v>
      </c>
      <c r="L29" s="4">
        <v>2</v>
      </c>
      <c r="M29" s="4">
        <v>1</v>
      </c>
      <c r="N29" s="4">
        <v>0</v>
      </c>
      <c r="O29" s="4">
        <v>0</v>
      </c>
      <c r="P29" s="5">
        <f t="shared" ref="P29:P32" si="4">SUM(D29:O29)</f>
        <v>29</v>
      </c>
    </row>
    <row r="30" spans="2:16" s="2" customFormat="1" ht="32.1" customHeight="1" x14ac:dyDescent="0.25">
      <c r="B30" s="102"/>
      <c r="C30" s="3" t="s">
        <v>20</v>
      </c>
      <c r="D30" s="35">
        <v>43</v>
      </c>
      <c r="E30" s="35">
        <v>26</v>
      </c>
      <c r="F30" s="35">
        <v>2</v>
      </c>
      <c r="G30" s="35">
        <v>6</v>
      </c>
      <c r="H30" s="35">
        <v>6</v>
      </c>
      <c r="I30" s="35">
        <v>12</v>
      </c>
      <c r="J30" s="35">
        <v>39</v>
      </c>
      <c r="K30" s="35">
        <v>26</v>
      </c>
      <c r="L30" s="4">
        <v>15</v>
      </c>
      <c r="M30" s="4">
        <v>29</v>
      </c>
      <c r="N30" s="4">
        <v>37</v>
      </c>
      <c r="O30" s="4">
        <v>34</v>
      </c>
      <c r="P30" s="5">
        <f t="shared" si="4"/>
        <v>275</v>
      </c>
    </row>
    <row r="31" spans="2:16" s="2" customFormat="1" ht="32.1" customHeight="1" x14ac:dyDescent="0.25">
      <c r="B31" s="102"/>
      <c r="C31" s="3" t="s">
        <v>21</v>
      </c>
      <c r="D31" s="35">
        <v>40</v>
      </c>
      <c r="E31" s="35">
        <v>14</v>
      </c>
      <c r="F31" s="35">
        <v>0</v>
      </c>
      <c r="G31" s="35">
        <v>1</v>
      </c>
      <c r="H31" s="35">
        <v>1</v>
      </c>
      <c r="I31" s="35">
        <v>4</v>
      </c>
      <c r="J31" s="35">
        <v>38</v>
      </c>
      <c r="K31" s="35">
        <v>4</v>
      </c>
      <c r="L31" s="4">
        <v>1</v>
      </c>
      <c r="M31" s="4">
        <v>2</v>
      </c>
      <c r="N31" s="4">
        <v>18</v>
      </c>
      <c r="O31" s="4">
        <v>10</v>
      </c>
      <c r="P31" s="5">
        <f t="shared" si="4"/>
        <v>133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9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9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169</v>
      </c>
      <c r="E33" s="41">
        <f t="shared" ref="E33:O33" si="5">SUM(E27:E32)</f>
        <v>69</v>
      </c>
      <c r="F33" s="41">
        <f t="shared" si="5"/>
        <v>17</v>
      </c>
      <c r="G33" s="41">
        <f t="shared" si="5"/>
        <v>20</v>
      </c>
      <c r="H33" s="41">
        <f t="shared" si="5"/>
        <v>13</v>
      </c>
      <c r="I33" s="41">
        <f t="shared" si="5"/>
        <v>35</v>
      </c>
      <c r="J33" s="41">
        <f t="shared" si="5"/>
        <v>184</v>
      </c>
      <c r="K33" s="41">
        <f t="shared" si="5"/>
        <v>101</v>
      </c>
      <c r="L33" s="41">
        <f t="shared" si="5"/>
        <v>51</v>
      </c>
      <c r="M33" s="41">
        <f t="shared" si="5"/>
        <v>59</v>
      </c>
      <c r="N33" s="41">
        <f t="shared" si="5"/>
        <v>92</v>
      </c>
      <c r="O33" s="41">
        <f t="shared" si="5"/>
        <v>56</v>
      </c>
      <c r="P33" s="14">
        <f>SUM(P27:P32)</f>
        <v>866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  <c r="M38" s="52">
        <v>0</v>
      </c>
      <c r="N38" s="52">
        <v>0</v>
      </c>
      <c r="O38" s="52">
        <v>0</v>
      </c>
      <c r="P38" s="62">
        <f>SUM(D38:O38)</f>
        <v>0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5" workbookViewId="0">
      <selection activeCell="M43" sqref="M43"/>
    </sheetView>
  </sheetViews>
  <sheetFormatPr baseColWidth="10" defaultColWidth="11.42578125" defaultRowHeight="14.25" x14ac:dyDescent="0.2"/>
  <cols>
    <col min="1" max="1" width="5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111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3</v>
      </c>
      <c r="E15" s="4">
        <v>2</v>
      </c>
      <c r="F15" s="4">
        <v>9</v>
      </c>
      <c r="G15" s="4">
        <v>2</v>
      </c>
      <c r="H15" s="4">
        <v>3</v>
      </c>
      <c r="I15" s="4">
        <v>2</v>
      </c>
      <c r="J15" s="4">
        <v>5</v>
      </c>
      <c r="K15" s="4">
        <v>1</v>
      </c>
      <c r="L15" s="4">
        <v>6</v>
      </c>
      <c r="M15" s="4">
        <v>12</v>
      </c>
      <c r="N15" s="4">
        <v>10</v>
      </c>
      <c r="O15" s="4">
        <v>8</v>
      </c>
      <c r="P15" s="5">
        <f>N15+O15++D15+E15+F15+G15+H15+I15+J15+K15+L15+M15</f>
        <v>63</v>
      </c>
    </row>
    <row r="16" spans="2:16" s="2" customFormat="1" ht="32.1" customHeight="1" x14ac:dyDescent="0.25">
      <c r="B16" s="102"/>
      <c r="C16" s="3" t="s">
        <v>15</v>
      </c>
      <c r="D16" s="4">
        <v>2</v>
      </c>
      <c r="E16" s="4">
        <v>0</v>
      </c>
      <c r="F16" s="4">
        <v>4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6</v>
      </c>
      <c r="N16" s="4">
        <v>4</v>
      </c>
      <c r="O16" s="4">
        <v>4</v>
      </c>
      <c r="P16" s="6">
        <f>+D16+E16+F16+G16+H16+I16+J16+K16+L16+M16+N16+O16</f>
        <v>21</v>
      </c>
    </row>
    <row r="17" spans="2:16" s="2" customFormat="1" ht="32.1" customHeight="1" x14ac:dyDescent="0.25">
      <c r="B17" s="102"/>
      <c r="C17" s="7" t="s">
        <v>31</v>
      </c>
      <c r="D17" s="8">
        <f>SUM(D15:D16)</f>
        <v>5</v>
      </c>
      <c r="E17" s="8">
        <f t="shared" ref="E17:O17" si="0">SUM(E15:E16)</f>
        <v>2</v>
      </c>
      <c r="F17" s="8">
        <f t="shared" si="0"/>
        <v>13</v>
      </c>
      <c r="G17" s="8">
        <f t="shared" si="0"/>
        <v>2</v>
      </c>
      <c r="H17" s="8">
        <f t="shared" si="0"/>
        <v>3</v>
      </c>
      <c r="I17" s="8">
        <f t="shared" si="0"/>
        <v>2</v>
      </c>
      <c r="J17" s="8">
        <f t="shared" si="0"/>
        <v>5</v>
      </c>
      <c r="K17" s="8">
        <f t="shared" si="0"/>
        <v>1</v>
      </c>
      <c r="L17" s="8">
        <f t="shared" si="0"/>
        <v>7</v>
      </c>
      <c r="M17" s="8">
        <f t="shared" si="0"/>
        <v>18</v>
      </c>
      <c r="N17" s="8">
        <f t="shared" si="0"/>
        <v>14</v>
      </c>
      <c r="O17" s="8">
        <f t="shared" si="0"/>
        <v>12</v>
      </c>
      <c r="P17" s="10">
        <f>+D17+E17+F17+G17+H17+I17+J17+K17+L17+M17+N17+O17</f>
        <v>84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71</v>
      </c>
      <c r="E18" s="35">
        <v>31</v>
      </c>
      <c r="F18" s="35">
        <v>32</v>
      </c>
      <c r="G18" s="4">
        <v>37</v>
      </c>
      <c r="H18" s="4">
        <v>45</v>
      </c>
      <c r="I18" s="4">
        <v>88</v>
      </c>
      <c r="J18" s="4">
        <v>90</v>
      </c>
      <c r="K18" s="4">
        <v>92</v>
      </c>
      <c r="L18" s="4">
        <v>89</v>
      </c>
      <c r="M18" s="4">
        <v>39</v>
      </c>
      <c r="N18" s="4">
        <v>290</v>
      </c>
      <c r="O18" s="4">
        <v>241</v>
      </c>
      <c r="P18" s="50">
        <f>N18+O18+D18+E18+F18+G18+H18+I18+J18+K18+L18+M18</f>
        <v>1145</v>
      </c>
    </row>
    <row r="19" spans="2:16" s="2" customFormat="1" ht="32.1" customHeight="1" x14ac:dyDescent="0.25">
      <c r="B19" s="103"/>
      <c r="C19" s="11" t="s">
        <v>15</v>
      </c>
      <c r="D19" s="35">
        <v>325</v>
      </c>
      <c r="E19" s="35">
        <v>200</v>
      </c>
      <c r="F19" s="35">
        <v>222</v>
      </c>
      <c r="G19" s="4">
        <v>78</v>
      </c>
      <c r="H19" s="4">
        <v>130</v>
      </c>
      <c r="I19" s="4">
        <v>200</v>
      </c>
      <c r="J19" s="4">
        <v>219</v>
      </c>
      <c r="K19" s="4">
        <v>303</v>
      </c>
      <c r="L19" s="4">
        <v>192</v>
      </c>
      <c r="M19" s="4">
        <v>349</v>
      </c>
      <c r="N19" s="4">
        <v>30</v>
      </c>
      <c r="O19" s="4">
        <v>207</v>
      </c>
      <c r="P19" s="50">
        <f>N19+O19+D19+E19+F19+G19+H19+I19+J19+K19+L19+M19</f>
        <v>2455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10</v>
      </c>
      <c r="N20" s="4">
        <v>8</v>
      </c>
      <c r="O20" s="4">
        <v>7</v>
      </c>
      <c r="P20" s="50">
        <f>+D20+E20+F20+G20+H20+I20+J20+K20+L20+M20+N20+O20</f>
        <v>25</v>
      </c>
    </row>
    <row r="21" spans="2:16" s="2" customFormat="1" ht="32.1" customHeight="1" x14ac:dyDescent="0.25">
      <c r="B21" s="103"/>
      <c r="C21" s="7" t="s">
        <v>31</v>
      </c>
      <c r="D21" s="8">
        <f>SUM(D18:D20)</f>
        <v>396</v>
      </c>
      <c r="E21" s="8">
        <f t="shared" ref="E21:O21" si="1">SUM(E18:E20)</f>
        <v>231</v>
      </c>
      <c r="F21" s="8">
        <f t="shared" si="1"/>
        <v>254</v>
      </c>
      <c r="G21" s="8">
        <f t="shared" si="1"/>
        <v>115</v>
      </c>
      <c r="H21" s="8">
        <f t="shared" si="1"/>
        <v>175</v>
      </c>
      <c r="I21" s="8">
        <f t="shared" si="1"/>
        <v>288</v>
      </c>
      <c r="J21" s="8">
        <f t="shared" si="1"/>
        <v>309</v>
      </c>
      <c r="K21" s="8">
        <f t="shared" si="1"/>
        <v>395</v>
      </c>
      <c r="L21" s="8">
        <f t="shared" si="1"/>
        <v>281</v>
      </c>
      <c r="M21" s="8">
        <f t="shared" si="1"/>
        <v>398</v>
      </c>
      <c r="N21" s="8">
        <f t="shared" si="1"/>
        <v>328</v>
      </c>
      <c r="O21" s="8">
        <f t="shared" si="1"/>
        <v>455</v>
      </c>
      <c r="P21" s="12">
        <f t="shared" ref="P21" si="2">SUM(P18:P20)</f>
        <v>3625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401</v>
      </c>
      <c r="E22" s="13">
        <f t="shared" ref="E22:O22" si="3">E17+E21</f>
        <v>233</v>
      </c>
      <c r="F22" s="13">
        <f t="shared" si="3"/>
        <v>267</v>
      </c>
      <c r="G22" s="13">
        <f t="shared" si="3"/>
        <v>117</v>
      </c>
      <c r="H22" s="13">
        <f t="shared" si="3"/>
        <v>178</v>
      </c>
      <c r="I22" s="13">
        <f t="shared" si="3"/>
        <v>290</v>
      </c>
      <c r="J22" s="13">
        <f t="shared" si="3"/>
        <v>314</v>
      </c>
      <c r="K22" s="13">
        <f t="shared" si="3"/>
        <v>396</v>
      </c>
      <c r="L22" s="13">
        <f t="shared" si="3"/>
        <v>288</v>
      </c>
      <c r="M22" s="13">
        <f t="shared" si="3"/>
        <v>416</v>
      </c>
      <c r="N22" s="13">
        <f t="shared" si="3"/>
        <v>342</v>
      </c>
      <c r="O22" s="13">
        <f t="shared" si="3"/>
        <v>467</v>
      </c>
      <c r="P22" s="36">
        <f>+P17+P21</f>
        <v>3709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1</v>
      </c>
      <c r="E27" s="35">
        <v>1</v>
      </c>
      <c r="F27" s="35">
        <v>1</v>
      </c>
      <c r="G27" s="35">
        <v>0</v>
      </c>
      <c r="H27" s="35">
        <v>3</v>
      </c>
      <c r="I27" s="35">
        <v>2</v>
      </c>
      <c r="J27" s="35">
        <v>3</v>
      </c>
      <c r="K27" s="35">
        <v>1</v>
      </c>
      <c r="L27" s="4">
        <v>2</v>
      </c>
      <c r="M27" s="4">
        <v>0</v>
      </c>
      <c r="N27" s="4">
        <v>3</v>
      </c>
      <c r="O27" s="4">
        <v>4</v>
      </c>
      <c r="P27" s="5">
        <f>SUM(D27:O27)</f>
        <v>21</v>
      </c>
    </row>
    <row r="28" spans="2:16" s="2" customFormat="1" ht="32.1" customHeight="1" x14ac:dyDescent="0.25">
      <c r="B28" s="102"/>
      <c r="C28" s="3" t="s">
        <v>18</v>
      </c>
      <c r="D28" s="35">
        <v>7</v>
      </c>
      <c r="E28" s="35">
        <v>7</v>
      </c>
      <c r="F28" s="35">
        <v>4</v>
      </c>
      <c r="G28" s="35">
        <v>3</v>
      </c>
      <c r="H28" s="35">
        <v>5</v>
      </c>
      <c r="I28" s="35">
        <v>11</v>
      </c>
      <c r="J28" s="35">
        <v>9</v>
      </c>
      <c r="K28" s="35">
        <v>3</v>
      </c>
      <c r="L28" s="4">
        <v>2</v>
      </c>
      <c r="M28" s="4">
        <v>2</v>
      </c>
      <c r="N28" s="4">
        <v>2</v>
      </c>
      <c r="O28" s="4">
        <v>5</v>
      </c>
      <c r="P28" s="5">
        <f>SUM(D28:O28)</f>
        <v>60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2</v>
      </c>
      <c r="J29" s="35">
        <v>2</v>
      </c>
      <c r="K29" s="35">
        <v>1</v>
      </c>
      <c r="L29" s="4">
        <v>2</v>
      </c>
      <c r="M29" s="4">
        <v>1</v>
      </c>
      <c r="N29" s="4">
        <v>1</v>
      </c>
      <c r="O29" s="4">
        <v>4</v>
      </c>
      <c r="P29" s="5">
        <f t="shared" ref="P29:P32" si="4">SUM(D29:O29)</f>
        <v>15</v>
      </c>
    </row>
    <row r="30" spans="2:16" s="2" customFormat="1" ht="32.1" customHeight="1" x14ac:dyDescent="0.25">
      <c r="B30" s="102"/>
      <c r="C30" s="3" t="s">
        <v>20</v>
      </c>
      <c r="D30" s="35">
        <v>2</v>
      </c>
      <c r="E30" s="35">
        <v>0</v>
      </c>
      <c r="F30" s="35">
        <v>0</v>
      </c>
      <c r="G30" s="35">
        <v>1</v>
      </c>
      <c r="H30" s="35">
        <v>7</v>
      </c>
      <c r="I30" s="35">
        <v>10</v>
      </c>
      <c r="J30" s="35">
        <v>34</v>
      </c>
      <c r="K30" s="35">
        <v>34</v>
      </c>
      <c r="L30" s="4">
        <v>18</v>
      </c>
      <c r="M30" s="4">
        <v>4</v>
      </c>
      <c r="N30" s="4">
        <v>0</v>
      </c>
      <c r="O30" s="4">
        <v>11</v>
      </c>
      <c r="P30" s="5">
        <f t="shared" si="4"/>
        <v>121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1</v>
      </c>
      <c r="I31" s="35">
        <v>0</v>
      </c>
      <c r="J31" s="35">
        <v>0</v>
      </c>
      <c r="K31" s="35">
        <v>3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4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1</v>
      </c>
      <c r="I32" s="4">
        <v>1</v>
      </c>
      <c r="J32" s="4">
        <v>0</v>
      </c>
      <c r="K32" s="4">
        <v>0</v>
      </c>
      <c r="L32" s="4">
        <v>2</v>
      </c>
      <c r="M32" s="4">
        <v>0</v>
      </c>
      <c r="N32" s="4">
        <v>2</v>
      </c>
      <c r="O32" s="4">
        <v>0</v>
      </c>
      <c r="P32" s="5">
        <f t="shared" si="4"/>
        <v>6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10</v>
      </c>
      <c r="E33" s="41">
        <f t="shared" ref="E33:O33" si="5">SUM(E27:E32)</f>
        <v>8</v>
      </c>
      <c r="F33" s="41">
        <f t="shared" si="5"/>
        <v>6</v>
      </c>
      <c r="G33" s="41">
        <f t="shared" si="5"/>
        <v>4</v>
      </c>
      <c r="H33" s="41">
        <f t="shared" si="5"/>
        <v>18</v>
      </c>
      <c r="I33" s="41">
        <f t="shared" si="5"/>
        <v>26</v>
      </c>
      <c r="J33" s="41">
        <f t="shared" si="5"/>
        <v>48</v>
      </c>
      <c r="K33" s="41">
        <f t="shared" si="5"/>
        <v>42</v>
      </c>
      <c r="L33" s="41">
        <f t="shared" si="5"/>
        <v>26</v>
      </c>
      <c r="M33" s="41">
        <f t="shared" si="5"/>
        <v>7</v>
      </c>
      <c r="N33" s="41">
        <f t="shared" si="5"/>
        <v>8</v>
      </c>
      <c r="O33" s="41">
        <f t="shared" si="5"/>
        <v>24</v>
      </c>
      <c r="P33" s="14">
        <f>SUM(P27:P32)</f>
        <v>227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33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  <c r="M38" s="52">
        <v>350</v>
      </c>
      <c r="N38" s="52">
        <v>400</v>
      </c>
      <c r="O38" s="52">
        <v>500</v>
      </c>
      <c r="P38" s="62">
        <f>SUM(D38:O38)</f>
        <v>1283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9"/>
  <sheetViews>
    <sheetView workbookViewId="0">
      <selection activeCell="B7" sqref="B7"/>
    </sheetView>
  </sheetViews>
  <sheetFormatPr baseColWidth="10" defaultRowHeight="15" x14ac:dyDescent="0.25"/>
  <cols>
    <col min="1" max="1" width="7" customWidth="1"/>
    <col min="2" max="2" width="55.42578125" bestFit="1" customWidth="1"/>
  </cols>
  <sheetData>
    <row r="1" spans="2:2" x14ac:dyDescent="0.25">
      <c r="B1" t="s">
        <v>27</v>
      </c>
    </row>
    <row r="2" spans="2:2" x14ac:dyDescent="0.25">
      <c r="B2" t="s">
        <v>28</v>
      </c>
    </row>
    <row r="3" spans="2:2" x14ac:dyDescent="0.25">
      <c r="B3" t="s">
        <v>76</v>
      </c>
    </row>
    <row r="6" spans="2:2" x14ac:dyDescent="0.25">
      <c r="B6" t="s">
        <v>80</v>
      </c>
    </row>
    <row r="7" spans="2:2" x14ac:dyDescent="0.25">
      <c r="B7" t="s">
        <v>86</v>
      </c>
    </row>
    <row r="9" spans="2:2" x14ac:dyDescent="0.25">
      <c r="B9" t="s">
        <v>85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tabSelected="1" workbookViewId="0">
      <selection activeCell="C8" sqref="C8"/>
    </sheetView>
  </sheetViews>
  <sheetFormatPr baseColWidth="10" defaultColWidth="11.42578125" defaultRowHeight="14.25" x14ac:dyDescent="0.2"/>
  <cols>
    <col min="1" max="1" width="4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35">
      <c r="B7" s="1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2:16" ht="9.75" customHeight="1" x14ac:dyDescent="0.3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2:16" s="2" customFormat="1" ht="19.5" x14ac:dyDescent="0.25">
      <c r="B9" s="93" t="str">
        <f>DESCRIPCION!B6</f>
        <v xml:space="preserve">DENUNCIAS DE VIOLENCIA DE GÉNERO, INTRAFAMILIAR Y DELITOS SEXUALES 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2:16" s="2" customFormat="1" ht="18.75" customHeight="1" x14ac:dyDescent="0.4">
      <c r="B10" s="94" t="s">
        <v>112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2:16" s="2" customFormat="1" ht="18" thickBot="1" x14ac:dyDescent="0.4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s="2" customFormat="1" ht="18.75" customHeight="1" x14ac:dyDescent="0.25">
      <c r="B12" s="110" t="s">
        <v>82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</row>
    <row r="13" spans="2:16" s="2" customFormat="1" ht="32.1" customHeight="1" x14ac:dyDescent="0.25">
      <c r="B13" s="57" t="s">
        <v>13</v>
      </c>
      <c r="C13" s="58" t="s">
        <v>81</v>
      </c>
      <c r="D13" s="58" t="s">
        <v>1</v>
      </c>
      <c r="E13" s="58" t="s">
        <v>2</v>
      </c>
      <c r="F13" s="58" t="s">
        <v>3</v>
      </c>
      <c r="G13" s="58" t="s">
        <v>4</v>
      </c>
      <c r="H13" s="58" t="s">
        <v>5</v>
      </c>
      <c r="I13" s="58" t="s">
        <v>6</v>
      </c>
      <c r="J13" s="58" t="s">
        <v>7</v>
      </c>
      <c r="K13" s="58" t="s">
        <v>8</v>
      </c>
      <c r="L13" s="58" t="s">
        <v>9</v>
      </c>
      <c r="M13" s="58" t="s">
        <v>10</v>
      </c>
      <c r="N13" s="58" t="s">
        <v>11</v>
      </c>
      <c r="O13" s="58" t="s">
        <v>12</v>
      </c>
      <c r="P13" s="59" t="s">
        <v>29</v>
      </c>
    </row>
    <row r="14" spans="2:16" s="2" customFormat="1" ht="32.1" customHeight="1" x14ac:dyDescent="0.25">
      <c r="B14" s="102" t="s">
        <v>23</v>
      </c>
      <c r="C14" s="3" t="s">
        <v>14</v>
      </c>
      <c r="D14" s="4">
        <v>5</v>
      </c>
      <c r="E14" s="4">
        <v>6</v>
      </c>
      <c r="F14" s="4">
        <v>2</v>
      </c>
      <c r="G14" s="4">
        <v>1</v>
      </c>
      <c r="H14" s="4">
        <v>5</v>
      </c>
      <c r="I14" s="4">
        <v>3</v>
      </c>
      <c r="J14" s="4">
        <v>3</v>
      </c>
      <c r="K14" s="4">
        <v>5</v>
      </c>
      <c r="L14" s="4">
        <v>4</v>
      </c>
      <c r="M14" s="4">
        <v>4</v>
      </c>
      <c r="N14" s="4">
        <v>8</v>
      </c>
      <c r="O14" s="4">
        <v>11</v>
      </c>
      <c r="P14" s="5">
        <f>N14+O14++D14+E14+F14+G14+H14+I14+J14+K14+L14+M14</f>
        <v>57</v>
      </c>
    </row>
    <row r="15" spans="2:16" s="2" customFormat="1" ht="32.1" customHeight="1" x14ac:dyDescent="0.25">
      <c r="B15" s="102"/>
      <c r="C15" s="3" t="s">
        <v>15</v>
      </c>
      <c r="D15" s="4">
        <v>12</v>
      </c>
      <c r="E15" s="4">
        <v>9</v>
      </c>
      <c r="F15" s="4">
        <v>1</v>
      </c>
      <c r="G15" s="4">
        <v>5</v>
      </c>
      <c r="H15" s="4">
        <v>6</v>
      </c>
      <c r="I15" s="4">
        <v>16</v>
      </c>
      <c r="J15" s="4">
        <v>14</v>
      </c>
      <c r="K15" s="4">
        <v>7</v>
      </c>
      <c r="L15" s="4">
        <v>6</v>
      </c>
      <c r="M15" s="4">
        <v>9</v>
      </c>
      <c r="N15" s="4">
        <v>11</v>
      </c>
      <c r="O15" s="4">
        <v>14</v>
      </c>
      <c r="P15" s="6">
        <f>+D15+E15+F15+G15+H15+I15+J15+K15+L15+M15+N15+O15</f>
        <v>110</v>
      </c>
    </row>
    <row r="16" spans="2:16" s="2" customFormat="1" ht="32.1" customHeight="1" x14ac:dyDescent="0.25">
      <c r="B16" s="102"/>
      <c r="C16" s="7" t="s">
        <v>31</v>
      </c>
      <c r="D16" s="8">
        <f>SUM(D14:D15)</f>
        <v>17</v>
      </c>
      <c r="E16" s="8">
        <f t="shared" ref="E16:O16" si="0">SUM(E14:E15)</f>
        <v>15</v>
      </c>
      <c r="F16" s="8">
        <f t="shared" si="0"/>
        <v>3</v>
      </c>
      <c r="G16" s="8">
        <f t="shared" si="0"/>
        <v>6</v>
      </c>
      <c r="H16" s="8">
        <f t="shared" si="0"/>
        <v>11</v>
      </c>
      <c r="I16" s="8">
        <f t="shared" si="0"/>
        <v>19</v>
      </c>
      <c r="J16" s="8">
        <f t="shared" si="0"/>
        <v>17</v>
      </c>
      <c r="K16" s="8">
        <f t="shared" si="0"/>
        <v>12</v>
      </c>
      <c r="L16" s="8">
        <f t="shared" si="0"/>
        <v>10</v>
      </c>
      <c r="M16" s="8">
        <f t="shared" si="0"/>
        <v>13</v>
      </c>
      <c r="N16" s="8">
        <f t="shared" si="0"/>
        <v>19</v>
      </c>
      <c r="O16" s="8">
        <f t="shared" si="0"/>
        <v>25</v>
      </c>
      <c r="P16" s="10">
        <f>+D16+E16+F16+G16+H16+I16+J16+K16+L16+M16+N16+O16</f>
        <v>167</v>
      </c>
    </row>
    <row r="17" spans="2:16" s="2" customFormat="1" ht="32.1" customHeight="1" x14ac:dyDescent="0.25">
      <c r="B17" s="103" t="s">
        <v>24</v>
      </c>
      <c r="C17" s="11" t="s">
        <v>14</v>
      </c>
      <c r="D17" s="35">
        <v>22</v>
      </c>
      <c r="E17" s="35">
        <v>12</v>
      </c>
      <c r="F17" s="35">
        <v>19</v>
      </c>
      <c r="G17" s="4">
        <v>14</v>
      </c>
      <c r="H17" s="4">
        <v>31</v>
      </c>
      <c r="I17" s="4">
        <v>29</v>
      </c>
      <c r="J17" s="4">
        <v>48</v>
      </c>
      <c r="K17" s="4">
        <v>35</v>
      </c>
      <c r="L17" s="4">
        <v>42</v>
      </c>
      <c r="M17" s="4">
        <v>45</v>
      </c>
      <c r="N17" s="4">
        <v>36</v>
      </c>
      <c r="O17" s="4">
        <v>54</v>
      </c>
      <c r="P17" s="50">
        <f>N17+O17+D17+E17+F17+G17+H17+I17+J17+K17+L17+M17</f>
        <v>387</v>
      </c>
    </row>
    <row r="18" spans="2:16" s="2" customFormat="1" ht="32.1" customHeight="1" x14ac:dyDescent="0.25">
      <c r="B18" s="103"/>
      <c r="C18" s="11" t="s">
        <v>15</v>
      </c>
      <c r="D18" s="35">
        <v>68</v>
      </c>
      <c r="E18" s="35">
        <v>53</v>
      </c>
      <c r="F18" s="35">
        <v>61</v>
      </c>
      <c r="G18" s="4">
        <v>64</v>
      </c>
      <c r="H18" s="4">
        <v>82</v>
      </c>
      <c r="I18" s="4">
        <v>77</v>
      </c>
      <c r="J18" s="4">
        <v>67</v>
      </c>
      <c r="K18" s="4">
        <v>55</v>
      </c>
      <c r="L18" s="4">
        <v>80</v>
      </c>
      <c r="M18" s="4">
        <v>63</v>
      </c>
      <c r="N18" s="4">
        <v>66</v>
      </c>
      <c r="O18" s="4">
        <v>107</v>
      </c>
      <c r="P18" s="50">
        <f>N18+O18+D18+E18+F18+G18+H18+I18+J18+K18+L18+M18</f>
        <v>843</v>
      </c>
    </row>
    <row r="19" spans="2:16" s="2" customFormat="1" ht="32.1" customHeight="1" x14ac:dyDescent="0.25">
      <c r="B19" s="103"/>
      <c r="C19" s="11" t="s">
        <v>16</v>
      </c>
      <c r="D19" s="35">
        <v>2</v>
      </c>
      <c r="E19" s="35">
        <v>1</v>
      </c>
      <c r="F19" s="35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3</v>
      </c>
      <c r="O19" s="4">
        <v>4</v>
      </c>
      <c r="P19" s="50">
        <f>+D19+E19+F19+G19+H19+I19+J19+K19+L19+M19+N19+O19</f>
        <v>10</v>
      </c>
    </row>
    <row r="20" spans="2:16" s="2" customFormat="1" ht="32.1" customHeight="1" x14ac:dyDescent="0.25">
      <c r="B20" s="103"/>
      <c r="C20" s="7" t="s">
        <v>31</v>
      </c>
      <c r="D20" s="8">
        <f>SUM(D17:D19)</f>
        <v>92</v>
      </c>
      <c r="E20" s="8">
        <f t="shared" ref="E20:O20" si="1">SUM(E17:E19)</f>
        <v>66</v>
      </c>
      <c r="F20" s="8">
        <f t="shared" si="1"/>
        <v>80</v>
      </c>
      <c r="G20" s="8">
        <f t="shared" si="1"/>
        <v>78</v>
      </c>
      <c r="H20" s="8">
        <f t="shared" si="1"/>
        <v>113</v>
      </c>
      <c r="I20" s="8">
        <f t="shared" si="1"/>
        <v>106</v>
      </c>
      <c r="J20" s="8">
        <f t="shared" si="1"/>
        <v>115</v>
      </c>
      <c r="K20" s="8">
        <f t="shared" si="1"/>
        <v>90</v>
      </c>
      <c r="L20" s="8">
        <f t="shared" si="1"/>
        <v>122</v>
      </c>
      <c r="M20" s="8">
        <f t="shared" si="1"/>
        <v>108</v>
      </c>
      <c r="N20" s="8">
        <f t="shared" si="1"/>
        <v>105</v>
      </c>
      <c r="O20" s="8">
        <f t="shared" si="1"/>
        <v>165</v>
      </c>
      <c r="P20" s="12">
        <f t="shared" ref="P20" si="2">SUM(P17:P19)</f>
        <v>1240</v>
      </c>
    </row>
    <row r="21" spans="2:16" s="2" customFormat="1" ht="32.1" customHeight="1" thickBot="1" x14ac:dyDescent="0.3">
      <c r="B21" s="104" t="s">
        <v>32</v>
      </c>
      <c r="C21" s="105"/>
      <c r="D21" s="13">
        <f>D16+D20</f>
        <v>109</v>
      </c>
      <c r="E21" s="13">
        <f t="shared" ref="E21:O21" si="3">E16+E20</f>
        <v>81</v>
      </c>
      <c r="F21" s="13">
        <f t="shared" si="3"/>
        <v>83</v>
      </c>
      <c r="G21" s="13">
        <f t="shared" si="3"/>
        <v>84</v>
      </c>
      <c r="H21" s="13">
        <f t="shared" si="3"/>
        <v>124</v>
      </c>
      <c r="I21" s="13">
        <f t="shared" si="3"/>
        <v>125</v>
      </c>
      <c r="J21" s="13">
        <f t="shared" si="3"/>
        <v>132</v>
      </c>
      <c r="K21" s="13">
        <f t="shared" si="3"/>
        <v>102</v>
      </c>
      <c r="L21" s="13">
        <f t="shared" si="3"/>
        <v>132</v>
      </c>
      <c r="M21" s="13">
        <f t="shared" si="3"/>
        <v>121</v>
      </c>
      <c r="N21" s="13">
        <f t="shared" si="3"/>
        <v>124</v>
      </c>
      <c r="O21" s="13">
        <f t="shared" si="3"/>
        <v>190</v>
      </c>
      <c r="P21" s="36">
        <f>+P16+P20</f>
        <v>1407</v>
      </c>
    </row>
    <row r="22" spans="2:16" s="2" customFormat="1" ht="32.1" customHeight="1" x14ac:dyDescent="0.35">
      <c r="B22" s="15" t="str">
        <f>DESCRIPCION!B9</f>
        <v xml:space="preserve">Fuente: Unidades especializadas en violencia de género, intrafamiliar y delitos sexuales (UVGS). </v>
      </c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8"/>
      <c r="N22" s="16"/>
      <c r="O22" s="16"/>
      <c r="P22" s="15"/>
    </row>
    <row r="23" spans="2:16" s="2" customFormat="1" ht="18" thickBot="1" x14ac:dyDescent="0.4">
      <c r="B23" s="15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9"/>
      <c r="N23" s="16"/>
      <c r="O23" s="16"/>
      <c r="P23" s="15"/>
    </row>
    <row r="24" spans="2:16" s="2" customFormat="1" ht="32.1" customHeight="1" x14ac:dyDescent="0.25">
      <c r="B24" s="106" t="s">
        <v>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2:16" s="2" customFormat="1" ht="32.1" customHeight="1" x14ac:dyDescent="0.25">
      <c r="B25" s="57" t="s">
        <v>13</v>
      </c>
      <c r="C25" s="58" t="s">
        <v>81</v>
      </c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8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59" t="s">
        <v>29</v>
      </c>
    </row>
    <row r="26" spans="2:16" s="2" customFormat="1" ht="32.1" customHeight="1" x14ac:dyDescent="0.25">
      <c r="B26" s="102" t="s">
        <v>25</v>
      </c>
      <c r="C26" s="3" t="s">
        <v>17</v>
      </c>
      <c r="D26" s="35">
        <v>2</v>
      </c>
      <c r="E26" s="35">
        <v>1</v>
      </c>
      <c r="F26" s="35">
        <v>3</v>
      </c>
      <c r="G26" s="35">
        <v>6</v>
      </c>
      <c r="H26" s="35">
        <v>4</v>
      </c>
      <c r="I26" s="35">
        <v>3</v>
      </c>
      <c r="J26" s="35">
        <v>2</v>
      </c>
      <c r="K26" s="35">
        <v>0</v>
      </c>
      <c r="L26" s="4">
        <v>4</v>
      </c>
      <c r="M26" s="4">
        <v>2</v>
      </c>
      <c r="N26" s="4">
        <v>5</v>
      </c>
      <c r="O26" s="4">
        <v>2</v>
      </c>
      <c r="P26" s="5">
        <f>SUM(D26:O26)</f>
        <v>34</v>
      </c>
    </row>
    <row r="27" spans="2:16" s="2" customFormat="1" ht="32.1" customHeight="1" x14ac:dyDescent="0.25">
      <c r="B27" s="102"/>
      <c r="C27" s="3" t="s">
        <v>18</v>
      </c>
      <c r="D27" s="35">
        <v>2</v>
      </c>
      <c r="E27" s="35">
        <v>4</v>
      </c>
      <c r="F27" s="35">
        <v>0</v>
      </c>
      <c r="G27" s="35">
        <v>1</v>
      </c>
      <c r="H27" s="35">
        <v>1</v>
      </c>
      <c r="I27" s="35">
        <v>2</v>
      </c>
      <c r="J27" s="35">
        <v>1</v>
      </c>
      <c r="K27" s="35">
        <v>2</v>
      </c>
      <c r="L27" s="4">
        <v>3</v>
      </c>
      <c r="M27" s="4">
        <v>2</v>
      </c>
      <c r="N27" s="4">
        <v>0</v>
      </c>
      <c r="O27" s="4">
        <v>1</v>
      </c>
      <c r="P27" s="5">
        <f>SUM(D27:O27)</f>
        <v>19</v>
      </c>
    </row>
    <row r="28" spans="2:16" s="2" customFormat="1" ht="32.1" customHeight="1" x14ac:dyDescent="0.25">
      <c r="B28" s="102"/>
      <c r="C28" s="3" t="s">
        <v>19</v>
      </c>
      <c r="D28" s="35">
        <v>0</v>
      </c>
      <c r="E28" s="35">
        <v>0</v>
      </c>
      <c r="F28" s="35">
        <v>1</v>
      </c>
      <c r="G28" s="35">
        <v>2</v>
      </c>
      <c r="H28" s="35">
        <v>3</v>
      </c>
      <c r="I28" s="35">
        <v>1</v>
      </c>
      <c r="J28" s="35">
        <v>0</v>
      </c>
      <c r="K28" s="35">
        <v>0</v>
      </c>
      <c r="L28" s="4">
        <v>0</v>
      </c>
      <c r="M28" s="4">
        <v>0</v>
      </c>
      <c r="N28" s="4">
        <v>1</v>
      </c>
      <c r="O28" s="4">
        <v>1</v>
      </c>
      <c r="P28" s="5">
        <f t="shared" ref="P28:P31" si="4">SUM(D28:O28)</f>
        <v>9</v>
      </c>
    </row>
    <row r="29" spans="2:16" s="2" customFormat="1" ht="32.1" customHeight="1" x14ac:dyDescent="0.25">
      <c r="B29" s="102"/>
      <c r="C29" s="3" t="s">
        <v>20</v>
      </c>
      <c r="D29" s="35">
        <v>0</v>
      </c>
      <c r="E29" s="35">
        <v>1</v>
      </c>
      <c r="F29" s="35">
        <v>1</v>
      </c>
      <c r="G29" s="35">
        <v>3</v>
      </c>
      <c r="H29" s="35">
        <v>2</v>
      </c>
      <c r="I29" s="35">
        <v>2</v>
      </c>
      <c r="J29" s="35">
        <v>6</v>
      </c>
      <c r="K29" s="35">
        <v>3</v>
      </c>
      <c r="L29" s="4">
        <v>1</v>
      </c>
      <c r="M29" s="4">
        <v>1</v>
      </c>
      <c r="N29" s="4">
        <v>0</v>
      </c>
      <c r="O29" s="4">
        <v>0</v>
      </c>
      <c r="P29" s="5">
        <f t="shared" si="4"/>
        <v>20</v>
      </c>
    </row>
    <row r="30" spans="2:16" s="2" customFormat="1" ht="32.1" customHeight="1" x14ac:dyDescent="0.25">
      <c r="B30" s="102"/>
      <c r="C30" s="3" t="s">
        <v>21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4">
        <v>0</v>
      </c>
      <c r="M30" s="4">
        <v>0</v>
      </c>
      <c r="N30" s="4">
        <v>0</v>
      </c>
      <c r="O30" s="4">
        <v>0</v>
      </c>
      <c r="P30" s="5">
        <f t="shared" si="4"/>
        <v>0</v>
      </c>
    </row>
    <row r="31" spans="2:16" s="2" customFormat="1" ht="32.1" customHeight="1" x14ac:dyDescent="0.25">
      <c r="B31" s="102"/>
      <c r="C31" s="3" t="s">
        <v>22</v>
      </c>
      <c r="D31" s="35">
        <v>0</v>
      </c>
      <c r="E31" s="35">
        <v>0</v>
      </c>
      <c r="F31" s="35">
        <v>0</v>
      </c>
      <c r="G31" s="35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thickBot="1" x14ac:dyDescent="0.3">
      <c r="B32" s="104" t="s">
        <v>32</v>
      </c>
      <c r="C32" s="105"/>
      <c r="D32" s="41">
        <f>SUM(D26:D31)</f>
        <v>4</v>
      </c>
      <c r="E32" s="41">
        <f>SUM(E26:E31)</f>
        <v>6</v>
      </c>
      <c r="F32" s="41">
        <f t="shared" ref="F32:O32" si="5">SUM(F26:F31)</f>
        <v>5</v>
      </c>
      <c r="G32" s="41">
        <f t="shared" si="5"/>
        <v>12</v>
      </c>
      <c r="H32" s="41">
        <f t="shared" si="5"/>
        <v>10</v>
      </c>
      <c r="I32" s="41">
        <f t="shared" si="5"/>
        <v>8</v>
      </c>
      <c r="J32" s="41">
        <f t="shared" si="5"/>
        <v>9</v>
      </c>
      <c r="K32" s="41">
        <f t="shared" si="5"/>
        <v>5</v>
      </c>
      <c r="L32" s="41">
        <f t="shared" si="5"/>
        <v>8</v>
      </c>
      <c r="M32" s="41">
        <f t="shared" si="5"/>
        <v>5</v>
      </c>
      <c r="N32" s="41">
        <f t="shared" si="5"/>
        <v>6</v>
      </c>
      <c r="O32" s="41">
        <f t="shared" si="5"/>
        <v>4</v>
      </c>
      <c r="P32" s="14">
        <f>SUM(P26:P31)</f>
        <v>82</v>
      </c>
    </row>
    <row r="33" spans="2:16" s="2" customFormat="1" ht="32.1" customHeight="1" x14ac:dyDescent="0.35">
      <c r="B33" s="15" t="str">
        <f>DESCRIPCION!B9</f>
        <v xml:space="preserve">Fuente: Unidades especializadas en violencia de género, intrafamiliar y delitos sexuales (UVGS). </v>
      </c>
      <c r="C33" s="16"/>
      <c r="D33" s="20"/>
      <c r="E33" s="16"/>
      <c r="F33" s="16"/>
      <c r="G33" s="16"/>
      <c r="H33" s="16"/>
      <c r="I33" s="16"/>
      <c r="J33" s="16"/>
      <c r="K33" s="16"/>
      <c r="L33" s="16"/>
      <c r="M33" s="18"/>
      <c r="N33" s="16"/>
      <c r="O33" s="16"/>
      <c r="P33" s="15"/>
    </row>
    <row r="34" spans="2:16" s="2" customFormat="1" ht="18" thickBot="1" x14ac:dyDescent="0.4">
      <c r="B34" s="15"/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9"/>
      <c r="N34" s="16"/>
      <c r="O34" s="16"/>
      <c r="P34" s="15"/>
    </row>
    <row r="35" spans="2:16" s="2" customFormat="1" ht="32.1" customHeight="1" thickTop="1" x14ac:dyDescent="0.25">
      <c r="B35" s="95" t="s">
        <v>26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7"/>
    </row>
    <row r="36" spans="2:16" ht="32.1" customHeight="1" x14ac:dyDescent="0.2">
      <c r="B36" s="98"/>
      <c r="C36" s="99"/>
      <c r="D36" s="60" t="s">
        <v>1</v>
      </c>
      <c r="E36" s="60" t="s">
        <v>2</v>
      </c>
      <c r="F36" s="60" t="s">
        <v>3</v>
      </c>
      <c r="G36" s="60" t="s">
        <v>4</v>
      </c>
      <c r="H36" s="60" t="s">
        <v>5</v>
      </c>
      <c r="I36" s="60" t="s">
        <v>6</v>
      </c>
      <c r="J36" s="60" t="s">
        <v>7</v>
      </c>
      <c r="K36" s="60" t="s">
        <v>8</v>
      </c>
      <c r="L36" s="60" t="s">
        <v>9</v>
      </c>
      <c r="M36" s="60" t="s">
        <v>10</v>
      </c>
      <c r="N36" s="60" t="s">
        <v>11</v>
      </c>
      <c r="O36" s="60" t="s">
        <v>12</v>
      </c>
      <c r="P36" s="61" t="s">
        <v>29</v>
      </c>
    </row>
    <row r="37" spans="2:16" ht="32.1" customHeight="1" thickBot="1" x14ac:dyDescent="0.25">
      <c r="B37" s="100" t="s">
        <v>30</v>
      </c>
      <c r="C37" s="101"/>
      <c r="D37" s="51">
        <v>94</v>
      </c>
      <c r="E37" s="51">
        <v>97</v>
      </c>
      <c r="F37" s="51">
        <v>90</v>
      </c>
      <c r="G37" s="51">
        <v>66</v>
      </c>
      <c r="H37" s="51">
        <v>70</v>
      </c>
      <c r="I37" s="51">
        <v>28</v>
      </c>
      <c r="J37" s="51">
        <v>8</v>
      </c>
      <c r="K37" s="51">
        <v>18</v>
      </c>
      <c r="L37" s="52">
        <v>16</v>
      </c>
      <c r="M37" s="52">
        <v>28</v>
      </c>
      <c r="N37" s="52">
        <v>24</v>
      </c>
      <c r="O37" s="52">
        <v>32</v>
      </c>
      <c r="P37" s="62">
        <f>SUM(D37:O37)</f>
        <v>571</v>
      </c>
    </row>
    <row r="38" spans="2:16" ht="32.1" customHeight="1" thickTop="1" x14ac:dyDescent="0.35">
      <c r="B38" s="15" t="str">
        <f>DESCRIPCION!B9</f>
        <v xml:space="preserve">Fuente: Unidades especializadas en violencia de género, intrafamiliar y delitos sexuales (UVGS). 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7.25" x14ac:dyDescent="0.35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</sheetData>
  <mergeCells count="15">
    <mergeCell ref="B12:P12"/>
    <mergeCell ref="B5:P5"/>
    <mergeCell ref="B6:P6"/>
    <mergeCell ref="B9:P9"/>
    <mergeCell ref="B10:P10"/>
    <mergeCell ref="B35:P35"/>
    <mergeCell ref="B36:C36"/>
    <mergeCell ref="B37:C37"/>
    <mergeCell ref="B39:P39"/>
    <mergeCell ref="B14:B16"/>
    <mergeCell ref="B17:B20"/>
    <mergeCell ref="B21:C21"/>
    <mergeCell ref="B24:P24"/>
    <mergeCell ref="B26:B31"/>
    <mergeCell ref="B32:C32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O39"/>
  <sheetViews>
    <sheetView topLeftCell="A34" zoomScale="70" zoomScaleNormal="70" workbookViewId="0">
      <selection activeCell="D49" sqref="D49"/>
    </sheetView>
  </sheetViews>
  <sheetFormatPr baseColWidth="10" defaultColWidth="11.42578125" defaultRowHeight="14.25" x14ac:dyDescent="0.2"/>
  <cols>
    <col min="1" max="1" width="26.7109375" style="1" customWidth="1"/>
    <col min="2" max="2" width="22.5703125" style="1" customWidth="1"/>
    <col min="3" max="3" width="9.140625" style="1" bestFit="1" customWidth="1"/>
    <col min="4" max="4" width="12.5703125" style="1" customWidth="1"/>
    <col min="5" max="5" width="7.7109375" style="1" customWidth="1"/>
    <col min="6" max="6" width="7.42578125" style="1" customWidth="1"/>
    <col min="7" max="7" width="6.42578125" style="1" bestFit="1" customWidth="1"/>
    <col min="8" max="8" width="6.140625" style="1" bestFit="1" customWidth="1"/>
    <col min="9" max="9" width="6.28515625" style="1" customWidth="1"/>
    <col min="10" max="10" width="7.5703125" style="1" customWidth="1"/>
    <col min="11" max="11" width="12.7109375" style="1" customWidth="1"/>
    <col min="12" max="12" width="9" style="1" customWidth="1"/>
    <col min="13" max="13" width="12.42578125" style="1" bestFit="1" customWidth="1"/>
    <col min="14" max="14" width="11.5703125" style="1" customWidth="1"/>
    <col min="15" max="15" width="11.140625" style="1" customWidth="1"/>
    <col min="16" max="16" width="3.7109375" style="1" customWidth="1"/>
    <col min="17" max="260" width="11.42578125" style="1"/>
    <col min="261" max="261" width="32.140625" style="1" customWidth="1"/>
    <col min="262" max="262" width="25.7109375" style="1" customWidth="1"/>
    <col min="263" max="263" width="22.7109375" style="1" customWidth="1"/>
    <col min="264" max="264" width="9.7109375" style="1" customWidth="1"/>
    <col min="265" max="265" width="6.7109375" style="1" customWidth="1"/>
    <col min="266" max="266" width="13.85546875" style="1" customWidth="1"/>
    <col min="267" max="267" width="21" style="1" customWidth="1"/>
    <col min="268" max="516" width="11.42578125" style="1"/>
    <col min="517" max="517" width="32.140625" style="1" customWidth="1"/>
    <col min="518" max="518" width="25.7109375" style="1" customWidth="1"/>
    <col min="519" max="519" width="22.7109375" style="1" customWidth="1"/>
    <col min="520" max="520" width="9.7109375" style="1" customWidth="1"/>
    <col min="521" max="521" width="6.7109375" style="1" customWidth="1"/>
    <col min="522" max="522" width="13.85546875" style="1" customWidth="1"/>
    <col min="523" max="523" width="21" style="1" customWidth="1"/>
    <col min="524" max="772" width="11.42578125" style="1"/>
    <col min="773" max="773" width="32.140625" style="1" customWidth="1"/>
    <col min="774" max="774" width="25.7109375" style="1" customWidth="1"/>
    <col min="775" max="775" width="22.7109375" style="1" customWidth="1"/>
    <col min="776" max="776" width="9.7109375" style="1" customWidth="1"/>
    <col min="777" max="777" width="6.7109375" style="1" customWidth="1"/>
    <col min="778" max="778" width="13.85546875" style="1" customWidth="1"/>
    <col min="779" max="779" width="21" style="1" customWidth="1"/>
    <col min="780" max="1028" width="11.42578125" style="1"/>
    <col min="1029" max="1029" width="32.140625" style="1" customWidth="1"/>
    <col min="1030" max="1030" width="25.7109375" style="1" customWidth="1"/>
    <col min="1031" max="1031" width="22.7109375" style="1" customWidth="1"/>
    <col min="1032" max="1032" width="9.7109375" style="1" customWidth="1"/>
    <col min="1033" max="1033" width="6.7109375" style="1" customWidth="1"/>
    <col min="1034" max="1034" width="13.85546875" style="1" customWidth="1"/>
    <col min="1035" max="1035" width="21" style="1" customWidth="1"/>
    <col min="1036" max="1284" width="11.42578125" style="1"/>
    <col min="1285" max="1285" width="32.140625" style="1" customWidth="1"/>
    <col min="1286" max="1286" width="25.7109375" style="1" customWidth="1"/>
    <col min="1287" max="1287" width="22.7109375" style="1" customWidth="1"/>
    <col min="1288" max="1288" width="9.7109375" style="1" customWidth="1"/>
    <col min="1289" max="1289" width="6.7109375" style="1" customWidth="1"/>
    <col min="1290" max="1290" width="13.85546875" style="1" customWidth="1"/>
    <col min="1291" max="1291" width="21" style="1" customWidth="1"/>
    <col min="1292" max="1540" width="11.42578125" style="1"/>
    <col min="1541" max="1541" width="32.140625" style="1" customWidth="1"/>
    <col min="1542" max="1542" width="25.7109375" style="1" customWidth="1"/>
    <col min="1543" max="1543" width="22.7109375" style="1" customWidth="1"/>
    <col min="1544" max="1544" width="9.7109375" style="1" customWidth="1"/>
    <col min="1545" max="1545" width="6.7109375" style="1" customWidth="1"/>
    <col min="1546" max="1546" width="13.85546875" style="1" customWidth="1"/>
    <col min="1547" max="1547" width="21" style="1" customWidth="1"/>
    <col min="1548" max="1796" width="11.42578125" style="1"/>
    <col min="1797" max="1797" width="32.140625" style="1" customWidth="1"/>
    <col min="1798" max="1798" width="25.7109375" style="1" customWidth="1"/>
    <col min="1799" max="1799" width="22.7109375" style="1" customWidth="1"/>
    <col min="1800" max="1800" width="9.7109375" style="1" customWidth="1"/>
    <col min="1801" max="1801" width="6.7109375" style="1" customWidth="1"/>
    <col min="1802" max="1802" width="13.85546875" style="1" customWidth="1"/>
    <col min="1803" max="1803" width="21" style="1" customWidth="1"/>
    <col min="1804" max="2052" width="11.42578125" style="1"/>
    <col min="2053" max="2053" width="32.140625" style="1" customWidth="1"/>
    <col min="2054" max="2054" width="25.7109375" style="1" customWidth="1"/>
    <col min="2055" max="2055" width="22.7109375" style="1" customWidth="1"/>
    <col min="2056" max="2056" width="9.7109375" style="1" customWidth="1"/>
    <col min="2057" max="2057" width="6.7109375" style="1" customWidth="1"/>
    <col min="2058" max="2058" width="13.85546875" style="1" customWidth="1"/>
    <col min="2059" max="2059" width="21" style="1" customWidth="1"/>
    <col min="2060" max="2308" width="11.42578125" style="1"/>
    <col min="2309" max="2309" width="32.140625" style="1" customWidth="1"/>
    <col min="2310" max="2310" width="25.7109375" style="1" customWidth="1"/>
    <col min="2311" max="2311" width="22.7109375" style="1" customWidth="1"/>
    <col min="2312" max="2312" width="9.7109375" style="1" customWidth="1"/>
    <col min="2313" max="2313" width="6.7109375" style="1" customWidth="1"/>
    <col min="2314" max="2314" width="13.85546875" style="1" customWidth="1"/>
    <col min="2315" max="2315" width="21" style="1" customWidth="1"/>
    <col min="2316" max="2564" width="11.42578125" style="1"/>
    <col min="2565" max="2565" width="32.140625" style="1" customWidth="1"/>
    <col min="2566" max="2566" width="25.7109375" style="1" customWidth="1"/>
    <col min="2567" max="2567" width="22.7109375" style="1" customWidth="1"/>
    <col min="2568" max="2568" width="9.7109375" style="1" customWidth="1"/>
    <col min="2569" max="2569" width="6.7109375" style="1" customWidth="1"/>
    <col min="2570" max="2570" width="13.85546875" style="1" customWidth="1"/>
    <col min="2571" max="2571" width="21" style="1" customWidth="1"/>
    <col min="2572" max="2820" width="11.42578125" style="1"/>
    <col min="2821" max="2821" width="32.140625" style="1" customWidth="1"/>
    <col min="2822" max="2822" width="25.7109375" style="1" customWidth="1"/>
    <col min="2823" max="2823" width="22.7109375" style="1" customWidth="1"/>
    <col min="2824" max="2824" width="9.7109375" style="1" customWidth="1"/>
    <col min="2825" max="2825" width="6.7109375" style="1" customWidth="1"/>
    <col min="2826" max="2826" width="13.85546875" style="1" customWidth="1"/>
    <col min="2827" max="2827" width="21" style="1" customWidth="1"/>
    <col min="2828" max="3076" width="11.42578125" style="1"/>
    <col min="3077" max="3077" width="32.140625" style="1" customWidth="1"/>
    <col min="3078" max="3078" width="25.7109375" style="1" customWidth="1"/>
    <col min="3079" max="3079" width="22.7109375" style="1" customWidth="1"/>
    <col min="3080" max="3080" width="9.7109375" style="1" customWidth="1"/>
    <col min="3081" max="3081" width="6.7109375" style="1" customWidth="1"/>
    <col min="3082" max="3082" width="13.85546875" style="1" customWidth="1"/>
    <col min="3083" max="3083" width="21" style="1" customWidth="1"/>
    <col min="3084" max="3332" width="11.42578125" style="1"/>
    <col min="3333" max="3333" width="32.140625" style="1" customWidth="1"/>
    <col min="3334" max="3334" width="25.7109375" style="1" customWidth="1"/>
    <col min="3335" max="3335" width="22.7109375" style="1" customWidth="1"/>
    <col min="3336" max="3336" width="9.7109375" style="1" customWidth="1"/>
    <col min="3337" max="3337" width="6.7109375" style="1" customWidth="1"/>
    <col min="3338" max="3338" width="13.85546875" style="1" customWidth="1"/>
    <col min="3339" max="3339" width="21" style="1" customWidth="1"/>
    <col min="3340" max="3588" width="11.42578125" style="1"/>
    <col min="3589" max="3589" width="32.140625" style="1" customWidth="1"/>
    <col min="3590" max="3590" width="25.7109375" style="1" customWidth="1"/>
    <col min="3591" max="3591" width="22.7109375" style="1" customWidth="1"/>
    <col min="3592" max="3592" width="9.7109375" style="1" customWidth="1"/>
    <col min="3593" max="3593" width="6.7109375" style="1" customWidth="1"/>
    <col min="3594" max="3594" width="13.85546875" style="1" customWidth="1"/>
    <col min="3595" max="3595" width="21" style="1" customWidth="1"/>
    <col min="3596" max="3844" width="11.42578125" style="1"/>
    <col min="3845" max="3845" width="32.140625" style="1" customWidth="1"/>
    <col min="3846" max="3846" width="25.7109375" style="1" customWidth="1"/>
    <col min="3847" max="3847" width="22.7109375" style="1" customWidth="1"/>
    <col min="3848" max="3848" width="9.7109375" style="1" customWidth="1"/>
    <col min="3849" max="3849" width="6.7109375" style="1" customWidth="1"/>
    <col min="3850" max="3850" width="13.85546875" style="1" customWidth="1"/>
    <col min="3851" max="3851" width="21" style="1" customWidth="1"/>
    <col min="3852" max="4100" width="11.42578125" style="1"/>
    <col min="4101" max="4101" width="32.140625" style="1" customWidth="1"/>
    <col min="4102" max="4102" width="25.7109375" style="1" customWidth="1"/>
    <col min="4103" max="4103" width="22.7109375" style="1" customWidth="1"/>
    <col min="4104" max="4104" width="9.7109375" style="1" customWidth="1"/>
    <col min="4105" max="4105" width="6.7109375" style="1" customWidth="1"/>
    <col min="4106" max="4106" width="13.85546875" style="1" customWidth="1"/>
    <col min="4107" max="4107" width="21" style="1" customWidth="1"/>
    <col min="4108" max="4356" width="11.42578125" style="1"/>
    <col min="4357" max="4357" width="32.140625" style="1" customWidth="1"/>
    <col min="4358" max="4358" width="25.7109375" style="1" customWidth="1"/>
    <col min="4359" max="4359" width="22.7109375" style="1" customWidth="1"/>
    <col min="4360" max="4360" width="9.7109375" style="1" customWidth="1"/>
    <col min="4361" max="4361" width="6.7109375" style="1" customWidth="1"/>
    <col min="4362" max="4362" width="13.85546875" style="1" customWidth="1"/>
    <col min="4363" max="4363" width="21" style="1" customWidth="1"/>
    <col min="4364" max="4612" width="11.42578125" style="1"/>
    <col min="4613" max="4613" width="32.140625" style="1" customWidth="1"/>
    <col min="4614" max="4614" width="25.7109375" style="1" customWidth="1"/>
    <col min="4615" max="4615" width="22.7109375" style="1" customWidth="1"/>
    <col min="4616" max="4616" width="9.7109375" style="1" customWidth="1"/>
    <col min="4617" max="4617" width="6.7109375" style="1" customWidth="1"/>
    <col min="4618" max="4618" width="13.85546875" style="1" customWidth="1"/>
    <col min="4619" max="4619" width="21" style="1" customWidth="1"/>
    <col min="4620" max="4868" width="11.42578125" style="1"/>
    <col min="4869" max="4869" width="32.140625" style="1" customWidth="1"/>
    <col min="4870" max="4870" width="25.7109375" style="1" customWidth="1"/>
    <col min="4871" max="4871" width="22.7109375" style="1" customWidth="1"/>
    <col min="4872" max="4872" width="9.7109375" style="1" customWidth="1"/>
    <col min="4873" max="4873" width="6.7109375" style="1" customWidth="1"/>
    <col min="4874" max="4874" width="13.85546875" style="1" customWidth="1"/>
    <col min="4875" max="4875" width="21" style="1" customWidth="1"/>
    <col min="4876" max="5124" width="11.42578125" style="1"/>
    <col min="5125" max="5125" width="32.140625" style="1" customWidth="1"/>
    <col min="5126" max="5126" width="25.7109375" style="1" customWidth="1"/>
    <col min="5127" max="5127" width="22.7109375" style="1" customWidth="1"/>
    <col min="5128" max="5128" width="9.7109375" style="1" customWidth="1"/>
    <col min="5129" max="5129" width="6.7109375" style="1" customWidth="1"/>
    <col min="5130" max="5130" width="13.85546875" style="1" customWidth="1"/>
    <col min="5131" max="5131" width="21" style="1" customWidth="1"/>
    <col min="5132" max="5380" width="11.42578125" style="1"/>
    <col min="5381" max="5381" width="32.140625" style="1" customWidth="1"/>
    <col min="5382" max="5382" width="25.7109375" style="1" customWidth="1"/>
    <col min="5383" max="5383" width="22.7109375" style="1" customWidth="1"/>
    <col min="5384" max="5384" width="9.7109375" style="1" customWidth="1"/>
    <col min="5385" max="5385" width="6.7109375" style="1" customWidth="1"/>
    <col min="5386" max="5386" width="13.85546875" style="1" customWidth="1"/>
    <col min="5387" max="5387" width="21" style="1" customWidth="1"/>
    <col min="5388" max="5636" width="11.42578125" style="1"/>
    <col min="5637" max="5637" width="32.140625" style="1" customWidth="1"/>
    <col min="5638" max="5638" width="25.7109375" style="1" customWidth="1"/>
    <col min="5639" max="5639" width="22.7109375" style="1" customWidth="1"/>
    <col min="5640" max="5640" width="9.7109375" style="1" customWidth="1"/>
    <col min="5641" max="5641" width="6.7109375" style="1" customWidth="1"/>
    <col min="5642" max="5642" width="13.85546875" style="1" customWidth="1"/>
    <col min="5643" max="5643" width="21" style="1" customWidth="1"/>
    <col min="5644" max="5892" width="11.42578125" style="1"/>
    <col min="5893" max="5893" width="32.140625" style="1" customWidth="1"/>
    <col min="5894" max="5894" width="25.7109375" style="1" customWidth="1"/>
    <col min="5895" max="5895" width="22.7109375" style="1" customWidth="1"/>
    <col min="5896" max="5896" width="9.7109375" style="1" customWidth="1"/>
    <col min="5897" max="5897" width="6.7109375" style="1" customWidth="1"/>
    <col min="5898" max="5898" width="13.85546875" style="1" customWidth="1"/>
    <col min="5899" max="5899" width="21" style="1" customWidth="1"/>
    <col min="5900" max="6148" width="11.42578125" style="1"/>
    <col min="6149" max="6149" width="32.140625" style="1" customWidth="1"/>
    <col min="6150" max="6150" width="25.7109375" style="1" customWidth="1"/>
    <col min="6151" max="6151" width="22.7109375" style="1" customWidth="1"/>
    <col min="6152" max="6152" width="9.7109375" style="1" customWidth="1"/>
    <col min="6153" max="6153" width="6.7109375" style="1" customWidth="1"/>
    <col min="6154" max="6154" width="13.85546875" style="1" customWidth="1"/>
    <col min="6155" max="6155" width="21" style="1" customWidth="1"/>
    <col min="6156" max="6404" width="11.42578125" style="1"/>
    <col min="6405" max="6405" width="32.140625" style="1" customWidth="1"/>
    <col min="6406" max="6406" width="25.7109375" style="1" customWidth="1"/>
    <col min="6407" max="6407" width="22.7109375" style="1" customWidth="1"/>
    <col min="6408" max="6408" width="9.7109375" style="1" customWidth="1"/>
    <col min="6409" max="6409" width="6.7109375" style="1" customWidth="1"/>
    <col min="6410" max="6410" width="13.85546875" style="1" customWidth="1"/>
    <col min="6411" max="6411" width="21" style="1" customWidth="1"/>
    <col min="6412" max="6660" width="11.42578125" style="1"/>
    <col min="6661" max="6661" width="32.140625" style="1" customWidth="1"/>
    <col min="6662" max="6662" width="25.7109375" style="1" customWidth="1"/>
    <col min="6663" max="6663" width="22.7109375" style="1" customWidth="1"/>
    <col min="6664" max="6664" width="9.7109375" style="1" customWidth="1"/>
    <col min="6665" max="6665" width="6.7109375" style="1" customWidth="1"/>
    <col min="6666" max="6666" width="13.85546875" style="1" customWidth="1"/>
    <col min="6667" max="6667" width="21" style="1" customWidth="1"/>
    <col min="6668" max="6916" width="11.42578125" style="1"/>
    <col min="6917" max="6917" width="32.140625" style="1" customWidth="1"/>
    <col min="6918" max="6918" width="25.7109375" style="1" customWidth="1"/>
    <col min="6919" max="6919" width="22.7109375" style="1" customWidth="1"/>
    <col min="6920" max="6920" width="9.7109375" style="1" customWidth="1"/>
    <col min="6921" max="6921" width="6.7109375" style="1" customWidth="1"/>
    <col min="6922" max="6922" width="13.85546875" style="1" customWidth="1"/>
    <col min="6923" max="6923" width="21" style="1" customWidth="1"/>
    <col min="6924" max="7172" width="11.42578125" style="1"/>
    <col min="7173" max="7173" width="32.140625" style="1" customWidth="1"/>
    <col min="7174" max="7174" width="25.7109375" style="1" customWidth="1"/>
    <col min="7175" max="7175" width="22.7109375" style="1" customWidth="1"/>
    <col min="7176" max="7176" width="9.7109375" style="1" customWidth="1"/>
    <col min="7177" max="7177" width="6.7109375" style="1" customWidth="1"/>
    <col min="7178" max="7178" width="13.85546875" style="1" customWidth="1"/>
    <col min="7179" max="7179" width="21" style="1" customWidth="1"/>
    <col min="7180" max="7428" width="11.42578125" style="1"/>
    <col min="7429" max="7429" width="32.140625" style="1" customWidth="1"/>
    <col min="7430" max="7430" width="25.7109375" style="1" customWidth="1"/>
    <col min="7431" max="7431" width="22.7109375" style="1" customWidth="1"/>
    <col min="7432" max="7432" width="9.7109375" style="1" customWidth="1"/>
    <col min="7433" max="7433" width="6.7109375" style="1" customWidth="1"/>
    <col min="7434" max="7434" width="13.85546875" style="1" customWidth="1"/>
    <col min="7435" max="7435" width="21" style="1" customWidth="1"/>
    <col min="7436" max="7684" width="11.42578125" style="1"/>
    <col min="7685" max="7685" width="32.140625" style="1" customWidth="1"/>
    <col min="7686" max="7686" width="25.7109375" style="1" customWidth="1"/>
    <col min="7687" max="7687" width="22.7109375" style="1" customWidth="1"/>
    <col min="7688" max="7688" width="9.7109375" style="1" customWidth="1"/>
    <col min="7689" max="7689" width="6.7109375" style="1" customWidth="1"/>
    <col min="7690" max="7690" width="13.85546875" style="1" customWidth="1"/>
    <col min="7691" max="7691" width="21" style="1" customWidth="1"/>
    <col min="7692" max="7940" width="11.42578125" style="1"/>
    <col min="7941" max="7941" width="32.140625" style="1" customWidth="1"/>
    <col min="7942" max="7942" width="25.7109375" style="1" customWidth="1"/>
    <col min="7943" max="7943" width="22.7109375" style="1" customWidth="1"/>
    <col min="7944" max="7944" width="9.7109375" style="1" customWidth="1"/>
    <col min="7945" max="7945" width="6.7109375" style="1" customWidth="1"/>
    <col min="7946" max="7946" width="13.85546875" style="1" customWidth="1"/>
    <col min="7947" max="7947" width="21" style="1" customWidth="1"/>
    <col min="7948" max="8196" width="11.42578125" style="1"/>
    <col min="8197" max="8197" width="32.140625" style="1" customWidth="1"/>
    <col min="8198" max="8198" width="25.7109375" style="1" customWidth="1"/>
    <col min="8199" max="8199" width="22.7109375" style="1" customWidth="1"/>
    <col min="8200" max="8200" width="9.7109375" style="1" customWidth="1"/>
    <col min="8201" max="8201" width="6.7109375" style="1" customWidth="1"/>
    <col min="8202" max="8202" width="13.85546875" style="1" customWidth="1"/>
    <col min="8203" max="8203" width="21" style="1" customWidth="1"/>
    <col min="8204" max="8452" width="11.42578125" style="1"/>
    <col min="8453" max="8453" width="32.140625" style="1" customWidth="1"/>
    <col min="8454" max="8454" width="25.7109375" style="1" customWidth="1"/>
    <col min="8455" max="8455" width="22.7109375" style="1" customWidth="1"/>
    <col min="8456" max="8456" width="9.7109375" style="1" customWidth="1"/>
    <col min="8457" max="8457" width="6.7109375" style="1" customWidth="1"/>
    <col min="8458" max="8458" width="13.85546875" style="1" customWidth="1"/>
    <col min="8459" max="8459" width="21" style="1" customWidth="1"/>
    <col min="8460" max="8708" width="11.42578125" style="1"/>
    <col min="8709" max="8709" width="32.140625" style="1" customWidth="1"/>
    <col min="8710" max="8710" width="25.7109375" style="1" customWidth="1"/>
    <col min="8711" max="8711" width="22.7109375" style="1" customWidth="1"/>
    <col min="8712" max="8712" width="9.7109375" style="1" customWidth="1"/>
    <col min="8713" max="8713" width="6.7109375" style="1" customWidth="1"/>
    <col min="8714" max="8714" width="13.85546875" style="1" customWidth="1"/>
    <col min="8715" max="8715" width="21" style="1" customWidth="1"/>
    <col min="8716" max="8964" width="11.42578125" style="1"/>
    <col min="8965" max="8965" width="32.140625" style="1" customWidth="1"/>
    <col min="8966" max="8966" width="25.7109375" style="1" customWidth="1"/>
    <col min="8967" max="8967" width="22.7109375" style="1" customWidth="1"/>
    <col min="8968" max="8968" width="9.7109375" style="1" customWidth="1"/>
    <col min="8969" max="8969" width="6.7109375" style="1" customWidth="1"/>
    <col min="8970" max="8970" width="13.85546875" style="1" customWidth="1"/>
    <col min="8971" max="8971" width="21" style="1" customWidth="1"/>
    <col min="8972" max="9220" width="11.42578125" style="1"/>
    <col min="9221" max="9221" width="32.140625" style="1" customWidth="1"/>
    <col min="9222" max="9222" width="25.7109375" style="1" customWidth="1"/>
    <col min="9223" max="9223" width="22.7109375" style="1" customWidth="1"/>
    <col min="9224" max="9224" width="9.7109375" style="1" customWidth="1"/>
    <col min="9225" max="9225" width="6.7109375" style="1" customWidth="1"/>
    <col min="9226" max="9226" width="13.85546875" style="1" customWidth="1"/>
    <col min="9227" max="9227" width="21" style="1" customWidth="1"/>
    <col min="9228" max="9476" width="11.42578125" style="1"/>
    <col min="9477" max="9477" width="32.140625" style="1" customWidth="1"/>
    <col min="9478" max="9478" width="25.7109375" style="1" customWidth="1"/>
    <col min="9479" max="9479" width="22.7109375" style="1" customWidth="1"/>
    <col min="9480" max="9480" width="9.7109375" style="1" customWidth="1"/>
    <col min="9481" max="9481" width="6.7109375" style="1" customWidth="1"/>
    <col min="9482" max="9482" width="13.85546875" style="1" customWidth="1"/>
    <col min="9483" max="9483" width="21" style="1" customWidth="1"/>
    <col min="9484" max="9732" width="11.42578125" style="1"/>
    <col min="9733" max="9733" width="32.140625" style="1" customWidth="1"/>
    <col min="9734" max="9734" width="25.7109375" style="1" customWidth="1"/>
    <col min="9735" max="9735" width="22.7109375" style="1" customWidth="1"/>
    <col min="9736" max="9736" width="9.7109375" style="1" customWidth="1"/>
    <col min="9737" max="9737" width="6.7109375" style="1" customWidth="1"/>
    <col min="9738" max="9738" width="13.85546875" style="1" customWidth="1"/>
    <col min="9739" max="9739" width="21" style="1" customWidth="1"/>
    <col min="9740" max="9988" width="11.42578125" style="1"/>
    <col min="9989" max="9989" width="32.140625" style="1" customWidth="1"/>
    <col min="9990" max="9990" width="25.7109375" style="1" customWidth="1"/>
    <col min="9991" max="9991" width="22.7109375" style="1" customWidth="1"/>
    <col min="9992" max="9992" width="9.7109375" style="1" customWidth="1"/>
    <col min="9993" max="9993" width="6.7109375" style="1" customWidth="1"/>
    <col min="9994" max="9994" width="13.85546875" style="1" customWidth="1"/>
    <col min="9995" max="9995" width="21" style="1" customWidth="1"/>
    <col min="9996" max="10244" width="11.42578125" style="1"/>
    <col min="10245" max="10245" width="32.140625" style="1" customWidth="1"/>
    <col min="10246" max="10246" width="25.7109375" style="1" customWidth="1"/>
    <col min="10247" max="10247" width="22.7109375" style="1" customWidth="1"/>
    <col min="10248" max="10248" width="9.7109375" style="1" customWidth="1"/>
    <col min="10249" max="10249" width="6.7109375" style="1" customWidth="1"/>
    <col min="10250" max="10250" width="13.85546875" style="1" customWidth="1"/>
    <col min="10251" max="10251" width="21" style="1" customWidth="1"/>
    <col min="10252" max="10500" width="11.42578125" style="1"/>
    <col min="10501" max="10501" width="32.140625" style="1" customWidth="1"/>
    <col min="10502" max="10502" width="25.7109375" style="1" customWidth="1"/>
    <col min="10503" max="10503" width="22.7109375" style="1" customWidth="1"/>
    <col min="10504" max="10504" width="9.7109375" style="1" customWidth="1"/>
    <col min="10505" max="10505" width="6.7109375" style="1" customWidth="1"/>
    <col min="10506" max="10506" width="13.85546875" style="1" customWidth="1"/>
    <col min="10507" max="10507" width="21" style="1" customWidth="1"/>
    <col min="10508" max="10756" width="11.42578125" style="1"/>
    <col min="10757" max="10757" width="32.140625" style="1" customWidth="1"/>
    <col min="10758" max="10758" width="25.7109375" style="1" customWidth="1"/>
    <col min="10759" max="10759" width="22.7109375" style="1" customWidth="1"/>
    <col min="10760" max="10760" width="9.7109375" style="1" customWidth="1"/>
    <col min="10761" max="10761" width="6.7109375" style="1" customWidth="1"/>
    <col min="10762" max="10762" width="13.85546875" style="1" customWidth="1"/>
    <col min="10763" max="10763" width="21" style="1" customWidth="1"/>
    <col min="10764" max="11012" width="11.42578125" style="1"/>
    <col min="11013" max="11013" width="32.140625" style="1" customWidth="1"/>
    <col min="11014" max="11014" width="25.7109375" style="1" customWidth="1"/>
    <col min="11015" max="11015" width="22.7109375" style="1" customWidth="1"/>
    <col min="11016" max="11016" width="9.7109375" style="1" customWidth="1"/>
    <col min="11017" max="11017" width="6.7109375" style="1" customWidth="1"/>
    <col min="11018" max="11018" width="13.85546875" style="1" customWidth="1"/>
    <col min="11019" max="11019" width="21" style="1" customWidth="1"/>
    <col min="11020" max="11268" width="11.42578125" style="1"/>
    <col min="11269" max="11269" width="32.140625" style="1" customWidth="1"/>
    <col min="11270" max="11270" width="25.7109375" style="1" customWidth="1"/>
    <col min="11271" max="11271" width="22.7109375" style="1" customWidth="1"/>
    <col min="11272" max="11272" width="9.7109375" style="1" customWidth="1"/>
    <col min="11273" max="11273" width="6.7109375" style="1" customWidth="1"/>
    <col min="11274" max="11274" width="13.85546875" style="1" customWidth="1"/>
    <col min="11275" max="11275" width="21" style="1" customWidth="1"/>
    <col min="11276" max="11524" width="11.42578125" style="1"/>
    <col min="11525" max="11525" width="32.140625" style="1" customWidth="1"/>
    <col min="11526" max="11526" width="25.7109375" style="1" customWidth="1"/>
    <col min="11527" max="11527" width="22.7109375" style="1" customWidth="1"/>
    <col min="11528" max="11528" width="9.7109375" style="1" customWidth="1"/>
    <col min="11529" max="11529" width="6.7109375" style="1" customWidth="1"/>
    <col min="11530" max="11530" width="13.85546875" style="1" customWidth="1"/>
    <col min="11531" max="11531" width="21" style="1" customWidth="1"/>
    <col min="11532" max="11780" width="11.42578125" style="1"/>
    <col min="11781" max="11781" width="32.140625" style="1" customWidth="1"/>
    <col min="11782" max="11782" width="25.7109375" style="1" customWidth="1"/>
    <col min="11783" max="11783" width="22.7109375" style="1" customWidth="1"/>
    <col min="11784" max="11784" width="9.7109375" style="1" customWidth="1"/>
    <col min="11785" max="11785" width="6.7109375" style="1" customWidth="1"/>
    <col min="11786" max="11786" width="13.85546875" style="1" customWidth="1"/>
    <col min="11787" max="11787" width="21" style="1" customWidth="1"/>
    <col min="11788" max="12036" width="11.42578125" style="1"/>
    <col min="12037" max="12037" width="32.140625" style="1" customWidth="1"/>
    <col min="12038" max="12038" width="25.7109375" style="1" customWidth="1"/>
    <col min="12039" max="12039" width="22.7109375" style="1" customWidth="1"/>
    <col min="12040" max="12040" width="9.7109375" style="1" customWidth="1"/>
    <col min="12041" max="12041" width="6.7109375" style="1" customWidth="1"/>
    <col min="12042" max="12042" width="13.85546875" style="1" customWidth="1"/>
    <col min="12043" max="12043" width="21" style="1" customWidth="1"/>
    <col min="12044" max="12292" width="11.42578125" style="1"/>
    <col min="12293" max="12293" width="32.140625" style="1" customWidth="1"/>
    <col min="12294" max="12294" width="25.7109375" style="1" customWidth="1"/>
    <col min="12295" max="12295" width="22.7109375" style="1" customWidth="1"/>
    <col min="12296" max="12296" width="9.7109375" style="1" customWidth="1"/>
    <col min="12297" max="12297" width="6.7109375" style="1" customWidth="1"/>
    <col min="12298" max="12298" width="13.85546875" style="1" customWidth="1"/>
    <col min="12299" max="12299" width="21" style="1" customWidth="1"/>
    <col min="12300" max="12548" width="11.42578125" style="1"/>
    <col min="12549" max="12549" width="32.140625" style="1" customWidth="1"/>
    <col min="12550" max="12550" width="25.7109375" style="1" customWidth="1"/>
    <col min="12551" max="12551" width="22.7109375" style="1" customWidth="1"/>
    <col min="12552" max="12552" width="9.7109375" style="1" customWidth="1"/>
    <col min="12553" max="12553" width="6.7109375" style="1" customWidth="1"/>
    <col min="12554" max="12554" width="13.85546875" style="1" customWidth="1"/>
    <col min="12555" max="12555" width="21" style="1" customWidth="1"/>
    <col min="12556" max="12804" width="11.42578125" style="1"/>
    <col min="12805" max="12805" width="32.140625" style="1" customWidth="1"/>
    <col min="12806" max="12806" width="25.7109375" style="1" customWidth="1"/>
    <col min="12807" max="12807" width="22.7109375" style="1" customWidth="1"/>
    <col min="12808" max="12808" width="9.7109375" style="1" customWidth="1"/>
    <col min="12809" max="12809" width="6.7109375" style="1" customWidth="1"/>
    <col min="12810" max="12810" width="13.85546875" style="1" customWidth="1"/>
    <col min="12811" max="12811" width="21" style="1" customWidth="1"/>
    <col min="12812" max="13060" width="11.42578125" style="1"/>
    <col min="13061" max="13061" width="32.140625" style="1" customWidth="1"/>
    <col min="13062" max="13062" width="25.7109375" style="1" customWidth="1"/>
    <col min="13063" max="13063" width="22.7109375" style="1" customWidth="1"/>
    <col min="13064" max="13064" width="9.7109375" style="1" customWidth="1"/>
    <col min="13065" max="13065" width="6.7109375" style="1" customWidth="1"/>
    <col min="13066" max="13066" width="13.85546875" style="1" customWidth="1"/>
    <col min="13067" max="13067" width="21" style="1" customWidth="1"/>
    <col min="13068" max="13316" width="11.42578125" style="1"/>
    <col min="13317" max="13317" width="32.140625" style="1" customWidth="1"/>
    <col min="13318" max="13318" width="25.7109375" style="1" customWidth="1"/>
    <col min="13319" max="13319" width="22.7109375" style="1" customWidth="1"/>
    <col min="13320" max="13320" width="9.7109375" style="1" customWidth="1"/>
    <col min="13321" max="13321" width="6.7109375" style="1" customWidth="1"/>
    <col min="13322" max="13322" width="13.85546875" style="1" customWidth="1"/>
    <col min="13323" max="13323" width="21" style="1" customWidth="1"/>
    <col min="13324" max="13572" width="11.42578125" style="1"/>
    <col min="13573" max="13573" width="32.140625" style="1" customWidth="1"/>
    <col min="13574" max="13574" width="25.7109375" style="1" customWidth="1"/>
    <col min="13575" max="13575" width="22.7109375" style="1" customWidth="1"/>
    <col min="13576" max="13576" width="9.7109375" style="1" customWidth="1"/>
    <col min="13577" max="13577" width="6.7109375" style="1" customWidth="1"/>
    <col min="13578" max="13578" width="13.85546875" style="1" customWidth="1"/>
    <col min="13579" max="13579" width="21" style="1" customWidth="1"/>
    <col min="13580" max="13828" width="11.42578125" style="1"/>
    <col min="13829" max="13829" width="32.140625" style="1" customWidth="1"/>
    <col min="13830" max="13830" width="25.7109375" style="1" customWidth="1"/>
    <col min="13831" max="13831" width="22.7109375" style="1" customWidth="1"/>
    <col min="13832" max="13832" width="9.7109375" style="1" customWidth="1"/>
    <col min="13833" max="13833" width="6.7109375" style="1" customWidth="1"/>
    <col min="13834" max="13834" width="13.85546875" style="1" customWidth="1"/>
    <col min="13835" max="13835" width="21" style="1" customWidth="1"/>
    <col min="13836" max="14084" width="11.42578125" style="1"/>
    <col min="14085" max="14085" width="32.140625" style="1" customWidth="1"/>
    <col min="14086" max="14086" width="25.7109375" style="1" customWidth="1"/>
    <col min="14087" max="14087" width="22.7109375" style="1" customWidth="1"/>
    <col min="14088" max="14088" width="9.7109375" style="1" customWidth="1"/>
    <col min="14089" max="14089" width="6.7109375" style="1" customWidth="1"/>
    <col min="14090" max="14090" width="13.85546875" style="1" customWidth="1"/>
    <col min="14091" max="14091" width="21" style="1" customWidth="1"/>
    <col min="14092" max="14340" width="11.42578125" style="1"/>
    <col min="14341" max="14341" width="32.140625" style="1" customWidth="1"/>
    <col min="14342" max="14342" width="25.7109375" style="1" customWidth="1"/>
    <col min="14343" max="14343" width="22.7109375" style="1" customWidth="1"/>
    <col min="14344" max="14344" width="9.7109375" style="1" customWidth="1"/>
    <col min="14345" max="14345" width="6.7109375" style="1" customWidth="1"/>
    <col min="14346" max="14346" width="13.85546875" style="1" customWidth="1"/>
    <col min="14347" max="14347" width="21" style="1" customWidth="1"/>
    <col min="14348" max="14596" width="11.42578125" style="1"/>
    <col min="14597" max="14597" width="32.140625" style="1" customWidth="1"/>
    <col min="14598" max="14598" width="25.7109375" style="1" customWidth="1"/>
    <col min="14599" max="14599" width="22.7109375" style="1" customWidth="1"/>
    <col min="14600" max="14600" width="9.7109375" style="1" customWidth="1"/>
    <col min="14601" max="14601" width="6.7109375" style="1" customWidth="1"/>
    <col min="14602" max="14602" width="13.85546875" style="1" customWidth="1"/>
    <col min="14603" max="14603" width="21" style="1" customWidth="1"/>
    <col min="14604" max="14852" width="11.42578125" style="1"/>
    <col min="14853" max="14853" width="32.140625" style="1" customWidth="1"/>
    <col min="14854" max="14854" width="25.7109375" style="1" customWidth="1"/>
    <col min="14855" max="14855" width="22.7109375" style="1" customWidth="1"/>
    <col min="14856" max="14856" width="9.7109375" style="1" customWidth="1"/>
    <col min="14857" max="14857" width="6.7109375" style="1" customWidth="1"/>
    <col min="14858" max="14858" width="13.85546875" style="1" customWidth="1"/>
    <col min="14859" max="14859" width="21" style="1" customWidth="1"/>
    <col min="14860" max="15108" width="11.42578125" style="1"/>
    <col min="15109" max="15109" width="32.140625" style="1" customWidth="1"/>
    <col min="15110" max="15110" width="25.7109375" style="1" customWidth="1"/>
    <col min="15111" max="15111" width="22.7109375" style="1" customWidth="1"/>
    <col min="15112" max="15112" width="9.7109375" style="1" customWidth="1"/>
    <col min="15113" max="15113" width="6.7109375" style="1" customWidth="1"/>
    <col min="15114" max="15114" width="13.85546875" style="1" customWidth="1"/>
    <col min="15115" max="15115" width="21" style="1" customWidth="1"/>
    <col min="15116" max="15364" width="11.42578125" style="1"/>
    <col min="15365" max="15365" width="32.140625" style="1" customWidth="1"/>
    <col min="15366" max="15366" width="25.7109375" style="1" customWidth="1"/>
    <col min="15367" max="15367" width="22.7109375" style="1" customWidth="1"/>
    <col min="15368" max="15368" width="9.7109375" style="1" customWidth="1"/>
    <col min="15369" max="15369" width="6.7109375" style="1" customWidth="1"/>
    <col min="15370" max="15370" width="13.85546875" style="1" customWidth="1"/>
    <col min="15371" max="15371" width="21" style="1" customWidth="1"/>
    <col min="15372" max="15620" width="11.42578125" style="1"/>
    <col min="15621" max="15621" width="32.140625" style="1" customWidth="1"/>
    <col min="15622" max="15622" width="25.7109375" style="1" customWidth="1"/>
    <col min="15623" max="15623" width="22.7109375" style="1" customWidth="1"/>
    <col min="15624" max="15624" width="9.7109375" style="1" customWidth="1"/>
    <col min="15625" max="15625" width="6.7109375" style="1" customWidth="1"/>
    <col min="15626" max="15626" width="13.85546875" style="1" customWidth="1"/>
    <col min="15627" max="15627" width="21" style="1" customWidth="1"/>
    <col min="15628" max="15876" width="11.42578125" style="1"/>
    <col min="15877" max="15877" width="32.140625" style="1" customWidth="1"/>
    <col min="15878" max="15878" width="25.7109375" style="1" customWidth="1"/>
    <col min="15879" max="15879" width="22.7109375" style="1" customWidth="1"/>
    <col min="15880" max="15880" width="9.7109375" style="1" customWidth="1"/>
    <col min="15881" max="15881" width="6.7109375" style="1" customWidth="1"/>
    <col min="15882" max="15882" width="13.85546875" style="1" customWidth="1"/>
    <col min="15883" max="15883" width="21" style="1" customWidth="1"/>
    <col min="15884" max="16132" width="11.42578125" style="1"/>
    <col min="16133" max="16133" width="32.140625" style="1" customWidth="1"/>
    <col min="16134" max="16134" width="25.7109375" style="1" customWidth="1"/>
    <col min="16135" max="16135" width="22.7109375" style="1" customWidth="1"/>
    <col min="16136" max="16136" width="9.7109375" style="1" customWidth="1"/>
    <col min="16137" max="16137" width="6.7109375" style="1" customWidth="1"/>
    <col min="16138" max="16138" width="13.85546875" style="1" customWidth="1"/>
    <col min="16139" max="16139" width="21" style="1" customWidth="1"/>
    <col min="16140" max="16384" width="11.42578125" style="1"/>
  </cols>
  <sheetData>
    <row r="5" spans="1:15" ht="17.25" customHeight="1" x14ac:dyDescent="0.3">
      <c r="A5" s="90" t="str">
        <f>DESCRIPCION!B1</f>
        <v>REPÚBLICA DOMINICANA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8.75" customHeight="1" x14ac:dyDescent="0.45">
      <c r="A6" s="91" t="str">
        <f>DESCRIPCION!B2</f>
        <v>PROCURADURÍA GENERAL DE LA REPÚBLICA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8" customHeight="1" x14ac:dyDescent="0.4">
      <c r="A7" s="92" t="str">
        <f>DESCRIPCION!B3</f>
        <v>"Año de la Consolidación de la Seguridad Alimentaria"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9.75" customHeight="1" x14ac:dyDescent="0.35">
      <c r="A8" s="1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s="2" customFormat="1" ht="17.25" x14ac:dyDescent="0.3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2" customFormat="1" ht="18.75" customHeight="1" x14ac:dyDescent="0.25">
      <c r="A10" s="93" t="str">
        <f>DESCRIPCION!B6</f>
        <v xml:space="preserve">DENUNCIAS DE VIOLENCIA DE GÉNERO, INTRAFAMILIAR Y DELITOS SEXUALES 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s="2" customFormat="1" ht="19.5" x14ac:dyDescent="0.4">
      <c r="A11" s="94" t="str">
        <f>DESCRIPCION!B7</f>
        <v>REPÚBLICA DOMINICANA - AÑO 2020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s="2" customFormat="1" ht="18.75" customHeight="1" thickBot="1" x14ac:dyDescent="0.4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2" customFormat="1" ht="32.1" customHeight="1" x14ac:dyDescent="0.25">
      <c r="A13" s="87" t="s">
        <v>82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5" s="2" customFormat="1" ht="32.1" customHeight="1" x14ac:dyDescent="0.25">
      <c r="A14" s="57" t="s">
        <v>13</v>
      </c>
      <c r="B14" s="58" t="s">
        <v>81</v>
      </c>
      <c r="C14" s="58" t="s">
        <v>1</v>
      </c>
      <c r="D14" s="58" t="s">
        <v>2</v>
      </c>
      <c r="E14" s="58" t="s">
        <v>3</v>
      </c>
      <c r="F14" s="58" t="s">
        <v>4</v>
      </c>
      <c r="G14" s="58" t="s">
        <v>5</v>
      </c>
      <c r="H14" s="58" t="s">
        <v>6</v>
      </c>
      <c r="I14" s="58" t="s">
        <v>7</v>
      </c>
      <c r="J14" s="58" t="s">
        <v>8</v>
      </c>
      <c r="K14" s="58" t="s">
        <v>9</v>
      </c>
      <c r="L14" s="58" t="s">
        <v>10</v>
      </c>
      <c r="M14" s="58" t="s">
        <v>11</v>
      </c>
      <c r="N14" s="58" t="s">
        <v>12</v>
      </c>
      <c r="O14" s="59" t="s">
        <v>29</v>
      </c>
    </row>
    <row r="15" spans="1:15" s="2" customFormat="1" ht="32.1" customHeight="1" x14ac:dyDescent="0.25">
      <c r="A15" s="102" t="s">
        <v>23</v>
      </c>
      <c r="B15" s="3" t="s">
        <v>14</v>
      </c>
      <c r="C15" s="70">
        <f>AZUA!D15+BAHORUCO!D15+BARAHONA!D15+DAJABON!D15+'DISTRITO NACIONAL'!D15+'EL SEIBO'!D15+ESPAILLAT!D15+HIGUEY!D15+'LA ROMANA'!D15+'LA VEGA'!C15+'LAS MATAS DE FARFAN'!D15+'MONSEÑOR NOUEL'!D15+'MONTE PLATA'!D15+PERAVIA!D15+'PUERTO PLATA'!D15+'PUNTA CANA'!D15+SALCEDO!D15+'SAN CRISTOBAL'!D15+'SAN FRANCISCO DE MACORIS'!D15+'SAN JUAN'!D15+'SAN PEDRO'!D15+'SÁNCHEZ RAMÍREZ '!D14+SANTIAGO!D15+'SANTO DOMINGO ESTE'!D15+'SANTO DOMINGO OESTE'!D15+VALVERDE!D14</f>
        <v>659</v>
      </c>
      <c r="D15" s="70">
        <f>AZUA!E15+BAHORUCO!E15+BARAHONA!E15+DAJABON!E15+'DISTRITO NACIONAL'!E15+'EL SEIBO'!E15+ESPAILLAT!E15+HIGUEY!E15+'LA ROMANA'!E15+'LA VEGA'!D15+'LAS MATAS DE FARFAN'!E15+'MONSEÑOR NOUEL'!E15+'MONTE PLATA'!E15+PERAVIA!E15+'PUERTO PLATA'!E15+'PUNTA CANA'!E15+SALCEDO!E15+'SAN CRISTOBAL'!E15+'SAN FRANCISCO DE MACORIS'!E15+'SAN JUAN'!E15+'SAN PEDRO'!E15+'SÁNCHEZ RAMÍREZ '!E14+SANTIAGO!E15+'SANTO DOMINGO ESTE'!E15+'SANTO DOMINGO OESTE'!E15+VALVERDE!E14</f>
        <v>496</v>
      </c>
      <c r="E15" s="70">
        <f>AZUA!F15+BAHORUCO!F15+BARAHONA!F15+DAJABON!F15+'DISTRITO NACIONAL'!F15+'EL SEIBO'!F15+ESPAILLAT!F15+HIGUEY!F15+'LA ROMANA'!F15+'LA VEGA'!E15+'LAS MATAS DE FARFAN'!F15+'MONSEÑOR NOUEL'!F15+'MONTE PLATA'!F15+PERAVIA!F15+'PUERTO PLATA'!F15+'PUNTA CANA'!F15+SALCEDO!F15+'SAN CRISTOBAL'!F15+'SAN FRANCISCO DE MACORIS'!F15+'SAN JUAN'!F15+'SAN PEDRO'!F15+'SÁNCHEZ RAMÍREZ '!F14+SANTIAGO!F15+'SANTO DOMINGO ESTE'!F15+'SANTO DOMINGO OESTE'!F15+VALVERDE!F14</f>
        <v>284</v>
      </c>
      <c r="F15" s="70">
        <f>AZUA!G15+BAHORUCO!G15+BARAHONA!G15+DAJABON!G15+'DISTRITO NACIONAL'!G15+'EL SEIBO'!G15+ESPAILLAT!G15+HIGUEY!G15+'LA ROMANA'!G15+'LA VEGA'!F15+'LAS MATAS DE FARFAN'!G15+'MONSEÑOR NOUEL'!G15+'MONTE PLATA'!G15+PERAVIA!G15+'PUERTO PLATA'!G15+'PUNTA CANA'!G15+SALCEDO!G15+'SAN CRISTOBAL'!G15+'SAN FRANCISCO DE MACORIS'!G15+'SAN JUAN'!G15+'SAN PEDRO'!G15+'SÁNCHEZ RAMÍREZ '!G14+SANTIAGO!G15+'SANTO DOMINGO ESTE'!G15+'SANTO DOMINGO OESTE'!G15+VALVERDE!G14</f>
        <v>203</v>
      </c>
      <c r="G15" s="70">
        <f>AZUA!H15+BAHORUCO!H15+BARAHONA!H15+DAJABON!H15+'DISTRITO NACIONAL'!H15+'EL SEIBO'!H15+ESPAILLAT!H15+HIGUEY!H15+'LA ROMANA'!H15+'LA VEGA'!G15+'LAS MATAS DE FARFAN'!H15+'MONSEÑOR NOUEL'!H15+'MONTE PLATA'!H15+PERAVIA!H15+'PUERTO PLATA'!H15+'PUNTA CANA'!H15+SALCEDO!H15+'SAN CRISTOBAL'!H15+'SAN FRANCISCO DE MACORIS'!H15+'SAN JUAN'!H15+'SAN PEDRO'!H15+'SÁNCHEZ RAMÍREZ '!H14+SANTIAGO!H15+'SANTO DOMINGO ESTE'!H15+'SANTO DOMINGO OESTE'!H15+VALVERDE!H14</f>
        <v>285</v>
      </c>
      <c r="H15" s="70">
        <f>AZUA!I15+BAHORUCO!I15+BARAHONA!I15+DAJABON!I15+'DISTRITO NACIONAL'!I15+'EL SEIBO'!I15+ESPAILLAT!I15+HIGUEY!I15+'LA ROMANA'!I15+'LA VEGA'!H15+'LAS MATAS DE FARFAN'!I15+'MONSEÑOR NOUEL'!I15+'MONTE PLATA'!I15+PERAVIA!I15+'PUERTO PLATA'!I15+'PUNTA CANA'!I15+SALCEDO!I15+'SAN CRISTOBAL'!I15+'SAN FRANCISCO DE MACORIS'!I15+'SAN JUAN'!I15+'SAN PEDRO'!I15+'SÁNCHEZ RAMÍREZ '!I14+SANTIAGO!I15+'SANTO DOMINGO ESTE'!I15+'SANTO DOMINGO OESTE'!I15+VALVERDE!I14</f>
        <v>808</v>
      </c>
      <c r="I15" s="70">
        <f>AZUA!J15+BAHORUCO!J15+BARAHONA!J15+DAJABON!J15+'DISTRITO NACIONAL'!J15+'EL SEIBO'!J15+ESPAILLAT!J15+HIGUEY!J15+'LA ROMANA'!J15+'LA VEGA'!I15+'LAS MATAS DE FARFAN'!J15+'MONSEÑOR NOUEL'!J15+'MONTE PLATA'!J15+PERAVIA!J15+'PUERTO PLATA'!J15+'PUNTA CANA'!J15+SALCEDO!J15+'SAN CRISTOBAL'!J15+'SAN FRANCISCO DE MACORIS'!J15+'SAN JUAN'!J15+'SAN PEDRO'!J15+'SÁNCHEZ RAMÍREZ '!J14+SANTIAGO!J15+'SANTO DOMINGO ESTE'!J15+'SANTO DOMINGO OESTE'!J15+VALVERDE!J14</f>
        <v>601</v>
      </c>
      <c r="J15" s="70">
        <f>AZUA!K15+BAHORUCO!K15+BARAHONA!K15+DAJABON!K15+'DISTRITO NACIONAL'!K15+'EL SEIBO'!K15+ESPAILLAT!K15+HIGUEY!K15+'LA ROMANA'!K15+'LA VEGA'!J15+'LAS MATAS DE FARFAN'!K15+'MONSEÑOR NOUEL'!K15+'MONTE PLATA'!K15+PERAVIA!K15+'PUERTO PLATA'!K15+'PUNTA CANA'!K15+SALCEDO!K15+'SAN CRISTOBAL'!K15+'SAN FRANCISCO DE MACORIS'!K15+'SAN JUAN'!K15+'SAN PEDRO'!K15+'SÁNCHEZ RAMÍREZ '!K14+SANTIAGO!K15+'SANTO DOMINGO ESTE'!K15+'SANTO DOMINGO OESTE'!K15+VALVERDE!K14</f>
        <v>569</v>
      </c>
      <c r="K15" s="70">
        <f>AZUA!L15+BAHORUCO!L15+BARAHONA!L15+DAJABON!L15+'DISTRITO NACIONAL'!L15+'EL SEIBO'!L15+ESPAILLAT!L15+HIGUEY!L15+'LA ROMANA'!L15+'LA VEGA'!K15+'LAS MATAS DE FARFAN'!L15+'MONSEÑOR NOUEL'!L15+'MONTE PLATA'!L15+PERAVIA!L15+'PUERTO PLATA'!L15+'PUNTA CANA'!L15+SALCEDO!L15+'SAN CRISTOBAL'!L15+'SAN FRANCISCO DE MACORIS'!L15+'SAN JUAN'!L15+'SAN PEDRO'!L15+'SÁNCHEZ RAMÍREZ '!L14+SANTIAGO!L15+'SANTO DOMINGO ESTE'!L15+'SANTO DOMINGO OESTE'!L15+VALVERDE!L14</f>
        <v>664</v>
      </c>
      <c r="L15" s="70">
        <f>AZUA!M15+BAHORUCO!M15+BARAHONA!M15+DAJABON!M15+'DISTRITO NACIONAL'!M15+'EL SEIBO'!M15+ESPAILLAT!M15+HIGUEY!M15+'LA ROMANA'!M15+'LA VEGA'!L15+'LAS MATAS DE FARFAN'!M15+'MONSEÑOR NOUEL'!M15+'MONTE PLATA'!M15+PERAVIA!M15+'PUERTO PLATA'!M15+'PUNTA CANA'!M15+SALCEDO!M15+'SAN CRISTOBAL'!M15+'SAN FRANCISCO DE MACORIS'!M15+'SAN JUAN'!M15+'SAN PEDRO'!M15+'SÁNCHEZ RAMÍREZ '!M14+SANTIAGO!M15+'SANTO DOMINGO ESTE'!M15+'SANTO DOMINGO OESTE'!M15+VALVERDE!M14</f>
        <v>817</v>
      </c>
      <c r="M15" s="70">
        <f>AZUA!N15+BAHORUCO!N15+BARAHONA!N15+DAJABON!N15+'DISTRITO NACIONAL'!N15+'EL SEIBO'!N15+ESPAILLAT!N15+HIGUEY!N15+'LA ROMANA'!N15+'LA VEGA'!M15+'LAS MATAS DE FARFAN'!N15+'MONSEÑOR NOUEL'!N15+'MONTE PLATA'!N15+PERAVIA!N15+'PUERTO PLATA'!N15+'PUNTA CANA'!N15+SALCEDO!N15+'SAN CRISTOBAL'!N15+'SAN FRANCISCO DE MACORIS'!N15+'SAN JUAN'!N15+'SAN PEDRO'!N15+'SÁNCHEZ RAMÍREZ '!N14+SANTIAGO!N15+'SANTO DOMINGO ESTE'!N15+'SANTO DOMINGO OESTE'!N15+VALVERDE!N14</f>
        <v>626</v>
      </c>
      <c r="N15" s="70">
        <f>AZUA!O15+BAHORUCO!O15+BARAHONA!O15+DAJABON!O15+'DISTRITO NACIONAL'!O15+'EL SEIBO'!O15+ESPAILLAT!O15+HIGUEY!O15+'LA ROMANA'!O15+'LA VEGA'!N15+'LAS MATAS DE FARFAN'!O15+'MONSEÑOR NOUEL'!O15+'MONTE PLATA'!O15+PERAVIA!O15+'PUERTO PLATA'!O15+'PUNTA CANA'!O15+SALCEDO!O15+'SAN CRISTOBAL'!O15+'SAN FRANCISCO DE MACORIS'!O15+'SAN JUAN'!O15+'SAN PEDRO'!O15+'SÁNCHEZ RAMÍREZ '!O14+SANTIAGO!O15+'SANTO DOMINGO ESTE'!O15+'SANTO DOMINGO OESTE'!O15+VALVERDE!O14</f>
        <v>858</v>
      </c>
      <c r="O15" s="5">
        <f>SUM(C15:N15)</f>
        <v>6870</v>
      </c>
    </row>
    <row r="16" spans="1:15" s="2" customFormat="1" ht="32.1" customHeight="1" x14ac:dyDescent="0.25">
      <c r="A16" s="102"/>
      <c r="B16" s="3" t="s">
        <v>15</v>
      </c>
      <c r="C16" s="70">
        <f>AZUA!D16+BAHORUCO!D16+BARAHONA!D16+DAJABON!D16+'DISTRITO NACIONAL'!D16+'EL SEIBO'!D16+ESPAILLAT!D16+HIGUEY!D16+'LA ROMANA'!D16+'LA VEGA'!C16+'LAS MATAS DE FARFAN'!D16+'MONSEÑOR NOUEL'!D16+'MONTE PLATA'!D16+PERAVIA!D16+'PUERTO PLATA'!D16+'PUNTA CANA'!D16+SALCEDO!D16+'SAN CRISTOBAL'!D16+'SAN FRANCISCO DE MACORIS'!D16+'SAN JUAN'!D16+'SAN PEDRO'!D16+'SÁNCHEZ RAMÍREZ '!D15+SANTIAGO!D16+'SANTO DOMINGO ESTE'!D16+'SANTO DOMINGO OESTE'!D16+VALVERDE!D15</f>
        <v>1260</v>
      </c>
      <c r="D16" s="70">
        <f>AZUA!E16+BAHORUCO!E16+BARAHONA!E16+DAJABON!E16+'DISTRITO NACIONAL'!E16+'EL SEIBO'!E16+ESPAILLAT!E16+HIGUEY!E16+'LA ROMANA'!E16+'LA VEGA'!D16+'LAS MATAS DE FARFAN'!E16+'MONSEÑOR NOUEL'!E16+'MONTE PLATA'!E16+PERAVIA!E16+'PUERTO PLATA'!E16+'PUNTA CANA'!E16+SALCEDO!E16+'SAN CRISTOBAL'!E16+'SAN FRANCISCO DE MACORIS'!E16+'SAN JUAN'!E16+'SAN PEDRO'!E16+'SÁNCHEZ RAMÍREZ '!E15+SANTIAGO!E16+'SANTO DOMINGO ESTE'!E16+'SANTO DOMINGO OESTE'!E16+VALVERDE!E15</f>
        <v>909</v>
      </c>
      <c r="E16" s="70">
        <f>AZUA!F16+BAHORUCO!F16+BARAHONA!F16+DAJABON!F16+'DISTRITO NACIONAL'!F16+'EL SEIBO'!F16+ESPAILLAT!F16+HIGUEY!F16+'LA ROMANA'!F16+'LA VEGA'!E16+'LAS MATAS DE FARFAN'!F16+'MONSEÑOR NOUEL'!F16+'MONTE PLATA'!F16+PERAVIA!F16+'PUERTO PLATA'!F16+'PUNTA CANA'!F16+SALCEDO!F16+'SAN CRISTOBAL'!F16+'SAN FRANCISCO DE MACORIS'!F16+'SAN JUAN'!F16+'SAN PEDRO'!F16+'SÁNCHEZ RAMÍREZ '!F15+SANTIAGO!F16+'SANTO DOMINGO ESTE'!F16+'SANTO DOMINGO OESTE'!F16+VALVERDE!F15</f>
        <v>599</v>
      </c>
      <c r="F16" s="70">
        <f>AZUA!G16+BAHORUCO!G16+BARAHONA!G16+DAJABON!G16+'DISTRITO NACIONAL'!G16+'EL SEIBO'!G16+ESPAILLAT!G16+HIGUEY!G16+'LA ROMANA'!G16+'LA VEGA'!F16+'LAS MATAS DE FARFAN'!G16+'MONSEÑOR NOUEL'!G16+'MONTE PLATA'!G16+PERAVIA!G16+'PUERTO PLATA'!G16+'PUNTA CANA'!G16+SALCEDO!G16+'SAN CRISTOBAL'!G16+'SAN FRANCISCO DE MACORIS'!G16+'SAN JUAN'!G16+'SAN PEDRO'!G16+'SÁNCHEZ RAMÍREZ '!G15+SANTIAGO!G16+'SANTO DOMINGO ESTE'!G16+'SANTO DOMINGO OESTE'!G16+VALVERDE!G15</f>
        <v>259</v>
      </c>
      <c r="G16" s="70">
        <f>AZUA!H16+BAHORUCO!H16+BARAHONA!H16+DAJABON!H16+'DISTRITO NACIONAL'!H16+'EL SEIBO'!H16+ESPAILLAT!H16+HIGUEY!H16+'LA ROMANA'!H16+'LA VEGA'!G16+'LAS MATAS DE FARFAN'!H16+'MONSEÑOR NOUEL'!H16+'MONTE PLATA'!H16+PERAVIA!H16+'PUERTO PLATA'!H16+'PUNTA CANA'!H16+SALCEDO!H16+'SAN CRISTOBAL'!H16+'SAN FRANCISCO DE MACORIS'!H16+'SAN JUAN'!H16+'SAN PEDRO'!H16+'SÁNCHEZ RAMÍREZ '!H15+SANTIAGO!H16+'SANTO DOMINGO ESTE'!H16+'SANTO DOMINGO OESTE'!H16+VALVERDE!H15</f>
        <v>454</v>
      </c>
      <c r="H16" s="70">
        <f>AZUA!I16+BAHORUCO!I16+BARAHONA!I16+DAJABON!I16+'DISTRITO NACIONAL'!I16+'EL SEIBO'!I16+ESPAILLAT!I16+HIGUEY!I16+'LA ROMANA'!I16+'LA VEGA'!H16+'LAS MATAS DE FARFAN'!I16+'MONSEÑOR NOUEL'!I16+'MONTE PLATA'!I16+PERAVIA!I16+'PUERTO PLATA'!I16+'PUNTA CANA'!I16+SALCEDO!I16+'SAN CRISTOBAL'!I16+'SAN FRANCISCO DE MACORIS'!I16+'SAN JUAN'!I16+'SAN PEDRO'!I16+'SÁNCHEZ RAMÍREZ '!I15+SANTIAGO!I16+'SANTO DOMINGO ESTE'!I16+'SANTO DOMINGO OESTE'!I16+VALVERDE!I15</f>
        <v>709</v>
      </c>
      <c r="I16" s="70">
        <f>AZUA!J16+BAHORUCO!J16+BARAHONA!J16+DAJABON!J16+'DISTRITO NACIONAL'!J16+'EL SEIBO'!J16+ESPAILLAT!J16+HIGUEY!J16+'LA ROMANA'!J16+'LA VEGA'!I16+'LAS MATAS DE FARFAN'!J16+'MONSEÑOR NOUEL'!J16+'MONTE PLATA'!J16+PERAVIA!J16+'PUERTO PLATA'!J16+'PUNTA CANA'!J16+SALCEDO!J16+'SAN CRISTOBAL'!J16+'SAN FRANCISCO DE MACORIS'!J16+'SAN JUAN'!J16+'SAN PEDRO'!J16+'SÁNCHEZ RAMÍREZ '!J15+SANTIAGO!J16+'SANTO DOMINGO ESTE'!J16+'SANTO DOMINGO OESTE'!J16+VALVERDE!J15</f>
        <v>631</v>
      </c>
      <c r="J16" s="70">
        <f>AZUA!K16+BAHORUCO!K16+BARAHONA!K16+DAJABON!K16+'DISTRITO NACIONAL'!K16+'EL SEIBO'!K16+ESPAILLAT!K16+HIGUEY!K16+'LA ROMANA'!K16+'LA VEGA'!J16+'LAS MATAS DE FARFAN'!K16+'MONSEÑOR NOUEL'!K16+'MONTE PLATA'!K16+PERAVIA!K16+'PUERTO PLATA'!K16+'PUNTA CANA'!K16+SALCEDO!K16+'SAN CRISTOBAL'!K16+'SAN FRANCISCO DE MACORIS'!K16+'SAN JUAN'!K16+'SAN PEDRO'!K16+'SÁNCHEZ RAMÍREZ '!K15+SANTIAGO!K16+'SANTO DOMINGO ESTE'!K16+'SANTO DOMINGO OESTE'!K16+VALVERDE!K15</f>
        <v>605</v>
      </c>
      <c r="K16" s="70">
        <f>AZUA!L16+BAHORUCO!L16+BARAHONA!L16+DAJABON!L16+'DISTRITO NACIONAL'!L16+'EL SEIBO'!L16+ESPAILLAT!L16+HIGUEY!L16+'LA ROMANA'!L16+'LA VEGA'!K16+'LAS MATAS DE FARFAN'!L16+'MONSEÑOR NOUEL'!L16+'MONTE PLATA'!L16+PERAVIA!L16+'PUERTO PLATA'!L16+'PUNTA CANA'!L16+SALCEDO!L16+'SAN CRISTOBAL'!L16+'SAN FRANCISCO DE MACORIS'!L16+'SAN JUAN'!L16+'SAN PEDRO'!L16+'SÁNCHEZ RAMÍREZ '!L15+SANTIAGO!L16+'SANTO DOMINGO ESTE'!L16+'SANTO DOMINGO OESTE'!L16+VALVERDE!L15</f>
        <v>630</v>
      </c>
      <c r="L16" s="70">
        <f>AZUA!M16+BAHORUCO!M16+BARAHONA!M16+DAJABON!M16+'DISTRITO NACIONAL'!M16+'EL SEIBO'!M16+ESPAILLAT!M16+HIGUEY!M16+'LA ROMANA'!M16+'LA VEGA'!L16+'LAS MATAS DE FARFAN'!M16+'MONSEÑOR NOUEL'!M16+'MONTE PLATA'!M16+PERAVIA!M16+'PUERTO PLATA'!M16+'PUNTA CANA'!M16+SALCEDO!M16+'SAN CRISTOBAL'!M16+'SAN FRANCISCO DE MACORIS'!M16+'SAN JUAN'!M16+'SAN PEDRO'!M16+'SÁNCHEZ RAMÍREZ '!M15+SANTIAGO!M16+'SANTO DOMINGO ESTE'!M16+'SANTO DOMINGO OESTE'!M16+VALVERDE!M15</f>
        <v>822</v>
      </c>
      <c r="M16" s="70">
        <f>AZUA!N16+BAHORUCO!N16+BARAHONA!N16+DAJABON!N16+'DISTRITO NACIONAL'!N16+'EL SEIBO'!N16+ESPAILLAT!N16+HIGUEY!N16+'LA ROMANA'!N16+'LA VEGA'!M16+'LAS MATAS DE FARFAN'!N16+'MONSEÑOR NOUEL'!N16+'MONTE PLATA'!N16+PERAVIA!N16+'PUERTO PLATA'!N16+'PUNTA CANA'!N16+SALCEDO!N16+'SAN CRISTOBAL'!N16+'SAN FRANCISCO DE MACORIS'!N16+'SAN JUAN'!N16+'SAN PEDRO'!N16+'SÁNCHEZ RAMÍREZ '!N15+SANTIAGO!N16+'SANTO DOMINGO ESTE'!N16+'SANTO DOMINGO OESTE'!N16+VALVERDE!N15</f>
        <v>734</v>
      </c>
      <c r="N16" s="70">
        <f>AZUA!O16+BAHORUCO!O16+BARAHONA!O16+DAJABON!O16+'DISTRITO NACIONAL'!O16+'EL SEIBO'!O16+ESPAILLAT!O16+HIGUEY!O16+'LA ROMANA'!O16+'LA VEGA'!N16+'LAS MATAS DE FARFAN'!O16+'MONSEÑOR NOUEL'!O16+'MONTE PLATA'!O16+PERAVIA!O16+'PUERTO PLATA'!O16+'PUNTA CANA'!O16+SALCEDO!O16+'SAN CRISTOBAL'!O16+'SAN FRANCISCO DE MACORIS'!O16+'SAN JUAN'!O16+'SAN PEDRO'!O16+'SÁNCHEZ RAMÍREZ '!O15+SANTIAGO!O16+'SANTO DOMINGO ESTE'!O16+'SANTO DOMINGO OESTE'!O16+VALVERDE!O15</f>
        <v>832</v>
      </c>
      <c r="O16" s="6">
        <f>SUM(C16:N16)</f>
        <v>8444</v>
      </c>
    </row>
    <row r="17" spans="1:15" s="2" customFormat="1" ht="32.1" customHeight="1" x14ac:dyDescent="0.25">
      <c r="A17" s="102"/>
      <c r="B17" s="7" t="s">
        <v>31</v>
      </c>
      <c r="C17" s="8">
        <f>SUM(C15:C16)</f>
        <v>1919</v>
      </c>
      <c r="D17" s="8">
        <f t="shared" ref="D17:N17" si="0">SUM(D15:D16)</f>
        <v>1405</v>
      </c>
      <c r="E17" s="8">
        <f t="shared" si="0"/>
        <v>883</v>
      </c>
      <c r="F17" s="8">
        <f t="shared" si="0"/>
        <v>462</v>
      </c>
      <c r="G17" s="8">
        <f t="shared" si="0"/>
        <v>739</v>
      </c>
      <c r="H17" s="8">
        <f t="shared" si="0"/>
        <v>1517</v>
      </c>
      <c r="I17" s="8">
        <f t="shared" si="0"/>
        <v>1232</v>
      </c>
      <c r="J17" s="8">
        <f t="shared" si="0"/>
        <v>1174</v>
      </c>
      <c r="K17" s="8">
        <f t="shared" si="0"/>
        <v>1294</v>
      </c>
      <c r="L17" s="8">
        <f t="shared" si="0"/>
        <v>1639</v>
      </c>
      <c r="M17" s="8">
        <f t="shared" si="0"/>
        <v>1360</v>
      </c>
      <c r="N17" s="8">
        <f t="shared" si="0"/>
        <v>1690</v>
      </c>
      <c r="O17" s="10">
        <f>SUM(O15:O16)</f>
        <v>15314</v>
      </c>
    </row>
    <row r="18" spans="1:15" s="2" customFormat="1" ht="32.1" customHeight="1" x14ac:dyDescent="0.25">
      <c r="A18" s="103" t="s">
        <v>24</v>
      </c>
      <c r="B18" s="11" t="s">
        <v>14</v>
      </c>
      <c r="C18" s="70">
        <f>AZUA!D18+BAHORUCO!D18+BARAHONA!D18+DAJABON!D18+'DISTRITO NACIONAL'!D18+'EL SEIBO'!D18+ESPAILLAT!D18+HIGUEY!D18+'LA ROMANA'!D18+'LA VEGA'!C18+'LAS MATAS DE FARFAN'!D18+'MONSEÑOR NOUEL'!D18+'MONTE PLATA'!D18+PERAVIA!D18+'PUERTO PLATA'!D18+'PUNTA CANA'!D18+SALCEDO!D18+'SAN CRISTOBAL'!D18+'SAN FRANCISCO DE MACORIS'!D18+'SAN JUAN'!D18+'SAN PEDRO'!D18+'SÁNCHEZ RAMÍREZ '!D17+SANTIAGO!D18+'SANTO DOMINGO ESTE'!D18+'SANTO DOMINGO OESTE'!D18+VALVERDE!D17</f>
        <v>1651</v>
      </c>
      <c r="D18" s="70">
        <f>AZUA!E18+BAHORUCO!E18+BARAHONA!E18+DAJABON!E18+'DISTRITO NACIONAL'!E18+'EL SEIBO'!E18+ESPAILLAT!E18+HIGUEY!E18+'LA ROMANA'!E18+'LA VEGA'!D18+'LAS MATAS DE FARFAN'!E18+'MONSEÑOR NOUEL'!E18+'MONTE PLATA'!E18+PERAVIA!E18+'PUERTO PLATA'!E18+'PUNTA CANA'!E18+SALCEDO!E18+'SAN CRISTOBAL'!E18+'SAN FRANCISCO DE MACORIS'!E18+'SAN JUAN'!E18+'SAN PEDRO'!E18+'SÁNCHEZ RAMÍREZ '!E17+SANTIAGO!E18+'SANTO DOMINGO ESTE'!E18+'SANTO DOMINGO OESTE'!E18+VALVERDE!E17</f>
        <v>1362</v>
      </c>
      <c r="E18" s="70">
        <f>AZUA!F18+BAHORUCO!F18+BARAHONA!F18+DAJABON!F18+'DISTRITO NACIONAL'!F18+'EL SEIBO'!F18+ESPAILLAT!F18+HIGUEY!F18+'LA ROMANA'!F18+'LA VEGA'!E18+'LAS MATAS DE FARFAN'!F18+'MONSEÑOR NOUEL'!F18+'MONTE PLATA'!F18+PERAVIA!F18+'PUERTO PLATA'!F18+'PUNTA CANA'!F18+SALCEDO!F18+'SAN CRISTOBAL'!F18+'SAN FRANCISCO DE MACORIS'!F18+'SAN JUAN'!F18+'SAN PEDRO'!F18+'SÁNCHEZ RAMÍREZ '!F17+SANTIAGO!F18+'SANTO DOMINGO ESTE'!F18+'SANTO DOMINGO OESTE'!F18+VALVERDE!F17</f>
        <v>1113</v>
      </c>
      <c r="F18" s="70">
        <f>AZUA!G18+BAHORUCO!G18+BARAHONA!G18+DAJABON!G18+'DISTRITO NACIONAL'!G18+'EL SEIBO'!G18+ESPAILLAT!G18+HIGUEY!G18+'LA ROMANA'!G18+'LA VEGA'!F18+'LAS MATAS DE FARFAN'!G18+'MONSEÑOR NOUEL'!G18+'MONTE PLATA'!G18+PERAVIA!G18+'PUERTO PLATA'!G18+'PUNTA CANA'!G18+SALCEDO!G18+'SAN CRISTOBAL'!G18+'SAN FRANCISCO DE MACORIS'!G18+'SAN JUAN'!G18+'SAN PEDRO'!G18+'SÁNCHEZ RAMÍREZ '!G17+SANTIAGO!G18+'SANTO DOMINGO ESTE'!G18+'SANTO DOMINGO OESTE'!G18+VALVERDE!G17</f>
        <v>548</v>
      </c>
      <c r="G18" s="70">
        <f>AZUA!H18+BAHORUCO!H18+BARAHONA!H18+DAJABON!H18+'DISTRITO NACIONAL'!H18+'EL SEIBO'!H18+ESPAILLAT!H18+HIGUEY!H18+'LA ROMANA'!H18+'LA VEGA'!G18+'LAS MATAS DE FARFAN'!H18+'MONSEÑOR NOUEL'!H18+'MONTE PLATA'!H18+PERAVIA!H18+'PUERTO PLATA'!H18+'PUNTA CANA'!H18+SALCEDO!H18+'SAN CRISTOBAL'!H18+'SAN FRANCISCO DE MACORIS'!H18+'SAN JUAN'!H18+'SAN PEDRO'!H18+'SÁNCHEZ RAMÍREZ '!H17+SANTIAGO!H18+'SANTO DOMINGO ESTE'!H18+'SANTO DOMINGO OESTE'!H18+VALVERDE!H17</f>
        <v>906</v>
      </c>
      <c r="H18" s="70">
        <f>AZUA!I18+BAHORUCO!I18+BARAHONA!I18+DAJABON!I18+'DISTRITO NACIONAL'!I18+'EL SEIBO'!I18+ESPAILLAT!I18+HIGUEY!I18+'LA ROMANA'!I18+'LA VEGA'!H18+'LAS MATAS DE FARFAN'!I18+'MONSEÑOR NOUEL'!I18+'MONTE PLATA'!I18+PERAVIA!I18+'PUERTO PLATA'!I18+'PUNTA CANA'!I18+SALCEDO!I18+'SAN CRISTOBAL'!I18+'SAN FRANCISCO DE MACORIS'!I18+'SAN JUAN'!I18+'SAN PEDRO'!I18+'SÁNCHEZ RAMÍREZ '!I17+SANTIAGO!I18+'SANTO DOMINGO ESTE'!I18+'SANTO DOMINGO OESTE'!I18+VALVERDE!I17</f>
        <v>1342</v>
      </c>
      <c r="I18" s="70">
        <f>AZUA!J18+BAHORUCO!J18+BARAHONA!J18+DAJABON!J18+'DISTRITO NACIONAL'!J18+'EL SEIBO'!J18+ESPAILLAT!J18+HIGUEY!J18+'LA ROMANA'!J18+'LA VEGA'!I18+'LAS MATAS DE FARFAN'!J18+'MONSEÑOR NOUEL'!J18+'MONTE PLATA'!J18+PERAVIA!J18+'PUERTO PLATA'!J18+'PUNTA CANA'!J18+SALCEDO!J18+'SAN CRISTOBAL'!J18+'SAN FRANCISCO DE MACORIS'!J18+'SAN JUAN'!J18+'SAN PEDRO'!J18+'SÁNCHEZ RAMÍREZ '!J17+SANTIAGO!J18+'SANTO DOMINGO ESTE'!J18+'SANTO DOMINGO OESTE'!J18+VALVERDE!J17</f>
        <v>1387</v>
      </c>
      <c r="J18" s="70">
        <f>AZUA!K18+BAHORUCO!K18+BARAHONA!K18+DAJABON!K18+'DISTRITO NACIONAL'!K18+'EL SEIBO'!K18+ESPAILLAT!K18+HIGUEY!K18+'LA ROMANA'!K18+'LA VEGA'!J18+'LAS MATAS DE FARFAN'!K18+'MONSEÑOR NOUEL'!K18+'MONTE PLATA'!K18+PERAVIA!K18+'PUERTO PLATA'!K18+'PUNTA CANA'!K18+SALCEDO!K18+'SAN CRISTOBAL'!K18+'SAN FRANCISCO DE MACORIS'!K18+'SAN JUAN'!K18+'SAN PEDRO'!K18+'SÁNCHEZ RAMÍREZ '!K17+SANTIAGO!K18+'SANTO DOMINGO ESTE'!K18+'SANTO DOMINGO OESTE'!K18+VALVERDE!K17</f>
        <v>1538</v>
      </c>
      <c r="K18" s="70">
        <f>AZUA!L18+BAHORUCO!L18+BARAHONA!L18+DAJABON!L18+'DISTRITO NACIONAL'!L18+'EL SEIBO'!L18+ESPAILLAT!L18+HIGUEY!L18+'LA ROMANA'!L18+'LA VEGA'!K18+'LAS MATAS DE FARFAN'!L18+'MONSEÑOR NOUEL'!L18+'MONTE PLATA'!L18+PERAVIA!L18+'PUERTO PLATA'!L18+'PUNTA CANA'!L18+SALCEDO!L18+'SAN CRISTOBAL'!L18+'SAN FRANCISCO DE MACORIS'!L18+'SAN JUAN'!L18+'SAN PEDRO'!L18+'SÁNCHEZ RAMÍREZ '!L17+SANTIAGO!L18+'SANTO DOMINGO ESTE'!L18+'SANTO DOMINGO OESTE'!L18+VALVERDE!L17</f>
        <v>1598</v>
      </c>
      <c r="L18" s="70">
        <f>AZUA!M18+BAHORUCO!M18+BARAHONA!M18+DAJABON!M18+'DISTRITO NACIONAL'!M18+'EL SEIBO'!M18+ESPAILLAT!M18+HIGUEY!M18+'LA ROMANA'!M18+'LA VEGA'!L18+'LAS MATAS DE FARFAN'!M18+'MONSEÑOR NOUEL'!M18+'MONTE PLATA'!M18+PERAVIA!M18+'PUERTO PLATA'!M18+'PUNTA CANA'!M18+SALCEDO!M18+'SAN CRISTOBAL'!M18+'SAN FRANCISCO DE MACORIS'!M18+'SAN JUAN'!M18+'SAN PEDRO'!M18+'SÁNCHEZ RAMÍREZ '!M17+SANTIAGO!M18+'SANTO DOMINGO ESTE'!M18+'SANTO DOMINGO OESTE'!M18+VALVERDE!M17</f>
        <v>1454</v>
      </c>
      <c r="M18" s="70">
        <f>AZUA!N18+BAHORUCO!N18+BARAHONA!N18+DAJABON!N18+'DISTRITO NACIONAL'!N18+'EL SEIBO'!N18+ESPAILLAT!N18+HIGUEY!N18+'LA ROMANA'!N18+'LA VEGA'!M18+'LAS MATAS DE FARFAN'!N18+'MONSEÑOR NOUEL'!N18+'MONTE PLATA'!N18+PERAVIA!N18+'PUERTO PLATA'!N18+'PUNTA CANA'!N18+SALCEDO!N18+'SAN CRISTOBAL'!N18+'SAN FRANCISCO DE MACORIS'!N18+'SAN JUAN'!N18+'SAN PEDRO'!N18+'SÁNCHEZ RAMÍREZ '!N17+SANTIAGO!N18+'SANTO DOMINGO ESTE'!N18+'SANTO DOMINGO OESTE'!N18+VALVERDE!N17</f>
        <v>1639</v>
      </c>
      <c r="N18" s="70">
        <f>AZUA!O18+BAHORUCO!O18+BARAHONA!O18+DAJABON!O18+'DISTRITO NACIONAL'!O18+'EL SEIBO'!O18+ESPAILLAT!O18+HIGUEY!O18+'LA ROMANA'!O18+'LA VEGA'!N18+'LAS MATAS DE FARFAN'!O18+'MONSEÑOR NOUEL'!O18+'MONTE PLATA'!O18+PERAVIA!O18+'PUERTO PLATA'!O18+'PUNTA CANA'!O18+SALCEDO!O18+'SAN CRISTOBAL'!O18+'SAN FRANCISCO DE MACORIS'!O18+'SAN JUAN'!O18+'SAN PEDRO'!O18+'SÁNCHEZ RAMÍREZ '!O17+SANTIAGO!O18+'SANTO DOMINGO ESTE'!O18+'SANTO DOMINGO OESTE'!O18+VALVERDE!O17</f>
        <v>1710</v>
      </c>
      <c r="O18" s="50">
        <f>SUM(C18:N18)</f>
        <v>16248</v>
      </c>
    </row>
    <row r="19" spans="1:15" s="2" customFormat="1" ht="32.1" customHeight="1" x14ac:dyDescent="0.25">
      <c r="A19" s="103"/>
      <c r="B19" s="11" t="s">
        <v>15</v>
      </c>
      <c r="C19" s="70">
        <f>AZUA!D19+BAHORUCO!D19+BARAHONA!D19+DAJABON!D19+'DISTRITO NACIONAL'!D19+'EL SEIBO'!D19+ESPAILLAT!D19+HIGUEY!D19+'LA ROMANA'!D19+'LA VEGA'!C19+'LAS MATAS DE FARFAN'!D19+'MONSEÑOR NOUEL'!D19+'MONTE PLATA'!D19+PERAVIA!D19+'PUERTO PLATA'!D19+'PUNTA CANA'!D19+SALCEDO!D19+'SAN CRISTOBAL'!D19+'SAN FRANCISCO DE MACORIS'!D19+'SAN JUAN'!D19+'SAN PEDRO'!D19+'SÁNCHEZ RAMÍREZ '!D18+SANTIAGO!D19+'SANTO DOMINGO ESTE'!D19+'SANTO DOMINGO OESTE'!D19+VALVERDE!D18</f>
        <v>2862</v>
      </c>
      <c r="D19" s="70">
        <f>AZUA!E19+BAHORUCO!E19+BARAHONA!E19+DAJABON!E19+'DISTRITO NACIONAL'!E19+'EL SEIBO'!E19+ESPAILLAT!E19+HIGUEY!E19+'LA ROMANA'!E19+'LA VEGA'!D19+'LAS MATAS DE FARFAN'!E19+'MONSEÑOR NOUEL'!E19+'MONTE PLATA'!E19+PERAVIA!E19+'PUERTO PLATA'!E19+'PUNTA CANA'!E19+SALCEDO!E19+'SAN CRISTOBAL'!E19+'SAN FRANCISCO DE MACORIS'!E19+'SAN JUAN'!E19+'SAN PEDRO'!E19+'SÁNCHEZ RAMÍREZ '!E18+SANTIAGO!E19+'SANTO DOMINGO ESTE'!E19+'SANTO DOMINGO OESTE'!E19+VALVERDE!E18</f>
        <v>2316</v>
      </c>
      <c r="E19" s="70">
        <f>AZUA!F19+BAHORUCO!F19+BARAHONA!F19+DAJABON!F19+'DISTRITO NACIONAL'!F19+'EL SEIBO'!F19+ESPAILLAT!F19+HIGUEY!F19+'LA ROMANA'!F19+'LA VEGA'!E19+'LAS MATAS DE FARFAN'!F19+'MONSEÑOR NOUEL'!F19+'MONTE PLATA'!F19+PERAVIA!F19+'PUERTO PLATA'!F19+'PUNTA CANA'!F19+SALCEDO!F19+'SAN CRISTOBAL'!F19+'SAN FRANCISCO DE MACORIS'!F19+'SAN JUAN'!F19+'SAN PEDRO'!F19+'SÁNCHEZ RAMÍREZ '!F18+SANTIAGO!F19+'SANTO DOMINGO ESTE'!F19+'SANTO DOMINGO OESTE'!F19+VALVERDE!F18</f>
        <v>1757</v>
      </c>
      <c r="F19" s="70">
        <f>AZUA!G19+BAHORUCO!G19+BARAHONA!G19+DAJABON!G19+'DISTRITO NACIONAL'!G19+'EL SEIBO'!G19+ESPAILLAT!G19+HIGUEY!G19+'LA ROMANA'!G19+'LA VEGA'!F19+'LAS MATAS DE FARFAN'!G19+'MONSEÑOR NOUEL'!G19+'MONTE PLATA'!G19+PERAVIA!G19+'PUERTO PLATA'!G19+'PUNTA CANA'!G19+SALCEDO!G19+'SAN CRISTOBAL'!G19+'SAN FRANCISCO DE MACORIS'!G19+'SAN JUAN'!G19+'SAN PEDRO'!G19+'SÁNCHEZ RAMÍREZ '!G18+SANTIAGO!G19+'SANTO DOMINGO ESTE'!G19+'SANTO DOMINGO OESTE'!G19+VALVERDE!G18</f>
        <v>788</v>
      </c>
      <c r="G19" s="70">
        <f>AZUA!H19+BAHORUCO!H19+BARAHONA!H19+DAJABON!H19+'DISTRITO NACIONAL'!H19+'EL SEIBO'!H19+ESPAILLAT!H19+HIGUEY!H19+'LA ROMANA'!H19+'LA VEGA'!G19+'LAS MATAS DE FARFAN'!H19+'MONSEÑOR NOUEL'!H19+'MONTE PLATA'!H19+PERAVIA!H19+'PUERTO PLATA'!H19+'PUNTA CANA'!H19+SALCEDO!H19+'SAN CRISTOBAL'!H19+'SAN FRANCISCO DE MACORIS'!H19+'SAN JUAN'!H19+'SAN PEDRO'!H19+'SÁNCHEZ RAMÍREZ '!H18+SANTIAGO!H19+'SANTO DOMINGO ESTE'!H19+'SANTO DOMINGO OESTE'!H19+VALVERDE!H18</f>
        <v>1366</v>
      </c>
      <c r="H19" s="70">
        <f>AZUA!I19+BAHORUCO!I19+BARAHONA!I19+DAJABON!I19+'DISTRITO NACIONAL'!I19+'EL SEIBO'!I19+ESPAILLAT!I19+HIGUEY!I19+'LA ROMANA'!I19+'LA VEGA'!H19+'LAS MATAS DE FARFAN'!I19+'MONSEÑOR NOUEL'!I19+'MONTE PLATA'!I19+PERAVIA!I19+'PUERTO PLATA'!I19+'PUNTA CANA'!I19+SALCEDO!I19+'SAN CRISTOBAL'!I19+'SAN FRANCISCO DE MACORIS'!I19+'SAN JUAN'!I19+'SAN PEDRO'!I19+'SÁNCHEZ RAMÍREZ '!I18+SANTIAGO!I19+'SANTO DOMINGO ESTE'!I19+'SANTO DOMINGO OESTE'!I19+VALVERDE!I18</f>
        <v>1909</v>
      </c>
      <c r="I19" s="70">
        <f>AZUA!J19+BAHORUCO!J19+BARAHONA!J19+DAJABON!J19+'DISTRITO NACIONAL'!J19+'EL SEIBO'!J19+ESPAILLAT!J19+HIGUEY!J19+'LA ROMANA'!J19+'LA VEGA'!I19+'LAS MATAS DE FARFAN'!J19+'MONSEÑOR NOUEL'!J19+'MONTE PLATA'!J19+PERAVIA!J19+'PUERTO PLATA'!J19+'PUNTA CANA'!J19+SALCEDO!J19+'SAN CRISTOBAL'!J19+'SAN FRANCISCO DE MACORIS'!J19+'SAN JUAN'!J19+'SAN PEDRO'!J19+'SÁNCHEZ RAMÍREZ '!J18+SANTIAGO!J19+'SANTO DOMINGO ESTE'!J19+'SANTO DOMINGO OESTE'!J19+VALVERDE!J18</f>
        <v>2334</v>
      </c>
      <c r="J19" s="70">
        <f>AZUA!K19+BAHORUCO!K19+BARAHONA!K19+DAJABON!K19+'DISTRITO NACIONAL'!K19+'EL SEIBO'!K19+ESPAILLAT!K19+HIGUEY!K19+'LA ROMANA'!K19+'LA VEGA'!J19+'LAS MATAS DE FARFAN'!K19+'MONSEÑOR NOUEL'!K19+'MONTE PLATA'!K19+PERAVIA!K19+'PUERTO PLATA'!K19+'PUNTA CANA'!K19+SALCEDO!K19+'SAN CRISTOBAL'!K19+'SAN FRANCISCO DE MACORIS'!K19+'SAN JUAN'!K19+'SAN PEDRO'!K19+'SÁNCHEZ RAMÍREZ '!K18+SANTIAGO!K19+'SANTO DOMINGO ESTE'!K19+'SANTO DOMINGO OESTE'!K19+VALVERDE!K18</f>
        <v>2286</v>
      </c>
      <c r="K19" s="70">
        <f>AZUA!L19+BAHORUCO!L19+BARAHONA!L19+DAJABON!L19+'DISTRITO NACIONAL'!L19+'EL SEIBO'!L19+ESPAILLAT!L19+HIGUEY!L19+'LA ROMANA'!L19+'LA VEGA'!K19+'LAS MATAS DE FARFAN'!L19+'MONSEÑOR NOUEL'!L19+'MONTE PLATA'!L19+PERAVIA!L19+'PUERTO PLATA'!L19+'PUNTA CANA'!L19+SALCEDO!L19+'SAN CRISTOBAL'!L19+'SAN FRANCISCO DE MACORIS'!L19+'SAN JUAN'!L19+'SAN PEDRO'!L19+'SÁNCHEZ RAMÍREZ '!L18+SANTIAGO!L19+'SANTO DOMINGO ESTE'!L19+'SANTO DOMINGO OESTE'!L19+VALVERDE!L18</f>
        <v>2467</v>
      </c>
      <c r="L19" s="70">
        <f>AZUA!M19+BAHORUCO!M19+BARAHONA!M19+DAJABON!M19+'DISTRITO NACIONAL'!M19+'EL SEIBO'!M19+ESPAILLAT!M19+HIGUEY!M19+'LA ROMANA'!M19+'LA VEGA'!L19+'LAS MATAS DE FARFAN'!M19+'MONSEÑOR NOUEL'!M19+'MONTE PLATA'!M19+PERAVIA!M19+'PUERTO PLATA'!M19+'PUNTA CANA'!M19+SALCEDO!M19+'SAN CRISTOBAL'!M19+'SAN FRANCISCO DE MACORIS'!M19+'SAN JUAN'!M19+'SAN PEDRO'!M19+'SÁNCHEZ RAMÍREZ '!M18+SANTIAGO!M19+'SANTO DOMINGO ESTE'!M19+'SANTO DOMINGO OESTE'!M19+VALVERDE!M18</f>
        <v>2736</v>
      </c>
      <c r="M19" s="70">
        <f>AZUA!N19+BAHORUCO!N19+BARAHONA!N19+DAJABON!N19+'DISTRITO NACIONAL'!N19+'EL SEIBO'!N19+ESPAILLAT!N19+HIGUEY!N19+'LA ROMANA'!N19+'LA VEGA'!M19+'LAS MATAS DE FARFAN'!N19+'MONSEÑOR NOUEL'!N19+'MONTE PLATA'!N19+PERAVIA!N19+'PUERTO PLATA'!N19+'PUNTA CANA'!N19+SALCEDO!N19+'SAN CRISTOBAL'!N19+'SAN FRANCISCO DE MACORIS'!N19+'SAN JUAN'!N19+'SAN PEDRO'!N19+'SÁNCHEZ RAMÍREZ '!N18+SANTIAGO!N19+'SANTO DOMINGO ESTE'!N19+'SANTO DOMINGO OESTE'!N19+VALVERDE!N18</f>
        <v>2164</v>
      </c>
      <c r="N19" s="70">
        <f>AZUA!O19+BAHORUCO!O19+BARAHONA!O19+DAJABON!O19+'DISTRITO NACIONAL'!O19+'EL SEIBO'!O19+ESPAILLAT!O19+HIGUEY!O19+'LA ROMANA'!O19+'LA VEGA'!N19+'LAS MATAS DE FARFAN'!O19+'MONSEÑOR NOUEL'!O19+'MONTE PLATA'!O19+PERAVIA!O19+'PUERTO PLATA'!O19+'PUNTA CANA'!O19+SALCEDO!O19+'SAN CRISTOBAL'!O19+'SAN FRANCISCO DE MACORIS'!O19+'SAN JUAN'!O19+'SAN PEDRO'!O19+'SÁNCHEZ RAMÍREZ '!O18+SANTIAGO!O19+'SANTO DOMINGO ESTE'!O19+'SANTO DOMINGO OESTE'!O19+VALVERDE!O18</f>
        <v>2071</v>
      </c>
      <c r="O19" s="50">
        <f>SUM(C19:N19)</f>
        <v>25056</v>
      </c>
    </row>
    <row r="20" spans="1:15" s="2" customFormat="1" ht="32.1" customHeight="1" x14ac:dyDescent="0.25">
      <c r="A20" s="103"/>
      <c r="B20" s="11" t="s">
        <v>16</v>
      </c>
      <c r="C20" s="70">
        <f>AZUA!D20+BAHORUCO!D20+BARAHONA!D20+DAJABON!D20+'DISTRITO NACIONAL'!D20+'EL SEIBO'!D20+ESPAILLAT!D20+HIGUEY!D20+'LA ROMANA'!D20+'LA VEGA'!C20+'LAS MATAS DE FARFAN'!D20+'MONSEÑOR NOUEL'!D20+'MONTE PLATA'!D20+PERAVIA!D20+'PUERTO PLATA'!D20+'PUNTA CANA'!D20+SALCEDO!D20+'SAN CRISTOBAL'!D20+'SAN FRANCISCO DE MACORIS'!D20+'SAN JUAN'!D20+'SAN PEDRO'!D20+'SÁNCHEZ RAMÍREZ '!D19+SANTIAGO!D20+'SANTO DOMINGO ESTE'!D20+'SANTO DOMINGO OESTE'!D20+VALVERDE!D19</f>
        <v>80</v>
      </c>
      <c r="D20" s="70">
        <f>AZUA!E20+BAHORUCO!E20+BARAHONA!E20+DAJABON!E20+'DISTRITO NACIONAL'!E20+'EL SEIBO'!E20+ESPAILLAT!E20+HIGUEY!E20+'LA ROMANA'!E20+'LA VEGA'!D20+'LAS MATAS DE FARFAN'!E20+'MONSEÑOR NOUEL'!E20+'MONTE PLATA'!E20+PERAVIA!E20+'PUERTO PLATA'!E20+'PUNTA CANA'!E20+SALCEDO!E20+'SAN CRISTOBAL'!E20+'SAN FRANCISCO DE MACORIS'!E20+'SAN JUAN'!E20+'SAN PEDRO'!E20+'SÁNCHEZ RAMÍREZ '!E19+SANTIAGO!E20+'SANTO DOMINGO ESTE'!E20+'SANTO DOMINGO OESTE'!E20+VALVERDE!E19</f>
        <v>70</v>
      </c>
      <c r="E20" s="70">
        <f>AZUA!F20+BAHORUCO!F20+BARAHONA!F20+DAJABON!F20+'DISTRITO NACIONAL'!F20+'EL SEIBO'!F20+ESPAILLAT!F20+HIGUEY!F20+'LA ROMANA'!F20+'LA VEGA'!E20+'LAS MATAS DE FARFAN'!F20+'MONSEÑOR NOUEL'!F20+'MONTE PLATA'!F20+PERAVIA!F20+'PUERTO PLATA'!F20+'PUNTA CANA'!F20+SALCEDO!F20+'SAN CRISTOBAL'!F20+'SAN FRANCISCO DE MACORIS'!F20+'SAN JUAN'!F20+'SAN PEDRO'!F20+'SÁNCHEZ RAMÍREZ '!F19+SANTIAGO!F20+'SANTO DOMINGO ESTE'!F20+'SANTO DOMINGO OESTE'!F20+VALVERDE!F19</f>
        <v>54</v>
      </c>
      <c r="F20" s="70">
        <f>AZUA!G20+BAHORUCO!G20+BARAHONA!G20+DAJABON!G20+'DISTRITO NACIONAL'!G20+'EL SEIBO'!G20+ESPAILLAT!G20+HIGUEY!G20+'LA ROMANA'!G20+'LA VEGA'!F20+'LAS MATAS DE FARFAN'!G20+'MONSEÑOR NOUEL'!G20+'MONTE PLATA'!G20+PERAVIA!G20+'PUERTO PLATA'!G20+'PUNTA CANA'!G20+SALCEDO!G20+'SAN CRISTOBAL'!G20+'SAN FRANCISCO DE MACORIS'!G20+'SAN JUAN'!G20+'SAN PEDRO'!G20+'SÁNCHEZ RAMÍREZ '!G19+SANTIAGO!G20+'SANTO DOMINGO ESTE'!G20+'SANTO DOMINGO OESTE'!G20+VALVERDE!G19</f>
        <v>13</v>
      </c>
      <c r="G20" s="70">
        <f>AZUA!H20+BAHORUCO!H20+BARAHONA!H20+DAJABON!H20+'DISTRITO NACIONAL'!H20+'EL SEIBO'!H20+ESPAILLAT!H20+HIGUEY!H20+'LA ROMANA'!H20+'LA VEGA'!G20+'LAS MATAS DE FARFAN'!H20+'MONSEÑOR NOUEL'!H20+'MONTE PLATA'!H20+PERAVIA!H20+'PUERTO PLATA'!H20+'PUNTA CANA'!H20+SALCEDO!H20+'SAN CRISTOBAL'!H20+'SAN FRANCISCO DE MACORIS'!H20+'SAN JUAN'!H20+'SAN PEDRO'!H20+'SÁNCHEZ RAMÍREZ '!H19+SANTIAGO!H20+'SANTO DOMINGO ESTE'!H20+'SANTO DOMINGO OESTE'!H20+VALVERDE!H19</f>
        <v>40</v>
      </c>
      <c r="H20" s="70">
        <f>AZUA!I20+BAHORUCO!I20+BARAHONA!I20+DAJABON!I20+'DISTRITO NACIONAL'!I20+'EL SEIBO'!I20+ESPAILLAT!I20+HIGUEY!I20+'LA ROMANA'!I20+'LA VEGA'!H20+'LAS MATAS DE FARFAN'!I20+'MONSEÑOR NOUEL'!I20+'MONTE PLATA'!I20+PERAVIA!I20+'PUERTO PLATA'!I20+'PUNTA CANA'!I20+SALCEDO!I20+'SAN CRISTOBAL'!I20+'SAN FRANCISCO DE MACORIS'!I20+'SAN JUAN'!I20+'SAN PEDRO'!I20+'SÁNCHEZ RAMÍREZ '!I19+SANTIAGO!I20+'SANTO DOMINGO ESTE'!I20+'SANTO DOMINGO OESTE'!I20+VALVERDE!I19</f>
        <v>72</v>
      </c>
      <c r="I20" s="70">
        <f>AZUA!J20+BAHORUCO!J20+BARAHONA!J20+DAJABON!J20+'DISTRITO NACIONAL'!J20+'EL SEIBO'!J20+ESPAILLAT!J20+HIGUEY!J20+'LA ROMANA'!J20+'LA VEGA'!I20+'LAS MATAS DE FARFAN'!J20+'MONSEÑOR NOUEL'!J20+'MONTE PLATA'!J20+PERAVIA!J20+'PUERTO PLATA'!J20+'PUNTA CANA'!J20+SALCEDO!J20+'SAN CRISTOBAL'!J20+'SAN FRANCISCO DE MACORIS'!J20+'SAN JUAN'!J20+'SAN PEDRO'!J20+'SÁNCHEZ RAMÍREZ '!J19+SANTIAGO!J20+'SANTO DOMINGO ESTE'!J20+'SANTO DOMINGO OESTE'!J20+VALVERDE!J19</f>
        <v>69</v>
      </c>
      <c r="J20" s="70">
        <f>AZUA!K20+BAHORUCO!K20+BARAHONA!K20+DAJABON!K20+'DISTRITO NACIONAL'!K20+'EL SEIBO'!K20+ESPAILLAT!K20+HIGUEY!K20+'LA ROMANA'!K20+'LA VEGA'!J20+'LAS MATAS DE FARFAN'!K20+'MONSEÑOR NOUEL'!K20+'MONTE PLATA'!K20+PERAVIA!K20+'PUERTO PLATA'!K20+'PUNTA CANA'!K20+SALCEDO!K20+'SAN CRISTOBAL'!K20+'SAN FRANCISCO DE MACORIS'!K20+'SAN JUAN'!K20+'SAN PEDRO'!K20+'SÁNCHEZ RAMÍREZ '!K19+SANTIAGO!K20+'SANTO DOMINGO ESTE'!K20+'SANTO DOMINGO OESTE'!K20+VALVERDE!K19</f>
        <v>80</v>
      </c>
      <c r="K20" s="70">
        <f>AZUA!L20+BAHORUCO!L20+BARAHONA!L20+DAJABON!L20+'DISTRITO NACIONAL'!L20+'EL SEIBO'!L20+ESPAILLAT!L20+HIGUEY!L20+'LA ROMANA'!L20+'LA VEGA'!K20+'LAS MATAS DE FARFAN'!L20+'MONSEÑOR NOUEL'!L20+'MONTE PLATA'!L20+PERAVIA!L20+'PUERTO PLATA'!L20+'PUNTA CANA'!L20+SALCEDO!L20+'SAN CRISTOBAL'!L20+'SAN FRANCISCO DE MACORIS'!L20+'SAN JUAN'!L20+'SAN PEDRO'!L20+'SÁNCHEZ RAMÍREZ '!L19+SANTIAGO!L20+'SANTO DOMINGO ESTE'!L20+'SANTO DOMINGO OESTE'!L20+VALVERDE!L19</f>
        <v>79</v>
      </c>
      <c r="L20" s="70">
        <f>AZUA!M20+BAHORUCO!M20+BARAHONA!M20+DAJABON!M20+'DISTRITO NACIONAL'!M20+'EL SEIBO'!M20+ESPAILLAT!M20+HIGUEY!M20+'LA ROMANA'!M20+'LA VEGA'!L20+'LAS MATAS DE FARFAN'!M20+'MONSEÑOR NOUEL'!M20+'MONTE PLATA'!M20+PERAVIA!M20+'PUERTO PLATA'!M20+'PUNTA CANA'!M20+SALCEDO!M20+'SAN CRISTOBAL'!M20+'SAN FRANCISCO DE MACORIS'!M20+'SAN JUAN'!M20+'SAN PEDRO'!M20+'SÁNCHEZ RAMÍREZ '!M19+SANTIAGO!M20+'SANTO DOMINGO ESTE'!M20+'SANTO DOMINGO OESTE'!M20+VALVERDE!M19</f>
        <v>82</v>
      </c>
      <c r="M20" s="70">
        <f>AZUA!N20+BAHORUCO!N20+BARAHONA!N20+DAJABON!N20+'DISTRITO NACIONAL'!N20+'EL SEIBO'!N20+ESPAILLAT!N20+HIGUEY!N20+'LA ROMANA'!N20+'LA VEGA'!M20+'LAS MATAS DE FARFAN'!N20+'MONSEÑOR NOUEL'!N20+'MONTE PLATA'!N20+PERAVIA!N20+'PUERTO PLATA'!N20+'PUNTA CANA'!N20+SALCEDO!N20+'SAN CRISTOBAL'!N20+'SAN FRANCISCO DE MACORIS'!N20+'SAN JUAN'!N20+'SAN PEDRO'!N20+'SÁNCHEZ RAMÍREZ '!N19+SANTIAGO!N20+'SANTO DOMINGO ESTE'!N20+'SANTO DOMINGO OESTE'!N20+VALVERDE!N19</f>
        <v>93</v>
      </c>
      <c r="N20" s="70">
        <f>AZUA!O20+BAHORUCO!O20+BARAHONA!O20+DAJABON!O20+'DISTRITO NACIONAL'!O20+'EL SEIBO'!O20+ESPAILLAT!O20+HIGUEY!O20+'LA ROMANA'!O20+'LA VEGA'!N20+'LAS MATAS DE FARFAN'!O20+'MONSEÑOR NOUEL'!O20+'MONTE PLATA'!O20+PERAVIA!O20+'PUERTO PLATA'!O20+'PUNTA CANA'!O20+SALCEDO!O20+'SAN CRISTOBAL'!O20+'SAN FRANCISCO DE MACORIS'!O20+'SAN JUAN'!O20+'SAN PEDRO'!O20+'SÁNCHEZ RAMÍREZ '!O19+SANTIAGO!O20+'SANTO DOMINGO ESTE'!O20+'SANTO DOMINGO OESTE'!O20+VALVERDE!O19</f>
        <v>98</v>
      </c>
      <c r="O20" s="50">
        <f>+C20+D20+E20+F20+G20+H20+I20+J20+K20+L20+M20+N20</f>
        <v>830</v>
      </c>
    </row>
    <row r="21" spans="1:15" s="2" customFormat="1" ht="32.1" customHeight="1" x14ac:dyDescent="0.25">
      <c r="A21" s="103"/>
      <c r="B21" s="7" t="s">
        <v>31</v>
      </c>
      <c r="C21" s="8">
        <f>SUM(C18:C20)</f>
        <v>4593</v>
      </c>
      <c r="D21" s="8">
        <f t="shared" ref="D21:N21" si="1">SUM(D18:D20)</f>
        <v>3748</v>
      </c>
      <c r="E21" s="8">
        <f t="shared" si="1"/>
        <v>2924</v>
      </c>
      <c r="F21" s="8">
        <f t="shared" si="1"/>
        <v>1349</v>
      </c>
      <c r="G21" s="8">
        <f t="shared" si="1"/>
        <v>2312</v>
      </c>
      <c r="H21" s="8">
        <f t="shared" si="1"/>
        <v>3323</v>
      </c>
      <c r="I21" s="8">
        <f t="shared" si="1"/>
        <v>3790</v>
      </c>
      <c r="J21" s="8">
        <f t="shared" si="1"/>
        <v>3904</v>
      </c>
      <c r="K21" s="8">
        <f t="shared" si="1"/>
        <v>4144</v>
      </c>
      <c r="L21" s="8">
        <f t="shared" si="1"/>
        <v>4272</v>
      </c>
      <c r="M21" s="8">
        <f t="shared" si="1"/>
        <v>3896</v>
      </c>
      <c r="N21" s="8">
        <f t="shared" si="1"/>
        <v>3879</v>
      </c>
      <c r="O21" s="10">
        <f>SUM(O18:O20)</f>
        <v>42134</v>
      </c>
    </row>
    <row r="22" spans="1:15" s="2" customFormat="1" ht="32.1" customHeight="1" thickBot="1" x14ac:dyDescent="0.3">
      <c r="A22" s="104" t="s">
        <v>32</v>
      </c>
      <c r="B22" s="105"/>
      <c r="C22" s="13">
        <f>C17+C21</f>
        <v>6512</v>
      </c>
      <c r="D22" s="13">
        <f t="shared" ref="D22:N22" si="2">D17+D21</f>
        <v>5153</v>
      </c>
      <c r="E22" s="13">
        <f t="shared" si="2"/>
        <v>3807</v>
      </c>
      <c r="F22" s="13">
        <f t="shared" si="2"/>
        <v>1811</v>
      </c>
      <c r="G22" s="13">
        <f t="shared" si="2"/>
        <v>3051</v>
      </c>
      <c r="H22" s="13">
        <f t="shared" si="2"/>
        <v>4840</v>
      </c>
      <c r="I22" s="13">
        <f t="shared" si="2"/>
        <v>5022</v>
      </c>
      <c r="J22" s="13">
        <f t="shared" si="2"/>
        <v>5078</v>
      </c>
      <c r="K22" s="13">
        <f t="shared" si="2"/>
        <v>5438</v>
      </c>
      <c r="L22" s="13">
        <f t="shared" si="2"/>
        <v>5911</v>
      </c>
      <c r="M22" s="13">
        <f t="shared" si="2"/>
        <v>5256</v>
      </c>
      <c r="N22" s="13">
        <f t="shared" si="2"/>
        <v>5569</v>
      </c>
      <c r="O22" s="36">
        <f>+O17+O21</f>
        <v>57448</v>
      </c>
    </row>
    <row r="23" spans="1:15" s="2" customFormat="1" ht="17.25" x14ac:dyDescent="0.35">
      <c r="A23" s="15" t="str">
        <f>DESCRIPCION!B9</f>
        <v xml:space="preserve">Fuente: Unidades especializadas en violencia de género, intrafamiliar y delitos sexuales (UVGS). </v>
      </c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8"/>
      <c r="M23" s="16"/>
      <c r="N23" s="16"/>
      <c r="O23" s="15"/>
    </row>
    <row r="24" spans="1:15" s="2" customFormat="1" ht="32.1" customHeight="1" thickBot="1" x14ac:dyDescent="0.4">
      <c r="A24" s="15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9"/>
      <c r="M24" s="16"/>
      <c r="N24" s="16"/>
      <c r="O24" s="15"/>
    </row>
    <row r="25" spans="1:15" s="2" customFormat="1" ht="32.1" customHeight="1" x14ac:dyDescent="0.25">
      <c r="A25" s="106" t="s">
        <v>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s="2" customFormat="1" ht="32.1" customHeight="1" x14ac:dyDescent="0.25">
      <c r="A26" s="57" t="s">
        <v>13</v>
      </c>
      <c r="B26" s="58" t="s">
        <v>81</v>
      </c>
      <c r="C26" s="58" t="s">
        <v>1</v>
      </c>
      <c r="D26" s="58" t="s">
        <v>2</v>
      </c>
      <c r="E26" s="58" t="s">
        <v>3</v>
      </c>
      <c r="F26" s="58" t="s">
        <v>4</v>
      </c>
      <c r="G26" s="58" t="s">
        <v>5</v>
      </c>
      <c r="H26" s="58" t="s">
        <v>6</v>
      </c>
      <c r="I26" s="58" t="s">
        <v>7</v>
      </c>
      <c r="J26" s="58" t="s">
        <v>8</v>
      </c>
      <c r="K26" s="58" t="s">
        <v>9</v>
      </c>
      <c r="L26" s="58" t="s">
        <v>10</v>
      </c>
      <c r="M26" s="58" t="s">
        <v>11</v>
      </c>
      <c r="N26" s="58" t="s">
        <v>12</v>
      </c>
      <c r="O26" s="59" t="s">
        <v>29</v>
      </c>
    </row>
    <row r="27" spans="1:15" s="2" customFormat="1" ht="32.1" customHeight="1" x14ac:dyDescent="0.25">
      <c r="A27" s="102" t="s">
        <v>25</v>
      </c>
      <c r="B27" s="3" t="s">
        <v>17</v>
      </c>
      <c r="C27" s="70">
        <f>AZUA!D27+BAHORUCO!D27+BARAHONA!D27+DAJABON!D27+'DISTRITO NACIONAL'!D27+'EL SEIBO'!D27+ESPAILLAT!D27+HIGUEY!D27+'LA ROMANA'!D27+'LA VEGA'!C27+'LAS MATAS DE FARFAN'!D27+'MONSEÑOR NOUEL'!D27+'MONTE PLATA'!D27+PERAVIA!D27+'PUERTO PLATA'!D27+'PUNTA CANA'!D27+SALCEDO!D27+'SAN CRISTOBAL'!D27+'SAN FRANCISCO DE MACORIS'!D27+'SAN JUAN'!D27+'SAN PEDRO'!D27+'SÁNCHEZ RAMÍREZ '!D26+SANTIAGO!D27+'SANTO DOMINGO ESTE'!D27+'SANTO DOMINGO OESTE'!D27+VALVERDE!D26</f>
        <v>216</v>
      </c>
      <c r="D27" s="70">
        <f>AZUA!E27+BAHORUCO!E27+BARAHONA!E27+DAJABON!E27+'DISTRITO NACIONAL'!E27+'EL SEIBO'!E27+ESPAILLAT!E27+HIGUEY!E27+'LA ROMANA'!E27+'LA VEGA'!D27+'LAS MATAS DE FARFAN'!E27+'MONSEÑOR NOUEL'!E27+'MONTE PLATA'!E27+PERAVIA!E27+'PUERTO PLATA'!E27+'PUNTA CANA'!E27+SALCEDO!E27+'SAN CRISTOBAL'!E27+'SAN FRANCISCO DE MACORIS'!E27+'SAN JUAN'!E27+'SAN PEDRO'!E27+'SÁNCHEZ RAMÍREZ '!E26+SANTIAGO!E27+'SANTO DOMINGO ESTE'!E27+'SANTO DOMINGO OESTE'!E27+VALVERDE!E26</f>
        <v>129</v>
      </c>
      <c r="E27" s="70">
        <f>AZUA!F27+BAHORUCO!F27+BARAHONA!F27+DAJABON!F27+'DISTRITO NACIONAL'!F27+'EL SEIBO'!F27+ESPAILLAT!F27+HIGUEY!F27+'LA ROMANA'!F27+'LA VEGA'!E27+'LAS MATAS DE FARFAN'!F27+'MONSEÑOR NOUEL'!F27+'MONTE PLATA'!F27+PERAVIA!F27+'PUERTO PLATA'!F27+'PUNTA CANA'!F27+SALCEDO!F27+'SAN CRISTOBAL'!F27+'SAN FRANCISCO DE MACORIS'!F27+'SAN JUAN'!F27+'SAN PEDRO'!F27+'SÁNCHEZ RAMÍREZ '!F26+SANTIAGO!F27+'SANTO DOMINGO ESTE'!F27+'SANTO DOMINGO OESTE'!F27+VALVERDE!F26</f>
        <v>95</v>
      </c>
      <c r="F27" s="70">
        <f>AZUA!G27+BAHORUCO!G27+BARAHONA!G27+DAJABON!G27+'DISTRITO NACIONAL'!G27+'EL SEIBO'!G27+ESPAILLAT!G27+HIGUEY!G27+'LA ROMANA'!G27+'LA VEGA'!F27+'LAS MATAS DE FARFAN'!G27+'MONSEÑOR NOUEL'!G27+'MONTE PLATA'!G27+PERAVIA!G27+'PUERTO PLATA'!G27+'PUNTA CANA'!G27+SALCEDO!G27+'SAN CRISTOBAL'!G27+'SAN FRANCISCO DE MACORIS'!G27+'SAN JUAN'!G27+'SAN PEDRO'!G27+'SÁNCHEZ RAMÍREZ '!G26+SANTIAGO!G27+'SANTO DOMINGO ESTE'!G27+'SANTO DOMINGO OESTE'!G27+VALVERDE!G26</f>
        <v>61</v>
      </c>
      <c r="G27" s="70">
        <f>AZUA!H27+BAHORUCO!H27+BARAHONA!H27+DAJABON!H27+'DISTRITO NACIONAL'!H27+'EL SEIBO'!H27+ESPAILLAT!H27+HIGUEY!H27+'LA ROMANA'!H27+'LA VEGA'!G27+'LAS MATAS DE FARFAN'!H27+'MONSEÑOR NOUEL'!H27+'MONTE PLATA'!H27+PERAVIA!H27+'PUERTO PLATA'!H27+'PUNTA CANA'!H27+SALCEDO!H27+'SAN CRISTOBAL'!H27+'SAN FRANCISCO DE MACORIS'!H27+'SAN JUAN'!H27+'SAN PEDRO'!H27+'SÁNCHEZ RAMÍREZ '!H26+SANTIAGO!H27+'SANTO DOMINGO ESTE'!H27+'SANTO DOMINGO OESTE'!H27+VALVERDE!H26</f>
        <v>88</v>
      </c>
      <c r="H27" s="70">
        <f>AZUA!I27+BAHORUCO!I27+BARAHONA!I27+DAJABON!I27+'DISTRITO NACIONAL'!I27+'EL SEIBO'!I27+ESPAILLAT!I27+HIGUEY!I27+'LA ROMANA'!I27+'LA VEGA'!H27+'LAS MATAS DE FARFAN'!I27+'MONSEÑOR NOUEL'!I27+'MONTE PLATA'!I27+PERAVIA!I27+'PUERTO PLATA'!I27+'PUNTA CANA'!I27+SALCEDO!I27+'SAN CRISTOBAL'!I27+'SAN FRANCISCO DE MACORIS'!I27+'SAN JUAN'!I27+'SAN PEDRO'!I27+'SÁNCHEZ RAMÍREZ '!I26+SANTIAGO!I27+'SANTO DOMINGO ESTE'!I27+'SANTO DOMINGO OESTE'!I27+VALVERDE!I26</f>
        <v>129</v>
      </c>
      <c r="I27" s="70">
        <f>AZUA!J27+BAHORUCO!J27+BARAHONA!J27+DAJABON!J27+'DISTRITO NACIONAL'!J27+'EL SEIBO'!J27+ESPAILLAT!J27+HIGUEY!J27+'LA ROMANA'!J27+'LA VEGA'!I27+'LAS MATAS DE FARFAN'!J27+'MONSEÑOR NOUEL'!J27+'MONTE PLATA'!J27+PERAVIA!J27+'PUERTO PLATA'!J27+'PUNTA CANA'!J27+SALCEDO!J27+'SAN CRISTOBAL'!J27+'SAN FRANCISCO DE MACORIS'!J27+'SAN JUAN'!J27+'SAN PEDRO'!J27+'SÁNCHEZ RAMÍREZ '!J26+SANTIAGO!J27+'SANTO DOMINGO ESTE'!J27+'SANTO DOMINGO OESTE'!J27+VALVERDE!J26</f>
        <v>201</v>
      </c>
      <c r="J27" s="70">
        <f>AZUA!K27+BAHORUCO!K27+BARAHONA!K27+DAJABON!K27+'DISTRITO NACIONAL'!K27+'EL SEIBO'!K27+ESPAILLAT!K27+HIGUEY!K27+'LA ROMANA'!K27+'LA VEGA'!J27+'LAS MATAS DE FARFAN'!K27+'MONSEÑOR NOUEL'!K27+'MONTE PLATA'!K27+PERAVIA!K27+'PUERTO PLATA'!K27+'PUNTA CANA'!K27+SALCEDO!K27+'SAN CRISTOBAL'!K27+'SAN FRANCISCO DE MACORIS'!K27+'SAN JUAN'!K27+'SAN PEDRO'!K27+'SÁNCHEZ RAMÍREZ '!K26+SANTIAGO!K27+'SANTO DOMINGO ESTE'!K27+'SANTO DOMINGO OESTE'!K27+VALVERDE!K26</f>
        <v>194</v>
      </c>
      <c r="K27" s="70">
        <f>AZUA!L27+BAHORUCO!L27+BARAHONA!L27+DAJABON!L27+'DISTRITO NACIONAL'!L27+'EL SEIBO'!L27+ESPAILLAT!L27+HIGUEY!L27+'LA ROMANA'!L27+'LA VEGA'!K27+'LAS MATAS DE FARFAN'!L27+'MONSEÑOR NOUEL'!L27+'MONTE PLATA'!L27+PERAVIA!L27+'PUERTO PLATA'!L27+'PUNTA CANA'!L27+SALCEDO!L27+'SAN CRISTOBAL'!L27+'SAN FRANCISCO DE MACORIS'!L27+'SAN JUAN'!L27+'SAN PEDRO'!L27+'SÁNCHEZ RAMÍREZ '!L26+SANTIAGO!L27+'SANTO DOMINGO ESTE'!L27+'SANTO DOMINGO OESTE'!L27+VALVERDE!L26</f>
        <v>161</v>
      </c>
      <c r="L27" s="70">
        <f>AZUA!M27+BAHORUCO!M27+BARAHONA!M27+DAJABON!M27+'DISTRITO NACIONAL'!M27+'EL SEIBO'!M27+ESPAILLAT!M27+HIGUEY!M27+'LA ROMANA'!M27+'LA VEGA'!L27+'LAS MATAS DE FARFAN'!M27+'MONSEÑOR NOUEL'!M27+'MONTE PLATA'!M27+PERAVIA!M27+'PUERTO PLATA'!M27+'PUNTA CANA'!M27+SALCEDO!M27+'SAN CRISTOBAL'!M27+'SAN FRANCISCO DE MACORIS'!M27+'SAN JUAN'!M27+'SAN PEDRO'!M27+'SÁNCHEZ RAMÍREZ '!M26+SANTIAGO!M27+'SANTO DOMINGO ESTE'!M27+'SANTO DOMINGO OESTE'!M27+VALVERDE!M26</f>
        <v>166</v>
      </c>
      <c r="M27" s="70">
        <f>AZUA!N27+BAHORUCO!N27+BARAHONA!N27+DAJABON!N27+'DISTRITO NACIONAL'!N27+'EL SEIBO'!N27+ESPAILLAT!N27+HIGUEY!N27+'LA ROMANA'!N27+'LA VEGA'!M27+'LAS MATAS DE FARFAN'!N27+'MONSEÑOR NOUEL'!N27+'MONTE PLATA'!N27+PERAVIA!N27+'PUERTO PLATA'!N27+'PUNTA CANA'!N27+SALCEDO!N27+'SAN CRISTOBAL'!N27+'SAN FRANCISCO DE MACORIS'!N27+'SAN JUAN'!N27+'SAN PEDRO'!N27+'SÁNCHEZ RAMÍREZ '!N26+SANTIAGO!N27+'SANTO DOMINGO ESTE'!N27+'SANTO DOMINGO OESTE'!N27+VALVERDE!N26</f>
        <v>134</v>
      </c>
      <c r="N27" s="70">
        <f>AZUA!O27+BAHORUCO!O27+BARAHONA!O27+DAJABON!O27+'DISTRITO NACIONAL'!O27+'EL SEIBO'!O27+ESPAILLAT!O27+HIGUEY!O27+'LA ROMANA'!O27+'LA VEGA'!N27+'LAS MATAS DE FARFAN'!O27+'MONSEÑOR NOUEL'!O27+'MONTE PLATA'!O27+PERAVIA!O27+'PUERTO PLATA'!O27+'PUNTA CANA'!O27+SALCEDO!O27+'SAN CRISTOBAL'!O27+'SAN FRANCISCO DE MACORIS'!O27+'SAN JUAN'!O27+'SAN PEDRO'!O27+'SÁNCHEZ RAMÍREZ '!O26+SANTIAGO!O27+'SANTO DOMINGO ESTE'!O27+'SANTO DOMINGO OESTE'!O27+VALVERDE!O26</f>
        <v>140</v>
      </c>
      <c r="O27" s="5">
        <f>SUM(C27:N27)</f>
        <v>1714</v>
      </c>
    </row>
    <row r="28" spans="1:15" s="2" customFormat="1" ht="32.1" customHeight="1" x14ac:dyDescent="0.25">
      <c r="A28" s="102"/>
      <c r="B28" s="3" t="s">
        <v>18</v>
      </c>
      <c r="C28" s="70">
        <f>AZUA!D28+BAHORUCO!D28+BARAHONA!D28+DAJABON!D28+'DISTRITO NACIONAL'!D28+'EL SEIBO'!D28+ESPAILLAT!D28+HIGUEY!D28+'LA ROMANA'!D28+'LA VEGA'!C28+'LAS MATAS DE FARFAN'!D28+'MONSEÑOR NOUEL'!D28+'MONTE PLATA'!D28+PERAVIA!D28+'PUERTO PLATA'!D28+'PUNTA CANA'!D28+SALCEDO!D28+'SAN CRISTOBAL'!D28+'SAN FRANCISCO DE MACORIS'!D28+'SAN JUAN'!D28+'SAN PEDRO'!D28+'SÁNCHEZ RAMÍREZ '!D27+SANTIAGO!D28+'SANTO DOMINGO ESTE'!D28+'SANTO DOMINGO OESTE'!D28+VALVERDE!D27</f>
        <v>133</v>
      </c>
      <c r="D28" s="70">
        <f>AZUA!E28+BAHORUCO!E28+BARAHONA!E28+DAJABON!E28+'DISTRITO NACIONAL'!E28+'EL SEIBO'!E28+ESPAILLAT!E28+HIGUEY!E28+'LA ROMANA'!E28+'LA VEGA'!D28+'LAS MATAS DE FARFAN'!E28+'MONSEÑOR NOUEL'!E28+'MONTE PLATA'!E28+PERAVIA!E28+'PUERTO PLATA'!E28+'PUNTA CANA'!E28+SALCEDO!E28+'SAN CRISTOBAL'!E28+'SAN FRANCISCO DE MACORIS'!E28+'SAN JUAN'!E28+'SAN PEDRO'!E28+'SÁNCHEZ RAMÍREZ '!E27+SANTIAGO!E28+'SANTO DOMINGO ESTE'!E28+'SANTO DOMINGO OESTE'!E28+VALVERDE!E27</f>
        <v>100</v>
      </c>
      <c r="E28" s="70">
        <f>AZUA!F28+BAHORUCO!F28+BARAHONA!F28+DAJABON!F28+'DISTRITO NACIONAL'!F28+'EL SEIBO'!F28+ESPAILLAT!F28+HIGUEY!F28+'LA ROMANA'!F28+'LA VEGA'!E28+'LAS MATAS DE FARFAN'!F28+'MONSEÑOR NOUEL'!F28+'MONTE PLATA'!F28+PERAVIA!F28+'PUERTO PLATA'!F28+'PUNTA CANA'!F28+SALCEDO!F28+'SAN CRISTOBAL'!F28+'SAN FRANCISCO DE MACORIS'!F28+'SAN JUAN'!F28+'SAN PEDRO'!F28+'SÁNCHEZ RAMÍREZ '!F27+SANTIAGO!F28+'SANTO DOMINGO ESTE'!F28+'SANTO DOMINGO OESTE'!F28+VALVERDE!F27</f>
        <v>63</v>
      </c>
      <c r="F28" s="70">
        <f>AZUA!G28+BAHORUCO!G28+BARAHONA!G28+DAJABON!G28+'DISTRITO NACIONAL'!G28+'EL SEIBO'!G28+ESPAILLAT!G28+HIGUEY!G28+'LA ROMANA'!G28+'LA VEGA'!F28+'LAS MATAS DE FARFAN'!G28+'MONSEÑOR NOUEL'!G28+'MONTE PLATA'!G28+PERAVIA!G28+'PUERTO PLATA'!G28+'PUNTA CANA'!G28+SALCEDO!G28+'SAN CRISTOBAL'!G28+'SAN FRANCISCO DE MACORIS'!G28+'SAN JUAN'!G28+'SAN PEDRO'!G28+'SÁNCHEZ RAMÍREZ '!G27+SANTIAGO!G28+'SANTO DOMINGO ESTE'!G28+'SANTO DOMINGO OESTE'!G28+VALVERDE!G27</f>
        <v>45</v>
      </c>
      <c r="G28" s="70">
        <f>AZUA!H28+BAHORUCO!H28+BARAHONA!H28+DAJABON!H28+'DISTRITO NACIONAL'!H28+'EL SEIBO'!H28+ESPAILLAT!H28+HIGUEY!H28+'LA ROMANA'!H28+'LA VEGA'!G28+'LAS MATAS DE FARFAN'!H28+'MONSEÑOR NOUEL'!H28+'MONTE PLATA'!H28+PERAVIA!H28+'PUERTO PLATA'!H28+'PUNTA CANA'!H28+SALCEDO!H28+'SAN CRISTOBAL'!H28+'SAN FRANCISCO DE MACORIS'!H28+'SAN JUAN'!H28+'SAN PEDRO'!H28+'SÁNCHEZ RAMÍREZ '!H27+SANTIAGO!H28+'SANTO DOMINGO ESTE'!H28+'SANTO DOMINGO OESTE'!H28+VALVERDE!H27</f>
        <v>47</v>
      </c>
      <c r="H28" s="70">
        <f>AZUA!I28+BAHORUCO!I28+BARAHONA!I28+DAJABON!I28+'DISTRITO NACIONAL'!I28+'EL SEIBO'!I28+ESPAILLAT!I28+HIGUEY!I28+'LA ROMANA'!I28+'LA VEGA'!H28+'LAS MATAS DE FARFAN'!I28+'MONSEÑOR NOUEL'!I28+'MONTE PLATA'!I28+PERAVIA!I28+'PUERTO PLATA'!I28+'PUNTA CANA'!I28+SALCEDO!I28+'SAN CRISTOBAL'!I28+'SAN FRANCISCO DE MACORIS'!I28+'SAN JUAN'!I28+'SAN PEDRO'!I28+'SÁNCHEZ RAMÍREZ '!I27+SANTIAGO!I28+'SANTO DOMINGO ESTE'!I28+'SANTO DOMINGO OESTE'!I28+VALVERDE!I27</f>
        <v>78</v>
      </c>
      <c r="I28" s="70">
        <f>AZUA!J28+BAHORUCO!J28+BARAHONA!J28+DAJABON!J28+'DISTRITO NACIONAL'!J28+'EL SEIBO'!J28+ESPAILLAT!J28+HIGUEY!J28+'LA ROMANA'!J28+'LA VEGA'!I28+'LAS MATAS DE FARFAN'!J28+'MONSEÑOR NOUEL'!J28+'MONTE PLATA'!J28+PERAVIA!J28+'PUERTO PLATA'!J28+'PUNTA CANA'!J28+SALCEDO!J28+'SAN CRISTOBAL'!J28+'SAN FRANCISCO DE MACORIS'!J28+'SAN JUAN'!J28+'SAN PEDRO'!J28+'SÁNCHEZ RAMÍREZ '!J27+SANTIAGO!J28+'SANTO DOMINGO ESTE'!J28+'SANTO DOMINGO OESTE'!J28+VALVERDE!J27</f>
        <v>128</v>
      </c>
      <c r="J28" s="70">
        <f>AZUA!K28+BAHORUCO!K28+BARAHONA!K28+DAJABON!K28+'DISTRITO NACIONAL'!K28+'EL SEIBO'!K28+ESPAILLAT!K28+HIGUEY!K28+'LA ROMANA'!K28+'LA VEGA'!J28+'LAS MATAS DE FARFAN'!K28+'MONSEÑOR NOUEL'!K28+'MONTE PLATA'!K28+PERAVIA!K28+'PUERTO PLATA'!K28+'PUNTA CANA'!K28+SALCEDO!K28+'SAN CRISTOBAL'!K28+'SAN FRANCISCO DE MACORIS'!K28+'SAN JUAN'!K28+'SAN PEDRO'!K28+'SÁNCHEZ RAMÍREZ '!K27+SANTIAGO!K28+'SANTO DOMINGO ESTE'!K28+'SANTO DOMINGO OESTE'!K28+VALVERDE!K27</f>
        <v>101</v>
      </c>
      <c r="K28" s="70">
        <f>AZUA!L28+BAHORUCO!L28+BARAHONA!L28+DAJABON!L28+'DISTRITO NACIONAL'!L28+'EL SEIBO'!L28+ESPAILLAT!L28+HIGUEY!L28+'LA ROMANA'!L28+'LA VEGA'!K28+'LAS MATAS DE FARFAN'!L28+'MONSEÑOR NOUEL'!L28+'MONTE PLATA'!L28+PERAVIA!L28+'PUERTO PLATA'!L28+'PUNTA CANA'!L28+SALCEDO!L28+'SAN CRISTOBAL'!L28+'SAN FRANCISCO DE MACORIS'!L28+'SAN JUAN'!L28+'SAN PEDRO'!L28+'SÁNCHEZ RAMÍREZ '!L27+SANTIAGO!L28+'SANTO DOMINGO ESTE'!L28+'SANTO DOMINGO OESTE'!L28+VALVERDE!L27</f>
        <v>85</v>
      </c>
      <c r="L28" s="70">
        <f>AZUA!M28+BAHORUCO!M28+BARAHONA!M28+DAJABON!M28+'DISTRITO NACIONAL'!M28+'EL SEIBO'!M28+ESPAILLAT!M28+HIGUEY!M28+'LA ROMANA'!M28+'LA VEGA'!L28+'LAS MATAS DE FARFAN'!M28+'MONSEÑOR NOUEL'!M28+'MONTE PLATA'!M28+PERAVIA!M28+'PUERTO PLATA'!M28+'PUNTA CANA'!M28+SALCEDO!M28+'SAN CRISTOBAL'!M28+'SAN FRANCISCO DE MACORIS'!M28+'SAN JUAN'!M28+'SAN PEDRO'!M28+'SÁNCHEZ RAMÍREZ '!M27+SANTIAGO!M28+'SANTO DOMINGO ESTE'!M28+'SANTO DOMINGO OESTE'!M28+VALVERDE!M27</f>
        <v>86</v>
      </c>
      <c r="M28" s="70">
        <f>AZUA!N28+BAHORUCO!N28+BARAHONA!N28+DAJABON!N28+'DISTRITO NACIONAL'!N28+'EL SEIBO'!N28+ESPAILLAT!N28+HIGUEY!N28+'LA ROMANA'!N28+'LA VEGA'!M28+'LAS MATAS DE FARFAN'!N28+'MONSEÑOR NOUEL'!N28+'MONTE PLATA'!N28+PERAVIA!N28+'PUERTO PLATA'!N28+'PUNTA CANA'!N28+SALCEDO!N28+'SAN CRISTOBAL'!N28+'SAN FRANCISCO DE MACORIS'!N28+'SAN JUAN'!N28+'SAN PEDRO'!N28+'SÁNCHEZ RAMÍREZ '!N27+SANTIAGO!N28+'SANTO DOMINGO ESTE'!N28+'SANTO DOMINGO OESTE'!N28+VALVERDE!N27</f>
        <v>85</v>
      </c>
      <c r="N28" s="70">
        <f>AZUA!O28+BAHORUCO!O28+BARAHONA!O28+DAJABON!O28+'DISTRITO NACIONAL'!O28+'EL SEIBO'!O28+ESPAILLAT!O28+HIGUEY!O28+'LA ROMANA'!O28+'LA VEGA'!N28+'LAS MATAS DE FARFAN'!O28+'MONSEÑOR NOUEL'!O28+'MONTE PLATA'!O28+PERAVIA!O28+'PUERTO PLATA'!O28+'PUNTA CANA'!O28+SALCEDO!O28+'SAN CRISTOBAL'!O28+'SAN FRANCISCO DE MACORIS'!O28+'SAN JUAN'!O28+'SAN PEDRO'!O28+'SÁNCHEZ RAMÍREZ '!O27+SANTIAGO!O28+'SANTO DOMINGO ESTE'!O28+'SANTO DOMINGO OESTE'!O28+VALVERDE!O27</f>
        <v>82</v>
      </c>
      <c r="O28" s="5">
        <f t="shared" ref="O28:O32" si="3">SUM(C28:N28)</f>
        <v>1033</v>
      </c>
    </row>
    <row r="29" spans="1:15" s="2" customFormat="1" ht="32.1" customHeight="1" x14ac:dyDescent="0.25">
      <c r="A29" s="102"/>
      <c r="B29" s="3" t="s">
        <v>19</v>
      </c>
      <c r="C29" s="70">
        <f>AZUA!D29+BAHORUCO!D29+BARAHONA!D29+DAJABON!D29+'DISTRITO NACIONAL'!D29+'EL SEIBO'!D29+ESPAILLAT!D29+HIGUEY!D29+'LA ROMANA'!D29+'LA VEGA'!C29+'LAS MATAS DE FARFAN'!D29+'MONSEÑOR NOUEL'!D29+'MONTE PLATA'!D29+PERAVIA!D29+'PUERTO PLATA'!D29+'PUNTA CANA'!D29+SALCEDO!D29+'SAN CRISTOBAL'!D29+'SAN FRANCISCO DE MACORIS'!D29+'SAN JUAN'!D29+'SAN PEDRO'!D29+'SÁNCHEZ RAMÍREZ '!D28+SANTIAGO!D29+'SANTO DOMINGO ESTE'!D29+'SANTO DOMINGO OESTE'!D29+VALVERDE!D28</f>
        <v>41</v>
      </c>
      <c r="D29" s="70">
        <f>AZUA!E29+BAHORUCO!E29+BARAHONA!E29+DAJABON!E29+'DISTRITO NACIONAL'!E29+'EL SEIBO'!E29+ESPAILLAT!E29+HIGUEY!E29+'LA ROMANA'!E29+'LA VEGA'!D29+'LAS MATAS DE FARFAN'!E29+'MONSEÑOR NOUEL'!E29+'MONTE PLATA'!E29+PERAVIA!E29+'PUERTO PLATA'!E29+'PUNTA CANA'!E29+SALCEDO!E29+'SAN CRISTOBAL'!E29+'SAN FRANCISCO DE MACORIS'!E29+'SAN JUAN'!E29+'SAN PEDRO'!E29+'SÁNCHEZ RAMÍREZ '!E28+SANTIAGO!E29+'SANTO DOMINGO ESTE'!E29+'SANTO DOMINGO OESTE'!E29+VALVERDE!E28</f>
        <v>55</v>
      </c>
      <c r="E29" s="70">
        <f>AZUA!F29+BAHORUCO!F29+BARAHONA!F29+DAJABON!F29+'DISTRITO NACIONAL'!F29+'EL SEIBO'!F29+ESPAILLAT!F29+HIGUEY!F29+'LA ROMANA'!F29+'LA VEGA'!E29+'LAS MATAS DE FARFAN'!F29+'MONSEÑOR NOUEL'!F29+'MONTE PLATA'!F29+PERAVIA!F29+'PUERTO PLATA'!F29+'PUNTA CANA'!F29+SALCEDO!F29+'SAN CRISTOBAL'!F29+'SAN FRANCISCO DE MACORIS'!F29+'SAN JUAN'!F29+'SAN PEDRO'!F29+'SÁNCHEZ RAMÍREZ '!F28+SANTIAGO!F29+'SANTO DOMINGO ESTE'!F29+'SANTO DOMINGO OESTE'!F29+VALVERDE!F28</f>
        <v>43</v>
      </c>
      <c r="F29" s="70">
        <f>AZUA!G29+BAHORUCO!G29+BARAHONA!G29+DAJABON!G29+'DISTRITO NACIONAL'!G29+'EL SEIBO'!G29+ESPAILLAT!G29+HIGUEY!G29+'LA ROMANA'!G29+'LA VEGA'!F29+'LAS MATAS DE FARFAN'!G29+'MONSEÑOR NOUEL'!G29+'MONTE PLATA'!G29+PERAVIA!G29+'PUERTO PLATA'!G29+'PUNTA CANA'!G29+SALCEDO!G29+'SAN CRISTOBAL'!G29+'SAN FRANCISCO DE MACORIS'!G29+'SAN JUAN'!G29+'SAN PEDRO'!G29+'SÁNCHEZ RAMÍREZ '!G28+SANTIAGO!G29+'SANTO DOMINGO ESTE'!G29+'SANTO DOMINGO OESTE'!G29+VALVERDE!G28</f>
        <v>18</v>
      </c>
      <c r="G29" s="70">
        <f>AZUA!H29+BAHORUCO!H29+BARAHONA!H29+DAJABON!H29+'DISTRITO NACIONAL'!H29+'EL SEIBO'!H29+ESPAILLAT!H29+HIGUEY!H29+'LA ROMANA'!H29+'LA VEGA'!G29+'LAS MATAS DE FARFAN'!H29+'MONSEÑOR NOUEL'!H29+'MONTE PLATA'!H29+PERAVIA!H29+'PUERTO PLATA'!H29+'PUNTA CANA'!H29+SALCEDO!H29+'SAN CRISTOBAL'!H29+'SAN FRANCISCO DE MACORIS'!H29+'SAN JUAN'!H29+'SAN PEDRO'!H29+'SÁNCHEZ RAMÍREZ '!H28+SANTIAGO!H29+'SANTO DOMINGO ESTE'!H29+'SANTO DOMINGO OESTE'!H29+VALVERDE!H28</f>
        <v>17</v>
      </c>
      <c r="H29" s="70">
        <f>AZUA!I29+BAHORUCO!I29+BARAHONA!I29+DAJABON!I29+'DISTRITO NACIONAL'!I29+'EL SEIBO'!I29+ESPAILLAT!I29+HIGUEY!I29+'LA ROMANA'!I29+'LA VEGA'!H29+'LAS MATAS DE FARFAN'!I29+'MONSEÑOR NOUEL'!I29+'MONTE PLATA'!I29+PERAVIA!I29+'PUERTO PLATA'!I29+'PUNTA CANA'!I29+SALCEDO!I29+'SAN CRISTOBAL'!I29+'SAN FRANCISCO DE MACORIS'!I29+'SAN JUAN'!I29+'SAN PEDRO'!I29+'SÁNCHEZ RAMÍREZ '!I28+SANTIAGO!I29+'SANTO DOMINGO ESTE'!I29+'SANTO DOMINGO OESTE'!I29+VALVERDE!I28</f>
        <v>33</v>
      </c>
      <c r="I29" s="70">
        <f>AZUA!J29+BAHORUCO!J29+BARAHONA!J29+DAJABON!J29+'DISTRITO NACIONAL'!J29+'EL SEIBO'!J29+ESPAILLAT!J29+HIGUEY!J29+'LA ROMANA'!J29+'LA VEGA'!I29+'LAS MATAS DE FARFAN'!J29+'MONSEÑOR NOUEL'!J29+'MONTE PLATA'!J29+PERAVIA!J29+'PUERTO PLATA'!J29+'PUNTA CANA'!J29+SALCEDO!J29+'SAN CRISTOBAL'!J29+'SAN FRANCISCO DE MACORIS'!J29+'SAN JUAN'!J29+'SAN PEDRO'!J29+'SÁNCHEZ RAMÍREZ '!J28+SANTIAGO!J29+'SANTO DOMINGO ESTE'!J29+'SANTO DOMINGO OESTE'!J29+VALVERDE!J28</f>
        <v>73</v>
      </c>
      <c r="J29" s="70">
        <f>AZUA!K29+BAHORUCO!K29+BARAHONA!K29+DAJABON!K29+'DISTRITO NACIONAL'!K29+'EL SEIBO'!K29+ESPAILLAT!K29+HIGUEY!K29+'LA ROMANA'!K29+'LA VEGA'!J29+'LAS MATAS DE FARFAN'!K29+'MONSEÑOR NOUEL'!K29+'MONTE PLATA'!K29+PERAVIA!K29+'PUERTO PLATA'!K29+'PUNTA CANA'!K29+SALCEDO!K29+'SAN CRISTOBAL'!K29+'SAN FRANCISCO DE MACORIS'!K29+'SAN JUAN'!K29+'SAN PEDRO'!K29+'SÁNCHEZ RAMÍREZ '!K28+SANTIAGO!K29+'SANTO DOMINGO ESTE'!K29+'SANTO DOMINGO OESTE'!K29+VALVERDE!K28</f>
        <v>60</v>
      </c>
      <c r="K29" s="70">
        <f>AZUA!L29+BAHORUCO!L29+BARAHONA!L29+DAJABON!L29+'DISTRITO NACIONAL'!L29+'EL SEIBO'!L29+ESPAILLAT!L29+HIGUEY!L29+'LA ROMANA'!L29+'LA VEGA'!K29+'LAS MATAS DE FARFAN'!L29+'MONSEÑOR NOUEL'!L29+'MONTE PLATA'!L29+PERAVIA!L29+'PUERTO PLATA'!L29+'PUNTA CANA'!L29+SALCEDO!L29+'SAN CRISTOBAL'!L29+'SAN FRANCISCO DE MACORIS'!L29+'SAN JUAN'!L29+'SAN PEDRO'!L29+'SÁNCHEZ RAMÍREZ '!L28+SANTIAGO!L29+'SANTO DOMINGO ESTE'!L29+'SANTO DOMINGO OESTE'!L29+VALVERDE!L28</f>
        <v>29</v>
      </c>
      <c r="L29" s="70">
        <f>AZUA!M29+BAHORUCO!M29+BARAHONA!M29+DAJABON!M29+'DISTRITO NACIONAL'!M29+'EL SEIBO'!M29+ESPAILLAT!M29+HIGUEY!M29+'LA ROMANA'!M29+'LA VEGA'!L29+'LAS MATAS DE FARFAN'!M29+'MONSEÑOR NOUEL'!M29+'MONTE PLATA'!M29+PERAVIA!M29+'PUERTO PLATA'!M29+'PUNTA CANA'!M29+SALCEDO!M29+'SAN CRISTOBAL'!M29+'SAN FRANCISCO DE MACORIS'!M29+'SAN JUAN'!M29+'SAN PEDRO'!M29+'SÁNCHEZ RAMÍREZ '!M28+SANTIAGO!M29+'SANTO DOMINGO ESTE'!M29+'SANTO DOMINGO OESTE'!M29+VALVERDE!M28</f>
        <v>36</v>
      </c>
      <c r="M29" s="70">
        <f>AZUA!N29+BAHORUCO!N29+BARAHONA!N29+DAJABON!N29+'DISTRITO NACIONAL'!N29+'EL SEIBO'!N29+ESPAILLAT!N29+HIGUEY!N29+'LA ROMANA'!N29+'LA VEGA'!M29+'LAS MATAS DE FARFAN'!N29+'MONSEÑOR NOUEL'!N29+'MONTE PLATA'!N29+PERAVIA!N29+'PUERTO PLATA'!N29+'PUNTA CANA'!N29+SALCEDO!N29+'SAN CRISTOBAL'!N29+'SAN FRANCISCO DE MACORIS'!N29+'SAN JUAN'!N29+'SAN PEDRO'!N29+'SÁNCHEZ RAMÍREZ '!N28+SANTIAGO!N29+'SANTO DOMINGO ESTE'!N29+'SANTO DOMINGO OESTE'!N29+VALVERDE!N28</f>
        <v>26</v>
      </c>
      <c r="N29" s="70">
        <f>AZUA!O29+BAHORUCO!O29+BARAHONA!O29+DAJABON!O29+'DISTRITO NACIONAL'!O29+'EL SEIBO'!O29+ESPAILLAT!O29+HIGUEY!O29+'LA ROMANA'!O29+'LA VEGA'!N29+'LAS MATAS DE FARFAN'!O29+'MONSEÑOR NOUEL'!O29+'MONTE PLATA'!O29+PERAVIA!O29+'PUERTO PLATA'!O29+'PUNTA CANA'!O29+SALCEDO!O29+'SAN CRISTOBAL'!O29+'SAN FRANCISCO DE MACORIS'!O29+'SAN JUAN'!O29+'SAN PEDRO'!O29+'SÁNCHEZ RAMÍREZ '!O28+SANTIAGO!O29+'SANTO DOMINGO ESTE'!O29+'SANTO DOMINGO OESTE'!O29+VALVERDE!O28</f>
        <v>25</v>
      </c>
      <c r="O29" s="5">
        <f t="shared" si="3"/>
        <v>456</v>
      </c>
    </row>
    <row r="30" spans="1:15" s="2" customFormat="1" ht="32.1" customHeight="1" x14ac:dyDescent="0.25">
      <c r="A30" s="102"/>
      <c r="B30" s="3" t="s">
        <v>20</v>
      </c>
      <c r="C30" s="70">
        <f>AZUA!D30+BAHORUCO!D30+BARAHONA!D30+DAJABON!D30+'DISTRITO NACIONAL'!D30+'EL SEIBO'!D30+ESPAILLAT!D30+HIGUEY!D30+'LA ROMANA'!D30+'LA VEGA'!C30+'LAS MATAS DE FARFAN'!D30+'MONSEÑOR NOUEL'!D30+'MONTE PLATA'!D30+PERAVIA!D30+'PUERTO PLATA'!D30+'PUNTA CANA'!D30+SALCEDO!D30+'SAN CRISTOBAL'!D30+'SAN FRANCISCO DE MACORIS'!D30+'SAN JUAN'!D30+'SAN PEDRO'!D30+'SÁNCHEZ RAMÍREZ '!D29+SANTIAGO!D30+'SANTO DOMINGO ESTE'!D30+'SANTO DOMINGO OESTE'!D30+VALVERDE!D29</f>
        <v>169</v>
      </c>
      <c r="D30" s="70">
        <f>AZUA!E30+BAHORUCO!E30+BARAHONA!E30+DAJABON!E30+'DISTRITO NACIONAL'!E30+'EL SEIBO'!E30+ESPAILLAT!E30+HIGUEY!E30+'LA ROMANA'!E30+'LA VEGA'!D30+'LAS MATAS DE FARFAN'!E30+'MONSEÑOR NOUEL'!E30+'MONTE PLATA'!E30+PERAVIA!E30+'PUERTO PLATA'!E30+'PUNTA CANA'!E30+SALCEDO!E30+'SAN CRISTOBAL'!E30+'SAN FRANCISCO DE MACORIS'!E30+'SAN JUAN'!E30+'SAN PEDRO'!E30+'SÁNCHEZ RAMÍREZ '!E29+SANTIAGO!E30+'SANTO DOMINGO ESTE'!E30+'SANTO DOMINGO OESTE'!E30+VALVERDE!E29</f>
        <v>136</v>
      </c>
      <c r="E30" s="70">
        <f>AZUA!F30+BAHORUCO!F30+BARAHONA!F30+DAJABON!F30+'DISTRITO NACIONAL'!F30+'EL SEIBO'!F30+ESPAILLAT!F30+HIGUEY!F30+'LA ROMANA'!F30+'LA VEGA'!E30+'LAS MATAS DE FARFAN'!F30+'MONSEÑOR NOUEL'!F30+'MONTE PLATA'!F30+PERAVIA!F30+'PUERTO PLATA'!F30+'PUNTA CANA'!F30+SALCEDO!F30+'SAN CRISTOBAL'!F30+'SAN FRANCISCO DE MACORIS'!F30+'SAN JUAN'!F30+'SAN PEDRO'!F30+'SÁNCHEZ RAMÍREZ '!F29+SANTIAGO!F30+'SANTO DOMINGO ESTE'!F30+'SANTO DOMINGO OESTE'!F30+VALVERDE!F29</f>
        <v>89</v>
      </c>
      <c r="F30" s="70">
        <f>AZUA!G30+BAHORUCO!G30+BARAHONA!G30+DAJABON!G30+'DISTRITO NACIONAL'!G30+'EL SEIBO'!G30+ESPAILLAT!G30+HIGUEY!G30+'LA ROMANA'!G30+'LA VEGA'!F30+'LAS MATAS DE FARFAN'!G30+'MONSEÑOR NOUEL'!G30+'MONTE PLATA'!G30+PERAVIA!G30+'PUERTO PLATA'!G30+'PUNTA CANA'!G30+SALCEDO!G30+'SAN CRISTOBAL'!G30+'SAN FRANCISCO DE MACORIS'!G30+'SAN JUAN'!G30+'SAN PEDRO'!G30+'SÁNCHEZ RAMÍREZ '!G29+SANTIAGO!G30+'SANTO DOMINGO ESTE'!G30+'SANTO DOMINGO OESTE'!G30+VALVERDE!G29</f>
        <v>61</v>
      </c>
      <c r="G30" s="70">
        <f>AZUA!H30+BAHORUCO!H30+BARAHONA!H30+DAJABON!H30+'DISTRITO NACIONAL'!H30+'EL SEIBO'!H30+ESPAILLAT!H30+HIGUEY!H30+'LA ROMANA'!H30+'LA VEGA'!G30+'LAS MATAS DE FARFAN'!H30+'MONSEÑOR NOUEL'!H30+'MONTE PLATA'!H30+PERAVIA!H30+'PUERTO PLATA'!H30+'PUNTA CANA'!H30+SALCEDO!H30+'SAN CRISTOBAL'!H30+'SAN FRANCISCO DE MACORIS'!H30+'SAN JUAN'!H30+'SAN PEDRO'!H30+'SÁNCHEZ RAMÍREZ '!H29+SANTIAGO!H30+'SANTO DOMINGO ESTE'!H30+'SANTO DOMINGO OESTE'!H30+VALVERDE!H29</f>
        <v>87</v>
      </c>
      <c r="H30" s="70">
        <f>AZUA!I30+BAHORUCO!I30+BARAHONA!I30+DAJABON!I30+'DISTRITO NACIONAL'!I30+'EL SEIBO'!I30+ESPAILLAT!I30+HIGUEY!I30+'LA ROMANA'!I30+'LA VEGA'!H30+'LAS MATAS DE FARFAN'!I30+'MONSEÑOR NOUEL'!I30+'MONTE PLATA'!I30+PERAVIA!I30+'PUERTO PLATA'!I30+'PUNTA CANA'!I30+SALCEDO!I30+'SAN CRISTOBAL'!I30+'SAN FRANCISCO DE MACORIS'!I30+'SAN JUAN'!I30+'SAN PEDRO'!I30+'SÁNCHEZ RAMÍREZ '!I29+SANTIAGO!I30+'SANTO DOMINGO ESTE'!I30+'SANTO DOMINGO OESTE'!I30+VALVERDE!I29</f>
        <v>120</v>
      </c>
      <c r="I30" s="70">
        <f>AZUA!J30+BAHORUCO!J30+BARAHONA!J30+DAJABON!J30+'DISTRITO NACIONAL'!J30+'EL SEIBO'!J30+ESPAILLAT!J30+HIGUEY!J30+'LA ROMANA'!J30+'LA VEGA'!I30+'LAS MATAS DE FARFAN'!J30+'MONSEÑOR NOUEL'!J30+'MONTE PLATA'!J30+PERAVIA!J30+'PUERTO PLATA'!J30+'PUNTA CANA'!J30+SALCEDO!J30+'SAN CRISTOBAL'!J30+'SAN FRANCISCO DE MACORIS'!J30+'SAN JUAN'!J30+'SAN PEDRO'!J30+'SÁNCHEZ RAMÍREZ '!J29+SANTIAGO!J30+'SANTO DOMINGO ESTE'!J30+'SANTO DOMINGO OESTE'!J30+VALVERDE!J29</f>
        <v>192</v>
      </c>
      <c r="J30" s="70">
        <f>AZUA!K30+BAHORUCO!K30+BARAHONA!K30+DAJABON!K30+'DISTRITO NACIONAL'!K30+'EL SEIBO'!K30+ESPAILLAT!K30+HIGUEY!K30+'LA ROMANA'!K30+'LA VEGA'!J30+'LAS MATAS DE FARFAN'!K30+'MONSEÑOR NOUEL'!K30+'MONTE PLATA'!K30+PERAVIA!K30+'PUERTO PLATA'!K30+'PUNTA CANA'!K30+SALCEDO!K30+'SAN CRISTOBAL'!K30+'SAN FRANCISCO DE MACORIS'!K30+'SAN JUAN'!K30+'SAN PEDRO'!K30+'SÁNCHEZ RAMÍREZ '!K29+SANTIAGO!K30+'SANTO DOMINGO ESTE'!K30+'SANTO DOMINGO OESTE'!K30+VALVERDE!K29</f>
        <v>188</v>
      </c>
      <c r="K30" s="70">
        <f>AZUA!L30+BAHORUCO!L30+BARAHONA!L30+DAJABON!L30+'DISTRITO NACIONAL'!L30+'EL SEIBO'!L30+ESPAILLAT!L30+HIGUEY!L30+'LA ROMANA'!L30+'LA VEGA'!K30+'LAS MATAS DE FARFAN'!L30+'MONSEÑOR NOUEL'!L30+'MONTE PLATA'!L30+PERAVIA!L30+'PUERTO PLATA'!L30+'PUNTA CANA'!L30+SALCEDO!L30+'SAN CRISTOBAL'!L30+'SAN FRANCISCO DE MACORIS'!L30+'SAN JUAN'!L30+'SAN PEDRO'!L30+'SÁNCHEZ RAMÍREZ '!L29+SANTIAGO!L30+'SANTO DOMINGO ESTE'!L30+'SANTO DOMINGO OESTE'!L30+VALVERDE!L29</f>
        <v>174</v>
      </c>
      <c r="L30" s="70">
        <f>AZUA!M30+BAHORUCO!M30+BARAHONA!M30+DAJABON!M30+'DISTRITO NACIONAL'!M30+'EL SEIBO'!M30+ESPAILLAT!M30+HIGUEY!M30+'LA ROMANA'!M30+'LA VEGA'!L30+'LAS MATAS DE FARFAN'!M30+'MONSEÑOR NOUEL'!M30+'MONTE PLATA'!M30+PERAVIA!M30+'PUERTO PLATA'!M30+'PUNTA CANA'!M30+SALCEDO!M30+'SAN CRISTOBAL'!M30+'SAN FRANCISCO DE MACORIS'!M30+'SAN JUAN'!M30+'SAN PEDRO'!M30+'SÁNCHEZ RAMÍREZ '!M29+SANTIAGO!M30+'SANTO DOMINGO ESTE'!M30+'SANTO DOMINGO OESTE'!M30+VALVERDE!M29</f>
        <v>142</v>
      </c>
      <c r="M30" s="70">
        <f>AZUA!N30+BAHORUCO!N30+BARAHONA!N30+DAJABON!N30+'DISTRITO NACIONAL'!N30+'EL SEIBO'!N30+ESPAILLAT!N30+HIGUEY!N30+'LA ROMANA'!N30+'LA VEGA'!M30+'LAS MATAS DE FARFAN'!N30+'MONSEÑOR NOUEL'!N30+'MONTE PLATA'!N30+PERAVIA!N30+'PUERTO PLATA'!N30+'PUNTA CANA'!N30+SALCEDO!N30+'SAN CRISTOBAL'!N30+'SAN FRANCISCO DE MACORIS'!N30+'SAN JUAN'!N30+'SAN PEDRO'!N30+'SÁNCHEZ RAMÍREZ '!N29+SANTIAGO!N30+'SANTO DOMINGO ESTE'!N30+'SANTO DOMINGO OESTE'!N30+VALVERDE!N29</f>
        <v>194</v>
      </c>
      <c r="N30" s="70">
        <f>AZUA!O30+BAHORUCO!O30+BARAHONA!O30+DAJABON!O30+'DISTRITO NACIONAL'!O30+'EL SEIBO'!O30+ESPAILLAT!O30+HIGUEY!O30+'LA ROMANA'!O30+'LA VEGA'!N30+'LAS MATAS DE FARFAN'!O30+'MONSEÑOR NOUEL'!O30+'MONTE PLATA'!O30+PERAVIA!O30+'PUERTO PLATA'!O30+'PUNTA CANA'!O30+SALCEDO!O30+'SAN CRISTOBAL'!O30+'SAN FRANCISCO DE MACORIS'!O30+'SAN JUAN'!O30+'SAN PEDRO'!O30+'SÁNCHEZ RAMÍREZ '!O29+SANTIAGO!O30+'SANTO DOMINGO ESTE'!O30+'SANTO DOMINGO OESTE'!O30+VALVERDE!O29</f>
        <v>156</v>
      </c>
      <c r="O30" s="5">
        <f t="shared" si="3"/>
        <v>1708</v>
      </c>
    </row>
    <row r="31" spans="1:15" s="2" customFormat="1" ht="32.1" customHeight="1" x14ac:dyDescent="0.25">
      <c r="A31" s="102"/>
      <c r="B31" s="3" t="s">
        <v>21</v>
      </c>
      <c r="C31" s="70">
        <f>AZUA!D31+BAHORUCO!D31+BARAHONA!D31+DAJABON!D31+'DISTRITO NACIONAL'!D31+'EL SEIBO'!D31+ESPAILLAT!D31+HIGUEY!D31+'LA ROMANA'!D31+'LA VEGA'!C31+'LAS MATAS DE FARFAN'!D31+'MONSEÑOR NOUEL'!D31+'MONTE PLATA'!D31+PERAVIA!D31+'PUERTO PLATA'!D31+'PUNTA CANA'!D31+SALCEDO!D31+'SAN CRISTOBAL'!D31+'SAN FRANCISCO DE MACORIS'!D31+'SAN JUAN'!D31+'SAN PEDRO'!D31+'SÁNCHEZ RAMÍREZ '!D30+SANTIAGO!D31+'SANTO DOMINGO ESTE'!D31+'SANTO DOMINGO OESTE'!D31+VALVERDE!D30</f>
        <v>64</v>
      </c>
      <c r="D31" s="70">
        <f>AZUA!E31+BAHORUCO!E31+BARAHONA!E31+DAJABON!E31+'DISTRITO NACIONAL'!E31+'EL SEIBO'!E31+ESPAILLAT!E31+HIGUEY!E31+'LA ROMANA'!E31+'LA VEGA'!D31+'LAS MATAS DE FARFAN'!E31+'MONSEÑOR NOUEL'!E31+'MONTE PLATA'!E31+PERAVIA!E31+'PUERTO PLATA'!E31+'PUNTA CANA'!E31+SALCEDO!E31+'SAN CRISTOBAL'!E31+'SAN FRANCISCO DE MACORIS'!E31+'SAN JUAN'!E31+'SAN PEDRO'!E31+'SÁNCHEZ RAMÍREZ '!E30+SANTIAGO!E31+'SANTO DOMINGO ESTE'!E31+'SANTO DOMINGO OESTE'!E31+VALVERDE!E30</f>
        <v>32</v>
      </c>
      <c r="E31" s="70">
        <f>AZUA!F31+BAHORUCO!F31+BARAHONA!F31+DAJABON!F31+'DISTRITO NACIONAL'!F31+'EL SEIBO'!F31+ESPAILLAT!F31+HIGUEY!F31+'LA ROMANA'!F31+'LA VEGA'!E31+'LAS MATAS DE FARFAN'!F31+'MONSEÑOR NOUEL'!F31+'MONTE PLATA'!F31+PERAVIA!F31+'PUERTO PLATA'!F31+'PUNTA CANA'!F31+SALCEDO!F31+'SAN CRISTOBAL'!F31+'SAN FRANCISCO DE MACORIS'!F31+'SAN JUAN'!F31+'SAN PEDRO'!F31+'SÁNCHEZ RAMÍREZ '!F30+SANTIAGO!F31+'SANTO DOMINGO ESTE'!F31+'SANTO DOMINGO OESTE'!F31+VALVERDE!F30</f>
        <v>11</v>
      </c>
      <c r="F31" s="70">
        <f>AZUA!G31+BAHORUCO!G31+BARAHONA!G31+DAJABON!G31+'DISTRITO NACIONAL'!G31+'EL SEIBO'!G31+ESPAILLAT!G31+HIGUEY!G31+'LA ROMANA'!G31+'LA VEGA'!F31+'LAS MATAS DE FARFAN'!G31+'MONSEÑOR NOUEL'!G31+'MONTE PLATA'!G31+PERAVIA!G31+'PUERTO PLATA'!G31+'PUNTA CANA'!G31+SALCEDO!G31+'SAN CRISTOBAL'!G31+'SAN FRANCISCO DE MACORIS'!G31+'SAN JUAN'!G31+'SAN PEDRO'!G31+'SÁNCHEZ RAMÍREZ '!G30+SANTIAGO!G31+'SANTO DOMINGO ESTE'!G31+'SANTO DOMINGO OESTE'!G31+VALVERDE!G30</f>
        <v>6</v>
      </c>
      <c r="G31" s="70">
        <f>AZUA!H31+BAHORUCO!H31+BARAHONA!H31+DAJABON!H31+'DISTRITO NACIONAL'!H31+'EL SEIBO'!H31+ESPAILLAT!H31+HIGUEY!H31+'LA ROMANA'!H31+'LA VEGA'!G31+'LAS MATAS DE FARFAN'!H31+'MONSEÑOR NOUEL'!H31+'MONTE PLATA'!H31+PERAVIA!H31+'PUERTO PLATA'!H31+'PUNTA CANA'!H31+SALCEDO!H31+'SAN CRISTOBAL'!H31+'SAN FRANCISCO DE MACORIS'!H31+'SAN JUAN'!H31+'SAN PEDRO'!H31+'SÁNCHEZ RAMÍREZ '!H30+SANTIAGO!H31+'SANTO DOMINGO ESTE'!H31+'SANTO DOMINGO OESTE'!H31+VALVERDE!H30</f>
        <v>7</v>
      </c>
      <c r="H31" s="70">
        <f>AZUA!I31+BAHORUCO!I31+BARAHONA!I31+DAJABON!I31+'DISTRITO NACIONAL'!I31+'EL SEIBO'!I31+ESPAILLAT!I31+HIGUEY!I31+'LA ROMANA'!I31+'LA VEGA'!H31+'LAS MATAS DE FARFAN'!I31+'MONSEÑOR NOUEL'!I31+'MONTE PLATA'!I31+PERAVIA!I31+'PUERTO PLATA'!I31+'PUNTA CANA'!I31+SALCEDO!I31+'SAN CRISTOBAL'!I31+'SAN FRANCISCO DE MACORIS'!I31+'SAN JUAN'!I31+'SAN PEDRO'!I31+'SÁNCHEZ RAMÍREZ '!I30+SANTIAGO!I31+'SANTO DOMINGO ESTE'!I31+'SANTO DOMINGO OESTE'!I31+VALVERDE!I30</f>
        <v>11</v>
      </c>
      <c r="I31" s="70">
        <f>AZUA!J31+BAHORUCO!J31+BARAHONA!J31+DAJABON!J31+'DISTRITO NACIONAL'!J31+'EL SEIBO'!J31+ESPAILLAT!J31+HIGUEY!J31+'LA ROMANA'!J31+'LA VEGA'!I31+'LAS MATAS DE FARFAN'!J31+'MONSEÑOR NOUEL'!J31+'MONTE PLATA'!J31+PERAVIA!J31+'PUERTO PLATA'!J31+'PUNTA CANA'!J31+SALCEDO!J31+'SAN CRISTOBAL'!J31+'SAN FRANCISCO DE MACORIS'!J31+'SAN JUAN'!J31+'SAN PEDRO'!J31+'SÁNCHEZ RAMÍREZ '!J30+SANTIAGO!J31+'SANTO DOMINGO ESTE'!J31+'SANTO DOMINGO OESTE'!J31+VALVERDE!J30</f>
        <v>47</v>
      </c>
      <c r="J31" s="70">
        <f>AZUA!K31+BAHORUCO!K31+BARAHONA!K31+DAJABON!K31+'DISTRITO NACIONAL'!K31+'EL SEIBO'!K31+ESPAILLAT!K31+HIGUEY!K31+'LA ROMANA'!K31+'LA VEGA'!J31+'LAS MATAS DE FARFAN'!K31+'MONSEÑOR NOUEL'!K31+'MONTE PLATA'!K31+PERAVIA!K31+'PUERTO PLATA'!K31+'PUNTA CANA'!K31+SALCEDO!K31+'SAN CRISTOBAL'!K31+'SAN FRANCISCO DE MACORIS'!K31+'SAN JUAN'!K31+'SAN PEDRO'!K31+'SÁNCHEZ RAMÍREZ '!K30+SANTIAGO!K31+'SANTO DOMINGO ESTE'!K31+'SANTO DOMINGO OESTE'!K31+VALVERDE!K30</f>
        <v>19</v>
      </c>
      <c r="K31" s="70">
        <f>AZUA!L31+BAHORUCO!L31+BARAHONA!L31+DAJABON!L31+'DISTRITO NACIONAL'!L31+'EL SEIBO'!L31+ESPAILLAT!L31+HIGUEY!L31+'LA ROMANA'!L31+'LA VEGA'!K31+'LAS MATAS DE FARFAN'!L31+'MONSEÑOR NOUEL'!L31+'MONTE PLATA'!L31+PERAVIA!L31+'PUERTO PLATA'!L31+'PUNTA CANA'!L31+SALCEDO!L31+'SAN CRISTOBAL'!L31+'SAN FRANCISCO DE MACORIS'!L31+'SAN JUAN'!L31+'SAN PEDRO'!L31+'SÁNCHEZ RAMÍREZ '!L30+SANTIAGO!L31+'SANTO DOMINGO ESTE'!L31+'SANTO DOMINGO OESTE'!L31+VALVERDE!L30</f>
        <v>18</v>
      </c>
      <c r="L31" s="70">
        <f>AZUA!M31+BAHORUCO!M31+BARAHONA!M31+DAJABON!M31+'DISTRITO NACIONAL'!M31+'EL SEIBO'!M31+ESPAILLAT!M31+HIGUEY!M31+'LA ROMANA'!M31+'LA VEGA'!L31+'LAS MATAS DE FARFAN'!M31+'MONSEÑOR NOUEL'!M31+'MONTE PLATA'!M31+PERAVIA!M31+'PUERTO PLATA'!M31+'PUNTA CANA'!M31+SALCEDO!M31+'SAN CRISTOBAL'!M31+'SAN FRANCISCO DE MACORIS'!M31+'SAN JUAN'!M31+'SAN PEDRO'!M31+'SÁNCHEZ RAMÍREZ '!M30+SANTIAGO!M31+'SANTO DOMINGO ESTE'!M31+'SANTO DOMINGO OESTE'!M31+VALVERDE!M30</f>
        <v>22</v>
      </c>
      <c r="M31" s="70">
        <f>AZUA!N31+BAHORUCO!N31+BARAHONA!N31+DAJABON!N31+'DISTRITO NACIONAL'!N31+'EL SEIBO'!N31+ESPAILLAT!N31+HIGUEY!N31+'LA ROMANA'!N31+'LA VEGA'!M31+'LAS MATAS DE FARFAN'!N31+'MONSEÑOR NOUEL'!N31+'MONTE PLATA'!N31+PERAVIA!N31+'PUERTO PLATA'!N31+'PUNTA CANA'!N31+SALCEDO!N31+'SAN CRISTOBAL'!N31+'SAN FRANCISCO DE MACORIS'!N31+'SAN JUAN'!N31+'SAN PEDRO'!N31+'SÁNCHEZ RAMÍREZ '!N30+SANTIAGO!N31+'SANTO DOMINGO ESTE'!N31+'SANTO DOMINGO OESTE'!N31+VALVERDE!N30</f>
        <v>33</v>
      </c>
      <c r="N31" s="70">
        <f>AZUA!O31+BAHORUCO!O31+BARAHONA!O31+DAJABON!O31+'DISTRITO NACIONAL'!O31+'EL SEIBO'!O31+ESPAILLAT!O31+HIGUEY!O31+'LA ROMANA'!O31+'LA VEGA'!N31+'LAS MATAS DE FARFAN'!O31+'MONSEÑOR NOUEL'!O31+'MONTE PLATA'!O31+PERAVIA!O31+'PUERTO PLATA'!O31+'PUNTA CANA'!O31+SALCEDO!O31+'SAN CRISTOBAL'!O31+'SAN FRANCISCO DE MACORIS'!O31+'SAN JUAN'!O31+'SAN PEDRO'!O31+'SÁNCHEZ RAMÍREZ '!O30+SANTIAGO!O31+'SANTO DOMINGO ESTE'!O31+'SANTO DOMINGO OESTE'!O31+VALVERDE!O30</f>
        <v>20</v>
      </c>
      <c r="O31" s="5">
        <f t="shared" si="3"/>
        <v>290</v>
      </c>
    </row>
    <row r="32" spans="1:15" s="2" customFormat="1" ht="32.1" customHeight="1" x14ac:dyDescent="0.25">
      <c r="A32" s="102"/>
      <c r="B32" s="3" t="s">
        <v>22</v>
      </c>
      <c r="C32" s="70">
        <f>AZUA!D32+BAHORUCO!D32+BARAHONA!D32+DAJABON!D32+'DISTRITO NACIONAL'!D32+'EL SEIBO'!D32+ESPAILLAT!D32+HIGUEY!D32+'LA ROMANA'!D32+'LA VEGA'!C32+'LAS MATAS DE FARFAN'!D32+'MONSEÑOR NOUEL'!D32+'MONTE PLATA'!D32+PERAVIA!D32+'PUERTO PLATA'!D32+'PUNTA CANA'!D32+SALCEDO!D32+'SAN CRISTOBAL'!D32+'SAN FRANCISCO DE MACORIS'!D32+'SAN JUAN'!D32+'SAN PEDRO'!D32+'SÁNCHEZ RAMÍREZ '!D31+SANTIAGO!D32+'SANTO DOMINGO ESTE'!D32+'SANTO DOMINGO OESTE'!D32+VALVERDE!D31</f>
        <v>5</v>
      </c>
      <c r="D32" s="70">
        <f>AZUA!E32+BAHORUCO!E32+BARAHONA!E32+DAJABON!E32+'DISTRITO NACIONAL'!E32+'EL SEIBO'!E32+ESPAILLAT!E32+HIGUEY!E32+'LA ROMANA'!E32+'LA VEGA'!D32+'LAS MATAS DE FARFAN'!E32+'MONSEÑOR NOUEL'!E32+'MONTE PLATA'!E32+PERAVIA!E32+'PUERTO PLATA'!E32+'PUNTA CANA'!E32+SALCEDO!E32+'SAN CRISTOBAL'!E32+'SAN FRANCISCO DE MACORIS'!E32+'SAN JUAN'!E32+'SAN PEDRO'!E32+'SÁNCHEZ RAMÍREZ '!E31+SANTIAGO!E32+'SANTO DOMINGO ESTE'!E32+'SANTO DOMINGO OESTE'!E32+VALVERDE!E31</f>
        <v>1</v>
      </c>
      <c r="E32" s="70">
        <f>AZUA!F32+BAHORUCO!F32+BARAHONA!F32+DAJABON!F32+'DISTRITO NACIONAL'!F32+'EL SEIBO'!F32+ESPAILLAT!F32+HIGUEY!F32+'LA ROMANA'!F32+'LA VEGA'!E32+'LAS MATAS DE FARFAN'!F32+'MONSEÑOR NOUEL'!F32+'MONTE PLATA'!F32+PERAVIA!F32+'PUERTO PLATA'!F32+'PUNTA CANA'!F32+SALCEDO!F32+'SAN CRISTOBAL'!F32+'SAN FRANCISCO DE MACORIS'!F32+'SAN JUAN'!F32+'SAN PEDRO'!F32+'SÁNCHEZ RAMÍREZ '!F31+SANTIAGO!F32+'SANTO DOMINGO ESTE'!F32+'SANTO DOMINGO OESTE'!F32+VALVERDE!F31</f>
        <v>1</v>
      </c>
      <c r="F32" s="70">
        <f>AZUA!G32+BAHORUCO!G32+BARAHONA!G32+DAJABON!G32+'DISTRITO NACIONAL'!G32+'EL SEIBO'!G32+ESPAILLAT!G32+HIGUEY!G32+'LA ROMANA'!G32+'LA VEGA'!F32+'LAS MATAS DE FARFAN'!G32+'MONSEÑOR NOUEL'!G32+'MONTE PLATA'!G32+PERAVIA!G32+'PUERTO PLATA'!G32+'PUNTA CANA'!G32+SALCEDO!G32+'SAN CRISTOBAL'!G32+'SAN FRANCISCO DE MACORIS'!G32+'SAN JUAN'!G32+'SAN PEDRO'!G32+'SÁNCHEZ RAMÍREZ '!G31+SANTIAGO!G32+'SANTO DOMINGO ESTE'!G32+'SANTO DOMINGO OESTE'!G32+VALVERDE!G31</f>
        <v>0</v>
      </c>
      <c r="G32" s="70">
        <f>AZUA!H32+BAHORUCO!H32+BARAHONA!H32+DAJABON!H32+'DISTRITO NACIONAL'!H32+'EL SEIBO'!H32+ESPAILLAT!H32+HIGUEY!H32+'LA ROMANA'!H32+'LA VEGA'!G32+'LAS MATAS DE FARFAN'!H32+'MONSEÑOR NOUEL'!H32+'MONTE PLATA'!H32+PERAVIA!H32+'PUERTO PLATA'!H32+'PUNTA CANA'!H32+SALCEDO!H32+'SAN CRISTOBAL'!H32+'SAN FRANCISCO DE MACORIS'!H32+'SAN JUAN'!H32+'SAN PEDRO'!H32+'SÁNCHEZ RAMÍREZ '!H31+SANTIAGO!H32+'SANTO DOMINGO ESTE'!H32+'SANTO DOMINGO OESTE'!H32+VALVERDE!H31</f>
        <v>3</v>
      </c>
      <c r="H32" s="70">
        <f>AZUA!I32+BAHORUCO!I32+BARAHONA!I32+DAJABON!I32+'DISTRITO NACIONAL'!I32+'EL SEIBO'!I32+ESPAILLAT!I32+HIGUEY!I32+'LA ROMANA'!I32+'LA VEGA'!H32+'LAS MATAS DE FARFAN'!I32+'MONSEÑOR NOUEL'!I32+'MONTE PLATA'!I32+PERAVIA!I32+'PUERTO PLATA'!I32+'PUNTA CANA'!I32+SALCEDO!I32+'SAN CRISTOBAL'!I32+'SAN FRANCISCO DE MACORIS'!I32+'SAN JUAN'!I32+'SAN PEDRO'!I32+'SÁNCHEZ RAMÍREZ '!I31+SANTIAGO!I32+'SANTO DOMINGO ESTE'!I32+'SANTO DOMINGO OESTE'!I32+VALVERDE!I31</f>
        <v>11</v>
      </c>
      <c r="I32" s="70">
        <f>AZUA!J32+BAHORUCO!J32+BARAHONA!J32+DAJABON!J32+'DISTRITO NACIONAL'!J32+'EL SEIBO'!J32+ESPAILLAT!J32+HIGUEY!J32+'LA ROMANA'!J32+'LA VEGA'!I32+'LAS MATAS DE FARFAN'!J32+'MONSEÑOR NOUEL'!J32+'MONTE PLATA'!J32+PERAVIA!J32+'PUERTO PLATA'!J32+'PUNTA CANA'!J32+SALCEDO!J32+'SAN CRISTOBAL'!J32+'SAN FRANCISCO DE MACORIS'!J32+'SAN JUAN'!J32+'SAN PEDRO'!J32+'SÁNCHEZ RAMÍREZ '!J31+SANTIAGO!J32+'SANTO DOMINGO ESTE'!J32+'SANTO DOMINGO OESTE'!J32+VALVERDE!J31</f>
        <v>1</v>
      </c>
      <c r="J32" s="70">
        <f>AZUA!K32+BAHORUCO!K32+BARAHONA!K32+DAJABON!K32+'DISTRITO NACIONAL'!K32+'EL SEIBO'!K32+ESPAILLAT!K32+HIGUEY!K32+'LA ROMANA'!K32+'LA VEGA'!J32+'LAS MATAS DE FARFAN'!K32+'MONSEÑOR NOUEL'!K32+'MONTE PLATA'!K32+PERAVIA!K32+'PUERTO PLATA'!K32+'PUNTA CANA'!K32+SALCEDO!K32+'SAN CRISTOBAL'!K32+'SAN FRANCISCO DE MACORIS'!K32+'SAN JUAN'!K32+'SAN PEDRO'!K32+'SÁNCHEZ RAMÍREZ '!K31+SANTIAGO!K32+'SANTO DOMINGO ESTE'!K32+'SANTO DOMINGO OESTE'!K32+VALVERDE!K31</f>
        <v>8</v>
      </c>
      <c r="K32" s="70">
        <f>AZUA!L32+BAHORUCO!L32+BARAHONA!L32+DAJABON!L32+'DISTRITO NACIONAL'!L32+'EL SEIBO'!L32+ESPAILLAT!L32+HIGUEY!L32+'LA ROMANA'!L32+'LA VEGA'!K32+'LAS MATAS DE FARFAN'!L32+'MONSEÑOR NOUEL'!L32+'MONTE PLATA'!L32+PERAVIA!L32+'PUERTO PLATA'!L32+'PUNTA CANA'!L32+SALCEDO!L32+'SAN CRISTOBAL'!L32+'SAN FRANCISCO DE MACORIS'!L32+'SAN JUAN'!L32+'SAN PEDRO'!L32+'SÁNCHEZ RAMÍREZ '!L31+SANTIAGO!L32+'SANTO DOMINGO ESTE'!L32+'SANTO DOMINGO OESTE'!L32+VALVERDE!L31</f>
        <v>7</v>
      </c>
      <c r="L32" s="70">
        <f>AZUA!M32+BAHORUCO!M32+BARAHONA!M32+DAJABON!M32+'DISTRITO NACIONAL'!M32+'EL SEIBO'!M32+ESPAILLAT!M32+HIGUEY!M32+'LA ROMANA'!M32+'LA VEGA'!L32+'LAS MATAS DE FARFAN'!M32+'MONSEÑOR NOUEL'!M32+'MONTE PLATA'!M32+PERAVIA!M32+'PUERTO PLATA'!M32+'PUNTA CANA'!M32+SALCEDO!M32+'SAN CRISTOBAL'!M32+'SAN FRANCISCO DE MACORIS'!M32+'SAN JUAN'!M32+'SAN PEDRO'!M32+'SÁNCHEZ RAMÍREZ '!M31+SANTIAGO!M32+'SANTO DOMINGO ESTE'!M32+'SANTO DOMINGO OESTE'!M32+VALVERDE!M31</f>
        <v>4</v>
      </c>
      <c r="M32" s="70">
        <f>AZUA!N32+BAHORUCO!N32+BARAHONA!N32+DAJABON!N32+'DISTRITO NACIONAL'!N32+'EL SEIBO'!N32+ESPAILLAT!N32+HIGUEY!N32+'LA ROMANA'!N32+'LA VEGA'!M32+'LAS MATAS DE FARFAN'!N32+'MONSEÑOR NOUEL'!N32+'MONTE PLATA'!N32+PERAVIA!N32+'PUERTO PLATA'!N32+'PUNTA CANA'!N32+SALCEDO!N32+'SAN CRISTOBAL'!N32+'SAN FRANCISCO DE MACORIS'!N32+'SAN JUAN'!N32+'SAN PEDRO'!N32+'SÁNCHEZ RAMÍREZ '!N31+SANTIAGO!N32+'SANTO DOMINGO ESTE'!N32+'SANTO DOMINGO OESTE'!N32+VALVERDE!N31</f>
        <v>6</v>
      </c>
      <c r="N32" s="70">
        <f>AZUA!O32+BAHORUCO!O32+BARAHONA!O32+DAJABON!O32+'DISTRITO NACIONAL'!O32+'EL SEIBO'!O32+ESPAILLAT!O32+HIGUEY!O32+'LA ROMANA'!O32+'LA VEGA'!N32+'LAS MATAS DE FARFAN'!O32+'MONSEÑOR NOUEL'!O32+'MONTE PLATA'!O32+PERAVIA!O32+'PUERTO PLATA'!O32+'PUNTA CANA'!O32+SALCEDO!O32+'SAN CRISTOBAL'!O32+'SAN FRANCISCO DE MACORIS'!O32+'SAN JUAN'!O32+'SAN PEDRO'!O32+'SÁNCHEZ RAMÍREZ '!O31+SANTIAGO!O32+'SANTO DOMINGO ESTE'!O32+'SANTO DOMINGO OESTE'!O32+VALVERDE!O31</f>
        <v>3</v>
      </c>
      <c r="O32" s="5">
        <f t="shared" si="3"/>
        <v>50</v>
      </c>
    </row>
    <row r="33" spans="1:15" s="2" customFormat="1" ht="32.1" customHeight="1" thickBot="1" x14ac:dyDescent="0.3">
      <c r="A33" s="104" t="s">
        <v>32</v>
      </c>
      <c r="B33" s="105"/>
      <c r="C33" s="41">
        <f>SUM(C27:C32)</f>
        <v>628</v>
      </c>
      <c r="D33" s="41">
        <f t="shared" ref="D33:N33" si="4">SUM(D27:D32)</f>
        <v>453</v>
      </c>
      <c r="E33" s="41">
        <f t="shared" si="4"/>
        <v>302</v>
      </c>
      <c r="F33" s="41">
        <f t="shared" si="4"/>
        <v>191</v>
      </c>
      <c r="G33" s="41">
        <f t="shared" si="4"/>
        <v>249</v>
      </c>
      <c r="H33" s="41">
        <f t="shared" si="4"/>
        <v>382</v>
      </c>
      <c r="I33" s="41">
        <f t="shared" si="4"/>
        <v>642</v>
      </c>
      <c r="J33" s="41">
        <f t="shared" si="4"/>
        <v>570</v>
      </c>
      <c r="K33" s="41">
        <f t="shared" si="4"/>
        <v>474</v>
      </c>
      <c r="L33" s="41">
        <f t="shared" si="4"/>
        <v>456</v>
      </c>
      <c r="M33" s="41">
        <f t="shared" si="4"/>
        <v>478</v>
      </c>
      <c r="N33" s="41">
        <f t="shared" si="4"/>
        <v>426</v>
      </c>
      <c r="O33" s="14">
        <f>SUM(O27:O32)</f>
        <v>5251</v>
      </c>
    </row>
    <row r="34" spans="1:15" s="2" customFormat="1" ht="17.25" x14ac:dyDescent="0.35">
      <c r="A34" s="15" t="str">
        <f>DESCRIPCION!B9</f>
        <v xml:space="preserve">Fuente: Unidades especializadas en violencia de género, intrafamiliar y delitos sexuales (UVGS). </v>
      </c>
      <c r="B34" s="16"/>
      <c r="C34" s="20"/>
      <c r="D34" s="16"/>
      <c r="E34" s="16"/>
      <c r="F34" s="16"/>
      <c r="G34" s="16"/>
      <c r="H34" s="16"/>
      <c r="I34" s="16"/>
      <c r="J34" s="16"/>
      <c r="K34" s="16"/>
      <c r="L34" s="18"/>
      <c r="M34" s="16"/>
      <c r="N34" s="16"/>
      <c r="O34" s="15"/>
    </row>
    <row r="35" spans="1:15" s="2" customFormat="1" ht="32.1" customHeight="1" thickBot="1" x14ac:dyDescent="0.4">
      <c r="A35" s="15"/>
      <c r="B35" s="16"/>
      <c r="C35" s="20"/>
      <c r="D35" s="16"/>
      <c r="E35" s="16"/>
      <c r="F35" s="16"/>
      <c r="G35" s="16"/>
      <c r="H35" s="16"/>
      <c r="I35" s="16"/>
      <c r="J35" s="16"/>
      <c r="K35" s="16"/>
      <c r="L35" s="19"/>
      <c r="M35" s="16"/>
      <c r="N35" s="16"/>
      <c r="O35" s="15"/>
    </row>
    <row r="36" spans="1:15" ht="32.1" customHeight="1" thickTop="1" x14ac:dyDescent="0.2">
      <c r="A36" s="95" t="s">
        <v>26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 ht="32.1" customHeight="1" x14ac:dyDescent="0.2">
      <c r="A37" s="98"/>
      <c r="B37" s="99"/>
      <c r="C37" s="60" t="s">
        <v>1</v>
      </c>
      <c r="D37" s="60" t="s">
        <v>2</v>
      </c>
      <c r="E37" s="60" t="s">
        <v>3</v>
      </c>
      <c r="F37" s="60" t="s">
        <v>4</v>
      </c>
      <c r="G37" s="60" t="s">
        <v>5</v>
      </c>
      <c r="H37" s="60" t="s">
        <v>6</v>
      </c>
      <c r="I37" s="60" t="s">
        <v>7</v>
      </c>
      <c r="J37" s="60" t="s">
        <v>8</v>
      </c>
      <c r="K37" s="60" t="s">
        <v>9</v>
      </c>
      <c r="L37" s="60" t="s">
        <v>10</v>
      </c>
      <c r="M37" s="60" t="s">
        <v>11</v>
      </c>
      <c r="N37" s="60" t="s">
        <v>12</v>
      </c>
      <c r="O37" s="61" t="s">
        <v>29</v>
      </c>
    </row>
    <row r="38" spans="1:15" ht="32.1" customHeight="1" thickBot="1" x14ac:dyDescent="0.25">
      <c r="A38" s="100" t="s">
        <v>30</v>
      </c>
      <c r="B38" s="101"/>
      <c r="C38" s="81">
        <f>AZUA!D38+BAHORUCO!D38+BARAHONA!D38+DAJABON!D38+'DISTRITO NACIONAL'!D38+'EL SEIBO'!D38+ESPAILLAT!D38+HIGUEY!D38+'LA ROMANA'!D38+'LA VEGA'!C38+'LAS MATAS DE FARFAN'!D38+'MONSEÑOR NOUEL'!D38+'MONTE PLATA'!D38+PERAVIA!D38+'PUERTO PLATA'!D38+'PUNTA CANA'!D38+SALCEDO!D38+'SAN CRISTOBAL'!D38+'SAN FRANCISCO DE MACORIS'!D38+'SAN JUAN'!D38+'SAN PEDRO'!D38+'SÁNCHEZ RAMÍREZ '!D37+SANTIAGO!D38+'SANTO DOMINGO ESTE'!D38+'SANTO DOMINGO OESTE'!D38+VALVERDE!D37</f>
        <v>1526</v>
      </c>
      <c r="D38" s="81">
        <f>AZUA!E38+BAHORUCO!E38+BARAHONA!E38+DAJABON!E38+'DISTRITO NACIONAL'!E38+'EL SEIBO'!E38+ESPAILLAT!E38+HIGUEY!E38+'LA ROMANA'!E38+'LA VEGA'!D38+'LAS MATAS DE FARFAN'!E38+'MONSEÑOR NOUEL'!E38+'MONTE PLATA'!E38+PERAVIA!E38+'PUERTO PLATA'!E38+'PUNTA CANA'!E38+SALCEDO!E38+'SAN CRISTOBAL'!E38+'SAN FRANCISCO DE MACORIS'!E38+'SAN JUAN'!E38+'SAN PEDRO'!E38+'SÁNCHEZ RAMÍREZ '!E37+SANTIAGO!E38+'SANTO DOMINGO ESTE'!E38+'SANTO DOMINGO OESTE'!E38+VALVERDE!E37</f>
        <v>1198</v>
      </c>
      <c r="E38" s="81">
        <f>AZUA!F38+BAHORUCO!F38+BARAHONA!F38+DAJABON!F38+'DISTRITO NACIONAL'!F38+'EL SEIBO'!F38+ESPAILLAT!F38+HIGUEY!F38+'LA ROMANA'!F38+'LA VEGA'!E38+'LAS MATAS DE FARFAN'!F38+'MONSEÑOR NOUEL'!F38+'MONTE PLATA'!F38+PERAVIA!F38+'PUERTO PLATA'!F38+'PUNTA CANA'!F38+SALCEDO!F38+'SAN CRISTOBAL'!F38+'SAN FRANCISCO DE MACORIS'!F38+'SAN JUAN'!F38+'SAN PEDRO'!F38+'SÁNCHEZ RAMÍREZ '!F37+SANTIAGO!F38+'SANTO DOMINGO ESTE'!F38+'SANTO DOMINGO OESTE'!F38+VALVERDE!F37</f>
        <v>964</v>
      </c>
      <c r="F38" s="81">
        <f>AZUA!G38+BAHORUCO!G38+BARAHONA!G38+DAJABON!G38+'DISTRITO NACIONAL'!G38+'EL SEIBO'!G38+ESPAILLAT!G38+HIGUEY!G38+'LA ROMANA'!G38+'LA VEGA'!F38+'LAS MATAS DE FARFAN'!G38+'MONSEÑOR NOUEL'!G38+'MONTE PLATA'!G38+PERAVIA!G38+'PUERTO PLATA'!G38+'PUNTA CANA'!G38+SALCEDO!G38+'SAN CRISTOBAL'!G38+'SAN FRANCISCO DE MACORIS'!G38+'SAN JUAN'!G38+'SAN PEDRO'!G38+'SÁNCHEZ RAMÍREZ '!G37+SANTIAGO!G38+'SANTO DOMINGO ESTE'!G38+'SANTO DOMINGO OESTE'!G38+VALVERDE!G37</f>
        <v>556</v>
      </c>
      <c r="G38" s="81">
        <f>AZUA!H38+BAHORUCO!H38+BARAHONA!H38+DAJABON!H38+'DISTRITO NACIONAL'!H38+'EL SEIBO'!H38+ESPAILLAT!H38+HIGUEY!H38+'LA ROMANA'!H38+'LA VEGA'!G38+'LAS MATAS DE FARFAN'!H38+'MONSEÑOR NOUEL'!H38+'MONTE PLATA'!H38+PERAVIA!H38+'PUERTO PLATA'!H38+'PUNTA CANA'!H38+SALCEDO!H38+'SAN CRISTOBAL'!H38+'SAN FRANCISCO DE MACORIS'!H38+'SAN JUAN'!H38+'SAN PEDRO'!H38+'SÁNCHEZ RAMÍREZ '!H37+SANTIAGO!H38+'SANTO DOMINGO ESTE'!H38+'SANTO DOMINGO OESTE'!H38+VALVERDE!H37</f>
        <v>834</v>
      </c>
      <c r="H38" s="81">
        <f>AZUA!I38+BAHORUCO!I38+BARAHONA!I38+DAJABON!I38+'DISTRITO NACIONAL'!I38+'EL SEIBO'!I38+ESPAILLAT!I38+HIGUEY!I38+'LA ROMANA'!I38+'LA VEGA'!H38+'LAS MATAS DE FARFAN'!I38+'MONSEÑOR NOUEL'!I38+'MONTE PLATA'!I38+PERAVIA!I38+'PUERTO PLATA'!I38+'PUNTA CANA'!I38+SALCEDO!I38+'SAN CRISTOBAL'!I38+'SAN FRANCISCO DE MACORIS'!I38+'SAN JUAN'!I38+'SAN PEDRO'!I38+'SÁNCHEZ RAMÍREZ '!I37+SANTIAGO!I38+'SANTO DOMINGO ESTE'!I38+'SANTO DOMINGO OESTE'!I38+VALVERDE!I37</f>
        <v>1104</v>
      </c>
      <c r="I38" s="81">
        <f>AZUA!J38+BAHORUCO!J38+BARAHONA!J38+DAJABON!J38+'DISTRITO NACIONAL'!J38+'EL SEIBO'!J38+ESPAILLAT!J38+HIGUEY!J38+'LA ROMANA'!J38+'LA VEGA'!I38+'LAS MATAS DE FARFAN'!J38+'MONSEÑOR NOUEL'!J38+'MONTE PLATA'!J38+PERAVIA!J38+'PUERTO PLATA'!J38+'PUNTA CANA'!J38+SALCEDO!J38+'SAN CRISTOBAL'!J38+'SAN FRANCISCO DE MACORIS'!J38+'SAN JUAN'!J38+'SAN PEDRO'!J38+'SÁNCHEZ RAMÍREZ '!J37+SANTIAGO!J38+'SANTO DOMINGO ESTE'!J38+'SANTO DOMINGO OESTE'!J38+VALVERDE!J37</f>
        <v>1362</v>
      </c>
      <c r="J38" s="81">
        <f>AZUA!K38+BAHORUCO!K38+BARAHONA!K38+DAJABON!K38+'DISTRITO NACIONAL'!K38+'EL SEIBO'!K38+ESPAILLAT!K38+HIGUEY!K38+'LA ROMANA'!K38+'LA VEGA'!J38+'LAS MATAS DE FARFAN'!K38+'MONSEÑOR NOUEL'!K38+'MONTE PLATA'!K38+PERAVIA!K38+'PUERTO PLATA'!K38+'PUNTA CANA'!K38+SALCEDO!K38+'SAN CRISTOBAL'!K38+'SAN FRANCISCO DE MACORIS'!K38+'SAN JUAN'!K38+'SAN PEDRO'!K38+'SÁNCHEZ RAMÍREZ '!K37+SANTIAGO!K38+'SANTO DOMINGO ESTE'!K38+'SANTO DOMINGO OESTE'!K38+VALVERDE!K37</f>
        <v>1365</v>
      </c>
      <c r="K38" s="81">
        <f>AZUA!L38+BAHORUCO!L38+BARAHONA!L38+DAJABON!L38+'DISTRITO NACIONAL'!L38+'EL SEIBO'!L38+ESPAILLAT!L38+HIGUEY!L38+'LA ROMANA'!L38+'LA VEGA'!K38+'LAS MATAS DE FARFAN'!L38+'MONSEÑOR NOUEL'!L38+'MONTE PLATA'!L38+PERAVIA!L38+'PUERTO PLATA'!L38+'PUNTA CANA'!L38+SALCEDO!L38+'SAN CRISTOBAL'!L38+'SAN FRANCISCO DE MACORIS'!L38+'SAN JUAN'!L38+'SAN PEDRO'!L38+'SÁNCHEZ RAMÍREZ '!L37+SANTIAGO!L38+'SANTO DOMINGO ESTE'!L38+'SANTO DOMINGO OESTE'!L38+VALVERDE!L37</f>
        <v>1502</v>
      </c>
      <c r="L38" s="81">
        <f>AZUA!M38+BAHORUCO!M38+BARAHONA!M38+DAJABON!M38+'DISTRITO NACIONAL'!M38+'EL SEIBO'!M38+ESPAILLAT!M38+HIGUEY!M38+'LA ROMANA'!M38+'LA VEGA'!L38+'LAS MATAS DE FARFAN'!M38+'MONSEÑOR NOUEL'!M38+'MONTE PLATA'!M38+PERAVIA!M38+'PUERTO PLATA'!M38+'PUNTA CANA'!M38+SALCEDO!M38+'SAN CRISTOBAL'!M38+'SAN FRANCISCO DE MACORIS'!M38+'SAN JUAN'!M38+'SAN PEDRO'!M38+'SÁNCHEZ RAMÍREZ '!M37+SANTIAGO!M38+'SANTO DOMINGO ESTE'!M38+'SANTO DOMINGO OESTE'!M38+VALVERDE!M37</f>
        <v>1868</v>
      </c>
      <c r="M38" s="81">
        <f>AZUA!N38+BAHORUCO!N38+BARAHONA!N38+DAJABON!N38+'DISTRITO NACIONAL'!N38+'EL SEIBO'!N38+ESPAILLAT!N38+HIGUEY!N38+'LA ROMANA'!N38+'LA VEGA'!M38+'LAS MATAS DE FARFAN'!N38+'MONSEÑOR NOUEL'!N38+'MONTE PLATA'!N38+PERAVIA!N38+'PUERTO PLATA'!N38+'PUNTA CANA'!N38+SALCEDO!N38+'SAN CRISTOBAL'!N38+'SAN FRANCISCO DE MACORIS'!N38+'SAN JUAN'!N38+'SAN PEDRO'!N38+'SÁNCHEZ RAMÍREZ '!N37+SANTIAGO!N38+'SANTO DOMINGO ESTE'!N38+'SANTO DOMINGO OESTE'!N38+VALVERDE!N37</f>
        <v>1871</v>
      </c>
      <c r="N38" s="81">
        <f>AZUA!O38+BAHORUCO!O38+BARAHONA!O38+DAJABON!O38+'DISTRITO NACIONAL'!O38+'EL SEIBO'!O38+ESPAILLAT!O38+HIGUEY!O38+'LA ROMANA'!O38+'LA VEGA'!N38+'LAS MATAS DE FARFAN'!O38+'MONSEÑOR NOUEL'!O38+'MONTE PLATA'!O38+PERAVIA!O38+'PUERTO PLATA'!O38+'PUNTA CANA'!O38+SALCEDO!O38+'SAN CRISTOBAL'!O38+'SAN FRANCISCO DE MACORIS'!O38+'SAN JUAN'!O38+'SAN PEDRO'!O38+'SÁNCHEZ RAMÍREZ '!O37+SANTIAGO!O38+'SANTO DOMINGO ESTE'!O38+'SANTO DOMINGO OESTE'!O38+VALVERDE!O37</f>
        <v>1765</v>
      </c>
      <c r="O38" s="53">
        <f>SUM(C38:N38)</f>
        <v>15915</v>
      </c>
    </row>
    <row r="39" spans="1:15" ht="18" thickTop="1" x14ac:dyDescent="0.35">
      <c r="A39" s="15" t="str">
        <f>DESCRIPCION!B9</f>
        <v xml:space="preserve">Fuente: Unidades especializadas en violencia de género, intrafamiliar y delitos sexuales (UVGS). 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</sheetData>
  <mergeCells count="15">
    <mergeCell ref="A36:O36"/>
    <mergeCell ref="A37:B37"/>
    <mergeCell ref="A38:B38"/>
    <mergeCell ref="A15:A17"/>
    <mergeCell ref="A18:A21"/>
    <mergeCell ref="A22:B22"/>
    <mergeCell ref="A25:O25"/>
    <mergeCell ref="A27:A32"/>
    <mergeCell ref="A33:B33"/>
    <mergeCell ref="A13:O13"/>
    <mergeCell ref="A5:O5"/>
    <mergeCell ref="A6:O6"/>
    <mergeCell ref="A7:O7"/>
    <mergeCell ref="A10:O10"/>
    <mergeCell ref="A11:O11"/>
  </mergeCells>
  <pageMargins left="0.19685039370078741" right="0.19685039370078741" top="0.73685039370078742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H41" sqref="H41"/>
    </sheetView>
  </sheetViews>
  <sheetFormatPr baseColWidth="10" defaultColWidth="11.42578125" defaultRowHeight="14.25" x14ac:dyDescent="0.2"/>
  <cols>
    <col min="1" max="1" width="2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87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7</v>
      </c>
      <c r="E15" s="4">
        <v>5</v>
      </c>
      <c r="F15" s="4">
        <v>3</v>
      </c>
      <c r="G15" s="4">
        <v>2</v>
      </c>
      <c r="H15" s="4">
        <v>2</v>
      </c>
      <c r="I15" s="4">
        <v>1</v>
      </c>
      <c r="J15" s="4">
        <v>5</v>
      </c>
      <c r="K15" s="4">
        <v>4</v>
      </c>
      <c r="L15" s="4">
        <v>7</v>
      </c>
      <c r="M15" s="4">
        <v>4</v>
      </c>
      <c r="N15" s="4">
        <v>8</v>
      </c>
      <c r="O15" s="4">
        <v>6</v>
      </c>
      <c r="P15" s="5">
        <f>N15+O15++D15+E15+F15+G15+H15+I15+J15+K15+L15+M15</f>
        <v>54</v>
      </c>
    </row>
    <row r="16" spans="2:16" s="2" customFormat="1" ht="32.1" customHeight="1" x14ac:dyDescent="0.25">
      <c r="B16" s="102"/>
      <c r="C16" s="3" t="s">
        <v>15</v>
      </c>
      <c r="D16" s="4">
        <v>10</v>
      </c>
      <c r="E16" s="4">
        <v>6</v>
      </c>
      <c r="F16" s="4">
        <v>11</v>
      </c>
      <c r="G16" s="4">
        <v>6</v>
      </c>
      <c r="H16" s="4">
        <v>4</v>
      </c>
      <c r="I16" s="4">
        <v>3</v>
      </c>
      <c r="J16" s="4">
        <v>12</v>
      </c>
      <c r="K16" s="4">
        <v>10</v>
      </c>
      <c r="L16" s="4">
        <v>8</v>
      </c>
      <c r="M16" s="4">
        <v>6</v>
      </c>
      <c r="N16" s="4">
        <v>6</v>
      </c>
      <c r="O16" s="4">
        <v>7</v>
      </c>
      <c r="P16" s="6">
        <f>+D16+E16+F16+G16+H16+I16+J16+K16+L16+M16+N16+O16</f>
        <v>89</v>
      </c>
    </row>
    <row r="17" spans="2:16" s="2" customFormat="1" ht="32.1" customHeight="1" x14ac:dyDescent="0.25">
      <c r="B17" s="102"/>
      <c r="C17" s="7" t="s">
        <v>31</v>
      </c>
      <c r="D17" s="8">
        <f>SUM(D15:D16)</f>
        <v>17</v>
      </c>
      <c r="E17" s="8">
        <f t="shared" ref="E17:O17" si="0">SUM(E15:E16)</f>
        <v>11</v>
      </c>
      <c r="F17" s="8">
        <f t="shared" si="0"/>
        <v>14</v>
      </c>
      <c r="G17" s="8">
        <f t="shared" si="0"/>
        <v>8</v>
      </c>
      <c r="H17" s="8">
        <f t="shared" si="0"/>
        <v>6</v>
      </c>
      <c r="I17" s="8">
        <f t="shared" si="0"/>
        <v>4</v>
      </c>
      <c r="J17" s="8">
        <f t="shared" si="0"/>
        <v>17</v>
      </c>
      <c r="K17" s="8">
        <f t="shared" si="0"/>
        <v>14</v>
      </c>
      <c r="L17" s="8">
        <f t="shared" si="0"/>
        <v>15</v>
      </c>
      <c r="M17" s="8">
        <f t="shared" si="0"/>
        <v>10</v>
      </c>
      <c r="N17" s="8">
        <f t="shared" si="0"/>
        <v>14</v>
      </c>
      <c r="O17" s="8">
        <f t="shared" si="0"/>
        <v>13</v>
      </c>
      <c r="P17" s="10">
        <f>+D17+E17+F17+G17+H17+I17+J17+K17+L17+M17+N17+O17</f>
        <v>143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23</v>
      </c>
      <c r="E18" s="35">
        <v>34</v>
      </c>
      <c r="F18" s="35">
        <v>23</v>
      </c>
      <c r="G18" s="4">
        <v>11</v>
      </c>
      <c r="H18" s="4">
        <v>14</v>
      </c>
      <c r="I18" s="4">
        <v>16</v>
      </c>
      <c r="J18" s="4">
        <v>21</v>
      </c>
      <c r="K18" s="4">
        <v>18</v>
      </c>
      <c r="L18" s="4">
        <v>27</v>
      </c>
      <c r="M18" s="4">
        <v>23</v>
      </c>
      <c r="N18" s="4">
        <v>16</v>
      </c>
      <c r="O18" s="4">
        <v>36</v>
      </c>
      <c r="P18" s="50">
        <f>N18+O18+D18+E18+F18+G18+H18+I18+J18+K18+L18+M18</f>
        <v>262</v>
      </c>
    </row>
    <row r="19" spans="2:16" s="2" customFormat="1" ht="32.1" customHeight="1" x14ac:dyDescent="0.25">
      <c r="B19" s="103"/>
      <c r="C19" s="11" t="s">
        <v>15</v>
      </c>
      <c r="D19" s="35">
        <v>37</v>
      </c>
      <c r="E19" s="35">
        <v>34</v>
      </c>
      <c r="F19" s="35">
        <v>29</v>
      </c>
      <c r="G19" s="4">
        <v>27</v>
      </c>
      <c r="H19" s="4">
        <v>16</v>
      </c>
      <c r="I19" s="4">
        <v>25</v>
      </c>
      <c r="J19" s="4">
        <v>13</v>
      </c>
      <c r="K19" s="4">
        <v>52</v>
      </c>
      <c r="L19" s="4">
        <v>44</v>
      </c>
      <c r="M19" s="4">
        <v>56</v>
      </c>
      <c r="N19" s="4">
        <v>43</v>
      </c>
      <c r="O19" s="4">
        <v>58</v>
      </c>
      <c r="P19" s="50">
        <f>N19+O19+D19+E19+F19+G19+H19+I19+J19+K19+L19+M19</f>
        <v>434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0</v>
      </c>
    </row>
    <row r="21" spans="2:16" s="2" customFormat="1" ht="32.1" customHeight="1" x14ac:dyDescent="0.25">
      <c r="B21" s="103"/>
      <c r="C21" s="7" t="s">
        <v>31</v>
      </c>
      <c r="D21" s="8">
        <f>SUM(D18:D20)</f>
        <v>60</v>
      </c>
      <c r="E21" s="8">
        <f t="shared" ref="E21:O21" si="1">SUM(E18:E20)</f>
        <v>68</v>
      </c>
      <c r="F21" s="8">
        <f t="shared" si="1"/>
        <v>52</v>
      </c>
      <c r="G21" s="8">
        <f t="shared" si="1"/>
        <v>38</v>
      </c>
      <c r="H21" s="8">
        <f t="shared" si="1"/>
        <v>30</v>
      </c>
      <c r="I21" s="8">
        <f t="shared" si="1"/>
        <v>41</v>
      </c>
      <c r="J21" s="8">
        <f t="shared" si="1"/>
        <v>34</v>
      </c>
      <c r="K21" s="8">
        <f t="shared" si="1"/>
        <v>70</v>
      </c>
      <c r="L21" s="8">
        <f t="shared" si="1"/>
        <v>71</v>
      </c>
      <c r="M21" s="8">
        <f t="shared" si="1"/>
        <v>79</v>
      </c>
      <c r="N21" s="8">
        <f t="shared" si="1"/>
        <v>59</v>
      </c>
      <c r="O21" s="8">
        <f t="shared" si="1"/>
        <v>94</v>
      </c>
      <c r="P21" s="12">
        <f t="shared" ref="P21" si="2">SUM(P18:P20)</f>
        <v>696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77</v>
      </c>
      <c r="E22" s="13">
        <f t="shared" ref="E22:O22" si="3">E17+E21</f>
        <v>79</v>
      </c>
      <c r="F22" s="13">
        <f t="shared" si="3"/>
        <v>66</v>
      </c>
      <c r="G22" s="13">
        <f t="shared" si="3"/>
        <v>46</v>
      </c>
      <c r="H22" s="13">
        <f t="shared" si="3"/>
        <v>36</v>
      </c>
      <c r="I22" s="13">
        <f t="shared" si="3"/>
        <v>45</v>
      </c>
      <c r="J22" s="13">
        <f t="shared" si="3"/>
        <v>51</v>
      </c>
      <c r="K22" s="13">
        <f t="shared" si="3"/>
        <v>84</v>
      </c>
      <c r="L22" s="13">
        <f t="shared" si="3"/>
        <v>86</v>
      </c>
      <c r="M22" s="13">
        <f t="shared" si="3"/>
        <v>89</v>
      </c>
      <c r="N22" s="13">
        <f t="shared" si="3"/>
        <v>73</v>
      </c>
      <c r="O22" s="13">
        <f t="shared" si="3"/>
        <v>107</v>
      </c>
      <c r="P22" s="36">
        <f>+P17+P21</f>
        <v>839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2</v>
      </c>
      <c r="E27" s="35">
        <v>2</v>
      </c>
      <c r="F27" s="35">
        <v>1</v>
      </c>
      <c r="G27" s="35">
        <v>1</v>
      </c>
      <c r="H27" s="35">
        <v>1</v>
      </c>
      <c r="I27" s="35">
        <v>2</v>
      </c>
      <c r="J27" s="35">
        <v>0</v>
      </c>
      <c r="K27" s="35">
        <v>2</v>
      </c>
      <c r="L27" s="4">
        <v>4</v>
      </c>
      <c r="M27" s="4">
        <v>5</v>
      </c>
      <c r="N27" s="4">
        <v>2</v>
      </c>
      <c r="O27" s="4">
        <v>1</v>
      </c>
      <c r="P27" s="5">
        <f>SUM(D27:O27)</f>
        <v>23</v>
      </c>
    </row>
    <row r="28" spans="2:16" s="2" customFormat="1" ht="32.1" customHeight="1" x14ac:dyDescent="0.25">
      <c r="B28" s="102"/>
      <c r="C28" s="3" t="s">
        <v>18</v>
      </c>
      <c r="D28" s="35">
        <v>3</v>
      </c>
      <c r="E28" s="35">
        <v>2</v>
      </c>
      <c r="F28" s="35">
        <v>1</v>
      </c>
      <c r="G28" s="35">
        <v>1</v>
      </c>
      <c r="H28" s="35">
        <v>1</v>
      </c>
      <c r="I28" s="35">
        <v>0</v>
      </c>
      <c r="J28" s="35">
        <v>1</v>
      </c>
      <c r="K28" s="35">
        <v>0</v>
      </c>
      <c r="L28" s="4">
        <v>2</v>
      </c>
      <c r="M28" s="4">
        <v>1</v>
      </c>
      <c r="N28" s="4">
        <v>5</v>
      </c>
      <c r="O28" s="4">
        <v>2</v>
      </c>
      <c r="P28" s="5">
        <f>SUM(D28:O28)</f>
        <v>19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2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2</v>
      </c>
    </row>
    <row r="30" spans="2:16" s="2" customFormat="1" ht="32.1" customHeight="1" x14ac:dyDescent="0.25">
      <c r="B30" s="102"/>
      <c r="C30" s="3" t="s">
        <v>20</v>
      </c>
      <c r="D30" s="35">
        <v>8</v>
      </c>
      <c r="E30" s="35">
        <v>1</v>
      </c>
      <c r="F30" s="35">
        <v>0</v>
      </c>
      <c r="G30" s="35">
        <v>0</v>
      </c>
      <c r="H30" s="35">
        <v>2</v>
      </c>
      <c r="I30" s="35">
        <v>3</v>
      </c>
      <c r="J30" s="35">
        <v>1</v>
      </c>
      <c r="K30" s="35">
        <v>4</v>
      </c>
      <c r="L30" s="4">
        <v>3</v>
      </c>
      <c r="M30" s="4">
        <v>1</v>
      </c>
      <c r="N30" s="4">
        <v>3</v>
      </c>
      <c r="O30" s="4">
        <v>5</v>
      </c>
      <c r="P30" s="5">
        <f t="shared" si="4"/>
        <v>31</v>
      </c>
    </row>
    <row r="31" spans="2:16" s="2" customFormat="1" ht="32.1" customHeight="1" x14ac:dyDescent="0.25">
      <c r="B31" s="102"/>
      <c r="C31" s="3" t="s">
        <v>21</v>
      </c>
      <c r="D31" s="35">
        <v>1</v>
      </c>
      <c r="E31" s="35">
        <v>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1</v>
      </c>
      <c r="M31" s="4">
        <v>0</v>
      </c>
      <c r="N31" s="4">
        <v>0</v>
      </c>
      <c r="O31" s="4">
        <v>0</v>
      </c>
      <c r="P31" s="5">
        <f t="shared" si="4"/>
        <v>3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14</v>
      </c>
      <c r="E33" s="41">
        <f t="shared" ref="E33:O33" si="5">SUM(E27:E32)</f>
        <v>8</v>
      </c>
      <c r="F33" s="41">
        <f t="shared" si="5"/>
        <v>2</v>
      </c>
      <c r="G33" s="41">
        <f t="shared" si="5"/>
        <v>2</v>
      </c>
      <c r="H33" s="41">
        <f t="shared" si="5"/>
        <v>4</v>
      </c>
      <c r="I33" s="41">
        <f t="shared" si="5"/>
        <v>5</v>
      </c>
      <c r="J33" s="41">
        <f t="shared" si="5"/>
        <v>2</v>
      </c>
      <c r="K33" s="41">
        <f t="shared" si="5"/>
        <v>6</v>
      </c>
      <c r="L33" s="41">
        <f t="shared" si="5"/>
        <v>10</v>
      </c>
      <c r="M33" s="41">
        <f t="shared" si="5"/>
        <v>7</v>
      </c>
      <c r="N33" s="41">
        <f t="shared" si="5"/>
        <v>10</v>
      </c>
      <c r="O33" s="41">
        <f t="shared" si="5"/>
        <v>8</v>
      </c>
      <c r="P33" s="14">
        <f>SUM(P27:P32)</f>
        <v>78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24</v>
      </c>
      <c r="E38" s="51">
        <v>13</v>
      </c>
      <c r="F38" s="51">
        <v>12</v>
      </c>
      <c r="G38" s="51">
        <v>10</v>
      </c>
      <c r="H38" s="51">
        <v>20</v>
      </c>
      <c r="I38" s="51">
        <v>13</v>
      </c>
      <c r="J38" s="51">
        <v>14</v>
      </c>
      <c r="K38" s="51">
        <v>30</v>
      </c>
      <c r="L38" s="52">
        <v>38</v>
      </c>
      <c r="M38" s="52">
        <v>42</v>
      </c>
      <c r="N38" s="52">
        <v>15</v>
      </c>
      <c r="O38" s="52">
        <v>32</v>
      </c>
      <c r="P38" s="62">
        <f>SUM(D38:O38)</f>
        <v>263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4" workbookViewId="0">
      <selection activeCell="D38" sqref="D38:O38"/>
    </sheetView>
  </sheetViews>
  <sheetFormatPr baseColWidth="10" defaultColWidth="11.42578125" defaultRowHeight="14.25" x14ac:dyDescent="0.2"/>
  <cols>
    <col min="1" max="1" width="3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88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63">
        <v>5</v>
      </c>
      <c r="E15" s="63">
        <v>4</v>
      </c>
      <c r="F15" s="63">
        <v>2</v>
      </c>
      <c r="G15" s="4">
        <v>0</v>
      </c>
      <c r="H15" s="4">
        <v>0</v>
      </c>
      <c r="I15" s="4">
        <v>5</v>
      </c>
      <c r="J15" s="4">
        <v>2</v>
      </c>
      <c r="K15" s="4">
        <v>4</v>
      </c>
      <c r="L15" s="4">
        <v>2</v>
      </c>
      <c r="M15" s="4">
        <v>2</v>
      </c>
      <c r="N15" s="4">
        <v>3</v>
      </c>
      <c r="O15" s="4">
        <v>2</v>
      </c>
      <c r="P15" s="5">
        <f>N15+O15++D15+E15+F15+G15+H15+I15+J15+K15+L15+M15</f>
        <v>31</v>
      </c>
    </row>
    <row r="16" spans="2:16" s="2" customFormat="1" ht="32.1" customHeight="1" x14ac:dyDescent="0.25">
      <c r="B16" s="102"/>
      <c r="C16" s="3" t="s">
        <v>15</v>
      </c>
      <c r="D16" s="63">
        <v>10</v>
      </c>
      <c r="E16" s="63">
        <v>5</v>
      </c>
      <c r="F16" s="63">
        <v>4</v>
      </c>
      <c r="G16" s="4">
        <v>0</v>
      </c>
      <c r="H16" s="4">
        <v>4</v>
      </c>
      <c r="I16" s="4">
        <v>5</v>
      </c>
      <c r="J16" s="4">
        <v>1</v>
      </c>
      <c r="K16" s="4">
        <v>2</v>
      </c>
      <c r="L16" s="4">
        <v>2</v>
      </c>
      <c r="M16" s="4">
        <v>5</v>
      </c>
      <c r="N16" s="4">
        <v>10</v>
      </c>
      <c r="O16" s="4">
        <v>9</v>
      </c>
      <c r="P16" s="6">
        <f>+D16+E16+F16+G16+H16+I16+J16+K16+L16+M16+N16+O16</f>
        <v>57</v>
      </c>
    </row>
    <row r="17" spans="2:16" s="2" customFormat="1" ht="32.1" customHeight="1" x14ac:dyDescent="0.25">
      <c r="B17" s="102"/>
      <c r="C17" s="7" t="s">
        <v>31</v>
      </c>
      <c r="D17" s="8">
        <f>SUM(D15:D16)</f>
        <v>15</v>
      </c>
      <c r="E17" s="8">
        <f t="shared" ref="E17:O17" si="0">SUM(E15:E16)</f>
        <v>9</v>
      </c>
      <c r="F17" s="8">
        <f t="shared" si="0"/>
        <v>6</v>
      </c>
      <c r="G17" s="8">
        <f t="shared" si="0"/>
        <v>0</v>
      </c>
      <c r="H17" s="8">
        <f t="shared" si="0"/>
        <v>4</v>
      </c>
      <c r="I17" s="8">
        <f t="shared" si="0"/>
        <v>10</v>
      </c>
      <c r="J17" s="8">
        <f t="shared" si="0"/>
        <v>3</v>
      </c>
      <c r="K17" s="8">
        <f t="shared" si="0"/>
        <v>6</v>
      </c>
      <c r="L17" s="8">
        <f t="shared" si="0"/>
        <v>4</v>
      </c>
      <c r="M17" s="8">
        <f t="shared" si="0"/>
        <v>7</v>
      </c>
      <c r="N17" s="8">
        <f t="shared" si="0"/>
        <v>13</v>
      </c>
      <c r="O17" s="8">
        <f t="shared" si="0"/>
        <v>11</v>
      </c>
      <c r="P17" s="10">
        <f>+D17+E17+F17+G17+H17+I17+J17+K17+L17+M17+N17+O17</f>
        <v>88</v>
      </c>
    </row>
    <row r="18" spans="2:16" s="2" customFormat="1" ht="32.1" customHeight="1" x14ac:dyDescent="0.25">
      <c r="B18" s="103" t="s">
        <v>24</v>
      </c>
      <c r="C18" s="11" t="s">
        <v>14</v>
      </c>
      <c r="D18" s="64">
        <v>10</v>
      </c>
      <c r="E18" s="64">
        <v>20</v>
      </c>
      <c r="F18" s="64">
        <v>10</v>
      </c>
      <c r="G18" s="4">
        <v>2</v>
      </c>
      <c r="H18" s="4">
        <v>1</v>
      </c>
      <c r="I18" s="4">
        <v>10</v>
      </c>
      <c r="J18" s="4">
        <v>48</v>
      </c>
      <c r="K18" s="4">
        <v>59</v>
      </c>
      <c r="L18" s="4">
        <v>65</v>
      </c>
      <c r="M18" s="4">
        <v>10</v>
      </c>
      <c r="N18" s="4">
        <v>7</v>
      </c>
      <c r="O18" s="4">
        <v>10</v>
      </c>
      <c r="P18" s="50">
        <f>N18+O18+D18+E18+F18+G18+H18+I18+J18+K18+L18+M18</f>
        <v>252</v>
      </c>
    </row>
    <row r="19" spans="2:16" s="2" customFormat="1" ht="32.1" customHeight="1" x14ac:dyDescent="0.25">
      <c r="B19" s="103"/>
      <c r="C19" s="11" t="s">
        <v>15</v>
      </c>
      <c r="D19" s="64">
        <v>23</v>
      </c>
      <c r="E19" s="64">
        <v>13</v>
      </c>
      <c r="F19" s="64">
        <v>15</v>
      </c>
      <c r="G19" s="4">
        <v>2</v>
      </c>
      <c r="H19" s="4">
        <v>9</v>
      </c>
      <c r="I19" s="4">
        <v>10</v>
      </c>
      <c r="J19" s="4">
        <v>126</v>
      </c>
      <c r="K19" s="4">
        <v>89</v>
      </c>
      <c r="L19" s="4">
        <v>96</v>
      </c>
      <c r="M19" s="4">
        <v>25</v>
      </c>
      <c r="N19" s="4">
        <v>8</v>
      </c>
      <c r="O19" s="4">
        <v>15</v>
      </c>
      <c r="P19" s="50">
        <f>N19+O19+D19+E19+F19+G19+H19+I19+J19+K19+L19+M19</f>
        <v>431</v>
      </c>
    </row>
    <row r="20" spans="2:16" s="2" customFormat="1" ht="32.1" customHeight="1" x14ac:dyDescent="0.25">
      <c r="B20" s="103"/>
      <c r="C20" s="11" t="s">
        <v>16</v>
      </c>
      <c r="D20" s="64">
        <v>2</v>
      </c>
      <c r="E20" s="64">
        <v>0</v>
      </c>
      <c r="F20" s="64">
        <v>0</v>
      </c>
      <c r="G20" s="4"/>
      <c r="H20" s="4">
        <v>0</v>
      </c>
      <c r="I20" s="4">
        <v>0</v>
      </c>
      <c r="J20" s="4">
        <v>3</v>
      </c>
      <c r="K20" s="4">
        <v>4</v>
      </c>
      <c r="L20" s="4">
        <v>5</v>
      </c>
      <c r="M20" s="4">
        <v>0</v>
      </c>
      <c r="N20" s="4">
        <v>0</v>
      </c>
      <c r="O20" s="4">
        <v>0</v>
      </c>
      <c r="P20" s="50">
        <f>+D20+E20+F20+G20+H20+I20+J20+K20+L20+M20+N20+O20</f>
        <v>14</v>
      </c>
    </row>
    <row r="21" spans="2:16" s="2" customFormat="1" ht="32.1" customHeight="1" x14ac:dyDescent="0.25">
      <c r="B21" s="103"/>
      <c r="C21" s="7" t="s">
        <v>31</v>
      </c>
      <c r="D21" s="8">
        <f>SUM(D18:D20)</f>
        <v>35</v>
      </c>
      <c r="E21" s="8">
        <f t="shared" ref="E21:O21" si="1">SUM(E18:E20)</f>
        <v>33</v>
      </c>
      <c r="F21" s="8">
        <f t="shared" si="1"/>
        <v>25</v>
      </c>
      <c r="G21" s="8">
        <f t="shared" si="1"/>
        <v>4</v>
      </c>
      <c r="H21" s="8">
        <f t="shared" si="1"/>
        <v>10</v>
      </c>
      <c r="I21" s="8">
        <f t="shared" si="1"/>
        <v>20</v>
      </c>
      <c r="J21" s="8">
        <f t="shared" si="1"/>
        <v>177</v>
      </c>
      <c r="K21" s="8">
        <f t="shared" si="1"/>
        <v>152</v>
      </c>
      <c r="L21" s="8">
        <f t="shared" si="1"/>
        <v>166</v>
      </c>
      <c r="M21" s="8">
        <f t="shared" si="1"/>
        <v>35</v>
      </c>
      <c r="N21" s="8">
        <f t="shared" si="1"/>
        <v>15</v>
      </c>
      <c r="O21" s="8">
        <f t="shared" si="1"/>
        <v>25</v>
      </c>
      <c r="P21" s="12">
        <f t="shared" ref="P21" si="2">SUM(P18:P20)</f>
        <v>697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50</v>
      </c>
      <c r="E22" s="13">
        <f t="shared" ref="E22:O22" si="3">E17+E21</f>
        <v>42</v>
      </c>
      <c r="F22" s="13">
        <f t="shared" si="3"/>
        <v>31</v>
      </c>
      <c r="G22" s="13">
        <f t="shared" si="3"/>
        <v>4</v>
      </c>
      <c r="H22" s="13">
        <f t="shared" si="3"/>
        <v>14</v>
      </c>
      <c r="I22" s="13">
        <f t="shared" si="3"/>
        <v>30</v>
      </c>
      <c r="J22" s="13">
        <f t="shared" si="3"/>
        <v>180</v>
      </c>
      <c r="K22" s="13">
        <f t="shared" si="3"/>
        <v>158</v>
      </c>
      <c r="L22" s="13">
        <f t="shared" si="3"/>
        <v>170</v>
      </c>
      <c r="M22" s="13">
        <f t="shared" si="3"/>
        <v>42</v>
      </c>
      <c r="N22" s="13">
        <f t="shared" si="3"/>
        <v>28</v>
      </c>
      <c r="O22" s="13">
        <f t="shared" si="3"/>
        <v>36</v>
      </c>
      <c r="P22" s="36">
        <f>+P17+P21</f>
        <v>785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65">
        <v>1</v>
      </c>
      <c r="E27" s="65">
        <v>0</v>
      </c>
      <c r="F27" s="65">
        <v>0</v>
      </c>
      <c r="G27" s="35">
        <v>0</v>
      </c>
      <c r="H27" s="35">
        <v>0</v>
      </c>
      <c r="I27" s="35">
        <v>0</v>
      </c>
      <c r="J27" s="35">
        <v>4</v>
      </c>
      <c r="K27" s="35">
        <v>5</v>
      </c>
      <c r="L27" s="4">
        <v>3</v>
      </c>
      <c r="M27" s="4">
        <v>1</v>
      </c>
      <c r="N27" s="4">
        <v>2</v>
      </c>
      <c r="O27" s="4">
        <v>0</v>
      </c>
      <c r="P27" s="6">
        <f>SUM(D27:O27)</f>
        <v>16</v>
      </c>
    </row>
    <row r="28" spans="2:16" s="2" customFormat="1" ht="32.1" customHeight="1" x14ac:dyDescent="0.25">
      <c r="B28" s="102"/>
      <c r="C28" s="3" t="s">
        <v>18</v>
      </c>
      <c r="D28" s="65">
        <v>3</v>
      </c>
      <c r="E28" s="65">
        <v>0</v>
      </c>
      <c r="F28" s="65">
        <v>1</v>
      </c>
      <c r="G28" s="35">
        <v>0</v>
      </c>
      <c r="H28" s="35">
        <v>0</v>
      </c>
      <c r="I28" s="35">
        <v>0</v>
      </c>
      <c r="J28" s="35">
        <v>1</v>
      </c>
      <c r="K28" s="35">
        <v>9</v>
      </c>
      <c r="L28" s="4">
        <v>5</v>
      </c>
      <c r="M28" s="4">
        <v>1</v>
      </c>
      <c r="N28" s="4">
        <v>2</v>
      </c>
      <c r="O28" s="4">
        <v>1</v>
      </c>
      <c r="P28" s="6">
        <f t="shared" ref="P28:P32" si="4">SUM(D28:O28)</f>
        <v>23</v>
      </c>
    </row>
    <row r="29" spans="2:16" s="2" customFormat="1" ht="32.1" customHeight="1" x14ac:dyDescent="0.25">
      <c r="B29" s="102"/>
      <c r="C29" s="3" t="s">
        <v>19</v>
      </c>
      <c r="D29" s="65">
        <v>0</v>
      </c>
      <c r="E29" s="65">
        <v>2</v>
      </c>
      <c r="F29" s="6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1</v>
      </c>
      <c r="N29" s="4">
        <v>0</v>
      </c>
      <c r="O29" s="4">
        <v>0</v>
      </c>
      <c r="P29" s="6">
        <f t="shared" si="4"/>
        <v>3</v>
      </c>
    </row>
    <row r="30" spans="2:16" s="2" customFormat="1" ht="32.1" customHeight="1" x14ac:dyDescent="0.25">
      <c r="B30" s="102"/>
      <c r="C30" s="3" t="s">
        <v>20</v>
      </c>
      <c r="D30" s="65">
        <v>0</v>
      </c>
      <c r="E30" s="65">
        <v>1</v>
      </c>
      <c r="F30" s="65">
        <v>0</v>
      </c>
      <c r="G30" s="35">
        <v>0</v>
      </c>
      <c r="H30" s="35">
        <v>0</v>
      </c>
      <c r="I30" s="35">
        <v>0</v>
      </c>
      <c r="J30" s="35">
        <v>4</v>
      </c>
      <c r="K30" s="35">
        <v>2</v>
      </c>
      <c r="L30" s="4">
        <v>5</v>
      </c>
      <c r="M30" s="4">
        <v>0</v>
      </c>
      <c r="N30" s="4">
        <v>1</v>
      </c>
      <c r="O30" s="4">
        <v>0</v>
      </c>
      <c r="P30" s="6">
        <f t="shared" si="4"/>
        <v>13</v>
      </c>
    </row>
    <row r="31" spans="2:16" s="2" customFormat="1" ht="32.1" customHeight="1" x14ac:dyDescent="0.25">
      <c r="B31" s="102"/>
      <c r="C31" s="3" t="s">
        <v>21</v>
      </c>
      <c r="D31" s="65">
        <v>1</v>
      </c>
      <c r="E31" s="65">
        <v>0</v>
      </c>
      <c r="F31" s="6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">
        <v>0</v>
      </c>
      <c r="M31" s="4">
        <v>0</v>
      </c>
      <c r="N31" s="4">
        <v>0</v>
      </c>
      <c r="O31" s="4">
        <v>0</v>
      </c>
      <c r="P31" s="6">
        <f t="shared" si="4"/>
        <v>1</v>
      </c>
    </row>
    <row r="32" spans="2:16" s="2" customFormat="1" ht="32.1" customHeight="1" x14ac:dyDescent="0.25">
      <c r="B32" s="102"/>
      <c r="C32" s="3" t="s">
        <v>22</v>
      </c>
      <c r="D32" s="65">
        <v>0</v>
      </c>
      <c r="E32" s="65">
        <v>0</v>
      </c>
      <c r="F32" s="6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6">
        <f t="shared" si="4"/>
        <v>1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5</v>
      </c>
      <c r="E33" s="41">
        <f t="shared" ref="E33:O33" si="5">SUM(E27:E32)</f>
        <v>3</v>
      </c>
      <c r="F33" s="41">
        <f t="shared" si="5"/>
        <v>1</v>
      </c>
      <c r="G33" s="41">
        <f t="shared" si="5"/>
        <v>0</v>
      </c>
      <c r="H33" s="41">
        <f t="shared" si="5"/>
        <v>0</v>
      </c>
      <c r="I33" s="41">
        <f t="shared" si="5"/>
        <v>0</v>
      </c>
      <c r="J33" s="41">
        <f t="shared" si="5"/>
        <v>9</v>
      </c>
      <c r="K33" s="41">
        <f t="shared" si="5"/>
        <v>16</v>
      </c>
      <c r="L33" s="41">
        <f t="shared" si="5"/>
        <v>14</v>
      </c>
      <c r="M33" s="41">
        <f t="shared" si="5"/>
        <v>3</v>
      </c>
      <c r="N33" s="41">
        <f t="shared" si="5"/>
        <v>5</v>
      </c>
      <c r="O33" s="41">
        <f t="shared" si="5"/>
        <v>1</v>
      </c>
      <c r="P33" s="36">
        <f>SUM(P27:P32)</f>
        <v>57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13</v>
      </c>
      <c r="E38" s="51">
        <v>28</v>
      </c>
      <c r="F38" s="51">
        <v>19</v>
      </c>
      <c r="G38" s="51">
        <v>18</v>
      </c>
      <c r="H38" s="51">
        <v>32</v>
      </c>
      <c r="I38" s="51">
        <v>37</v>
      </c>
      <c r="J38" s="51">
        <v>50</v>
      </c>
      <c r="K38" s="51">
        <v>41</v>
      </c>
      <c r="L38" s="52">
        <v>38</v>
      </c>
      <c r="M38" s="52">
        <v>14</v>
      </c>
      <c r="N38" s="52">
        <v>26</v>
      </c>
      <c r="O38" s="52">
        <v>26</v>
      </c>
      <c r="P38" s="62">
        <f>SUM(D38:O38)</f>
        <v>342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  <mergeCell ref="B13:P13"/>
    <mergeCell ref="B5:P5"/>
    <mergeCell ref="B6:P6"/>
    <mergeCell ref="B7:P7"/>
    <mergeCell ref="B10:P10"/>
    <mergeCell ref="B11:P11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/>
  </sheetViews>
  <sheetFormatPr baseColWidth="10" defaultColWidth="11.42578125" defaultRowHeight="14.25" x14ac:dyDescent="0.2"/>
  <cols>
    <col min="1" max="1" width="3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89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63">
        <v>0</v>
      </c>
      <c r="E15" s="63">
        <v>2</v>
      </c>
      <c r="F15" s="63">
        <v>0</v>
      </c>
      <c r="G15" s="4">
        <v>1</v>
      </c>
      <c r="H15" s="4">
        <v>0</v>
      </c>
      <c r="I15" s="4">
        <v>3</v>
      </c>
      <c r="J15" s="4">
        <v>2</v>
      </c>
      <c r="K15" s="4">
        <v>4</v>
      </c>
      <c r="L15" s="4">
        <v>2</v>
      </c>
      <c r="M15" s="4">
        <v>2</v>
      </c>
      <c r="N15" s="4">
        <v>3</v>
      </c>
      <c r="O15" s="4">
        <v>0</v>
      </c>
      <c r="P15" s="5">
        <f>N15+O15++D15+E15+F15+G15+H15+I15+J15+K15+L15+M15</f>
        <v>19</v>
      </c>
    </row>
    <row r="16" spans="2:16" s="2" customFormat="1" ht="32.1" customHeight="1" x14ac:dyDescent="0.25">
      <c r="B16" s="102"/>
      <c r="C16" s="3" t="s">
        <v>15</v>
      </c>
      <c r="D16" s="63">
        <v>0</v>
      </c>
      <c r="E16" s="63">
        <v>0</v>
      </c>
      <c r="F16" s="63">
        <v>0</v>
      </c>
      <c r="G16" s="4">
        <v>0</v>
      </c>
      <c r="H16" s="4">
        <v>1</v>
      </c>
      <c r="I16" s="4">
        <v>0</v>
      </c>
      <c r="J16" s="4">
        <v>1</v>
      </c>
      <c r="K16" s="4">
        <v>2</v>
      </c>
      <c r="L16" s="4">
        <v>2</v>
      </c>
      <c r="M16" s="4">
        <v>2</v>
      </c>
      <c r="N16" s="4">
        <v>1</v>
      </c>
      <c r="O16" s="4">
        <v>1</v>
      </c>
      <c r="P16" s="6">
        <f>+D16+E16+F16+G16+H16+I16+J16+K16+L16+M16+N16+O16</f>
        <v>10</v>
      </c>
    </row>
    <row r="17" spans="2:16" s="2" customFormat="1" ht="32.1" customHeight="1" x14ac:dyDescent="0.25">
      <c r="B17" s="102"/>
      <c r="C17" s="7" t="s">
        <v>31</v>
      </c>
      <c r="D17" s="8">
        <f>SUM(D15:D16)</f>
        <v>0</v>
      </c>
      <c r="E17" s="8">
        <f t="shared" ref="E17:O17" si="0">SUM(E15:E16)</f>
        <v>2</v>
      </c>
      <c r="F17" s="8">
        <f t="shared" si="0"/>
        <v>0</v>
      </c>
      <c r="G17" s="8">
        <f t="shared" si="0"/>
        <v>1</v>
      </c>
      <c r="H17" s="8">
        <f t="shared" si="0"/>
        <v>1</v>
      </c>
      <c r="I17" s="8">
        <f t="shared" si="0"/>
        <v>3</v>
      </c>
      <c r="J17" s="8">
        <f t="shared" si="0"/>
        <v>3</v>
      </c>
      <c r="K17" s="8">
        <f t="shared" si="0"/>
        <v>6</v>
      </c>
      <c r="L17" s="8">
        <f t="shared" si="0"/>
        <v>4</v>
      </c>
      <c r="M17" s="8">
        <f t="shared" si="0"/>
        <v>4</v>
      </c>
      <c r="N17" s="8">
        <f t="shared" si="0"/>
        <v>4</v>
      </c>
      <c r="O17" s="8">
        <f t="shared" si="0"/>
        <v>1</v>
      </c>
      <c r="P17" s="10">
        <f>+D17+E17+F17+G17+H17+I17+J17+K17+L17+M17+N17+O17</f>
        <v>29</v>
      </c>
    </row>
    <row r="18" spans="2:16" s="2" customFormat="1" ht="32.1" customHeight="1" x14ac:dyDescent="0.25">
      <c r="B18" s="103" t="s">
        <v>24</v>
      </c>
      <c r="C18" s="11" t="s">
        <v>14</v>
      </c>
      <c r="D18" s="64">
        <v>69</v>
      </c>
      <c r="E18" s="64">
        <v>39</v>
      </c>
      <c r="F18" s="64">
        <v>37</v>
      </c>
      <c r="G18" s="4">
        <v>18</v>
      </c>
      <c r="H18" s="4">
        <v>44</v>
      </c>
      <c r="I18" s="4">
        <v>47</v>
      </c>
      <c r="J18" s="4">
        <v>48</v>
      </c>
      <c r="K18" s="4">
        <v>59</v>
      </c>
      <c r="L18" s="4">
        <v>65</v>
      </c>
      <c r="M18" s="4">
        <v>51</v>
      </c>
      <c r="N18" s="4">
        <v>56</v>
      </c>
      <c r="O18" s="4">
        <v>71</v>
      </c>
      <c r="P18" s="50">
        <f>N18+O18+D18+E18+F18+G18+H18+I18+J18+K18+L18+M18</f>
        <v>604</v>
      </c>
    </row>
    <row r="19" spans="2:16" s="2" customFormat="1" ht="32.1" customHeight="1" x14ac:dyDescent="0.25">
      <c r="B19" s="103"/>
      <c r="C19" s="11" t="s">
        <v>15</v>
      </c>
      <c r="D19" s="64">
        <v>65</v>
      </c>
      <c r="E19" s="64">
        <v>85</v>
      </c>
      <c r="F19" s="64">
        <v>36</v>
      </c>
      <c r="G19" s="4">
        <v>30</v>
      </c>
      <c r="H19" s="4">
        <v>50</v>
      </c>
      <c r="I19" s="4">
        <v>106</v>
      </c>
      <c r="J19" s="4">
        <v>126</v>
      </c>
      <c r="K19" s="4">
        <v>89</v>
      </c>
      <c r="L19" s="4">
        <v>96</v>
      </c>
      <c r="M19" s="4">
        <v>87</v>
      </c>
      <c r="N19" s="4">
        <v>90</v>
      </c>
      <c r="O19" s="4">
        <v>89</v>
      </c>
      <c r="P19" s="50">
        <f>N19+O19+D19+E19+F19+G19+H19+I19+J19+K19+L19+M19</f>
        <v>949</v>
      </c>
    </row>
    <row r="20" spans="2:16" s="2" customFormat="1" ht="32.1" customHeight="1" x14ac:dyDescent="0.25">
      <c r="B20" s="103"/>
      <c r="C20" s="11" t="s">
        <v>16</v>
      </c>
      <c r="D20" s="64">
        <v>0</v>
      </c>
      <c r="E20" s="64">
        <v>7</v>
      </c>
      <c r="F20" s="64">
        <v>6</v>
      </c>
      <c r="G20" s="4">
        <v>1</v>
      </c>
      <c r="H20" s="4">
        <v>0</v>
      </c>
      <c r="I20" s="4">
        <v>4</v>
      </c>
      <c r="J20" s="4">
        <v>3</v>
      </c>
      <c r="K20" s="4">
        <v>4</v>
      </c>
      <c r="L20" s="4">
        <v>5</v>
      </c>
      <c r="M20" s="4">
        <v>5</v>
      </c>
      <c r="N20" s="4">
        <v>5</v>
      </c>
      <c r="O20" s="4">
        <v>3</v>
      </c>
      <c r="P20" s="50">
        <f>+D20+E20+F20+G20+H20+I20+J20+K20+L20+M20+N20+O20</f>
        <v>43</v>
      </c>
    </row>
    <row r="21" spans="2:16" s="2" customFormat="1" ht="32.1" customHeight="1" x14ac:dyDescent="0.25">
      <c r="B21" s="103"/>
      <c r="C21" s="7" t="s">
        <v>31</v>
      </c>
      <c r="D21" s="8">
        <f>SUM(D18:D20)</f>
        <v>134</v>
      </c>
      <c r="E21" s="8">
        <f t="shared" ref="E21:O21" si="1">SUM(E18:E20)</f>
        <v>131</v>
      </c>
      <c r="F21" s="8">
        <f t="shared" si="1"/>
        <v>79</v>
      </c>
      <c r="G21" s="8">
        <f t="shared" si="1"/>
        <v>49</v>
      </c>
      <c r="H21" s="8">
        <f t="shared" si="1"/>
        <v>94</v>
      </c>
      <c r="I21" s="8">
        <f t="shared" si="1"/>
        <v>157</v>
      </c>
      <c r="J21" s="8">
        <f t="shared" si="1"/>
        <v>177</v>
      </c>
      <c r="K21" s="8">
        <f t="shared" si="1"/>
        <v>152</v>
      </c>
      <c r="L21" s="8">
        <f t="shared" si="1"/>
        <v>166</v>
      </c>
      <c r="M21" s="8">
        <f t="shared" si="1"/>
        <v>143</v>
      </c>
      <c r="N21" s="8">
        <f t="shared" si="1"/>
        <v>151</v>
      </c>
      <c r="O21" s="8">
        <f t="shared" si="1"/>
        <v>163</v>
      </c>
      <c r="P21" s="12">
        <f t="shared" ref="P21" si="2">SUM(P18:P20)</f>
        <v>1596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134</v>
      </c>
      <c r="E22" s="13">
        <f t="shared" ref="E22:O22" si="3">E17+E21</f>
        <v>133</v>
      </c>
      <c r="F22" s="13">
        <f t="shared" si="3"/>
        <v>79</v>
      </c>
      <c r="G22" s="13">
        <f t="shared" si="3"/>
        <v>50</v>
      </c>
      <c r="H22" s="13">
        <f t="shared" si="3"/>
        <v>95</v>
      </c>
      <c r="I22" s="13">
        <f t="shared" si="3"/>
        <v>160</v>
      </c>
      <c r="J22" s="13">
        <f t="shared" si="3"/>
        <v>180</v>
      </c>
      <c r="K22" s="13">
        <f t="shared" si="3"/>
        <v>158</v>
      </c>
      <c r="L22" s="13">
        <f t="shared" si="3"/>
        <v>170</v>
      </c>
      <c r="M22" s="13">
        <f t="shared" si="3"/>
        <v>147</v>
      </c>
      <c r="N22" s="13">
        <f t="shared" si="3"/>
        <v>155</v>
      </c>
      <c r="O22" s="13">
        <f t="shared" si="3"/>
        <v>164</v>
      </c>
      <c r="P22" s="36">
        <f>+P17+P21</f>
        <v>1625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65">
        <v>7</v>
      </c>
      <c r="E27" s="65">
        <v>3</v>
      </c>
      <c r="F27" s="65">
        <v>4</v>
      </c>
      <c r="G27" s="35">
        <v>2</v>
      </c>
      <c r="H27" s="35">
        <v>4</v>
      </c>
      <c r="I27" s="35">
        <v>9</v>
      </c>
      <c r="J27" s="35">
        <v>4</v>
      </c>
      <c r="K27" s="35">
        <v>5</v>
      </c>
      <c r="L27" s="4">
        <v>3</v>
      </c>
      <c r="M27" s="4">
        <v>0</v>
      </c>
      <c r="N27" s="4">
        <v>1</v>
      </c>
      <c r="O27" s="4">
        <v>5</v>
      </c>
      <c r="P27" s="6">
        <f>SUM(D27:O27)</f>
        <v>47</v>
      </c>
    </row>
    <row r="28" spans="2:16" s="2" customFormat="1" ht="32.1" customHeight="1" x14ac:dyDescent="0.25">
      <c r="B28" s="102"/>
      <c r="C28" s="3" t="s">
        <v>18</v>
      </c>
      <c r="D28" s="65">
        <v>0</v>
      </c>
      <c r="E28" s="65">
        <v>9</v>
      </c>
      <c r="F28" s="65">
        <v>3</v>
      </c>
      <c r="G28" s="35">
        <v>3</v>
      </c>
      <c r="H28" s="35">
        <v>2</v>
      </c>
      <c r="I28" s="35">
        <v>0</v>
      </c>
      <c r="J28" s="35">
        <v>1</v>
      </c>
      <c r="K28" s="35">
        <v>9</v>
      </c>
      <c r="L28" s="4">
        <v>5</v>
      </c>
      <c r="M28" s="4">
        <v>4</v>
      </c>
      <c r="N28" s="4">
        <v>2</v>
      </c>
      <c r="O28" s="4">
        <v>3</v>
      </c>
      <c r="P28" s="6">
        <f t="shared" ref="P28:P32" si="4">SUM(D28:O28)</f>
        <v>41</v>
      </c>
    </row>
    <row r="29" spans="2:16" s="2" customFormat="1" ht="32.1" customHeight="1" x14ac:dyDescent="0.25">
      <c r="B29" s="102"/>
      <c r="C29" s="3" t="s">
        <v>19</v>
      </c>
      <c r="D29" s="65">
        <v>0</v>
      </c>
      <c r="E29" s="65">
        <v>1</v>
      </c>
      <c r="F29" s="65">
        <v>2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1</v>
      </c>
      <c r="N29" s="4">
        <v>0</v>
      </c>
      <c r="O29" s="4">
        <v>1</v>
      </c>
      <c r="P29" s="6">
        <f t="shared" si="4"/>
        <v>5</v>
      </c>
    </row>
    <row r="30" spans="2:16" s="2" customFormat="1" ht="32.1" customHeight="1" x14ac:dyDescent="0.25">
      <c r="B30" s="102"/>
      <c r="C30" s="3" t="s">
        <v>20</v>
      </c>
      <c r="D30" s="65">
        <v>6</v>
      </c>
      <c r="E30" s="65">
        <v>8</v>
      </c>
      <c r="F30" s="65">
        <v>6</v>
      </c>
      <c r="G30" s="35">
        <v>1</v>
      </c>
      <c r="H30" s="35">
        <v>1</v>
      </c>
      <c r="I30" s="35">
        <v>7</v>
      </c>
      <c r="J30" s="35">
        <v>4</v>
      </c>
      <c r="K30" s="35">
        <v>2</v>
      </c>
      <c r="L30" s="4">
        <v>5</v>
      </c>
      <c r="M30" s="4">
        <v>5</v>
      </c>
      <c r="N30" s="4">
        <v>2</v>
      </c>
      <c r="O30" s="4">
        <v>4</v>
      </c>
      <c r="P30" s="6">
        <f t="shared" si="4"/>
        <v>51</v>
      </c>
    </row>
    <row r="31" spans="2:16" s="2" customFormat="1" ht="32.1" customHeight="1" x14ac:dyDescent="0.25">
      <c r="B31" s="102"/>
      <c r="C31" s="3" t="s">
        <v>21</v>
      </c>
      <c r="D31" s="65">
        <v>0</v>
      </c>
      <c r="E31" s="65">
        <v>0</v>
      </c>
      <c r="F31" s="65">
        <v>1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4">
        <v>0</v>
      </c>
      <c r="M31" s="4">
        <v>2</v>
      </c>
      <c r="N31" s="4">
        <v>1</v>
      </c>
      <c r="O31" s="4">
        <v>0</v>
      </c>
      <c r="P31" s="6">
        <f t="shared" si="4"/>
        <v>5</v>
      </c>
    </row>
    <row r="32" spans="2:16" s="2" customFormat="1" ht="32.1" customHeight="1" x14ac:dyDescent="0.25">
      <c r="B32" s="102"/>
      <c r="C32" s="3" t="s">
        <v>22</v>
      </c>
      <c r="D32" s="65">
        <v>0</v>
      </c>
      <c r="E32" s="65">
        <v>0</v>
      </c>
      <c r="F32" s="65">
        <v>0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6">
        <f t="shared" si="4"/>
        <v>1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13</v>
      </c>
      <c r="E33" s="41">
        <f t="shared" ref="E33:O33" si="5">SUM(E27:E32)</f>
        <v>21</v>
      </c>
      <c r="F33" s="41">
        <f t="shared" si="5"/>
        <v>16</v>
      </c>
      <c r="G33" s="41">
        <f t="shared" si="5"/>
        <v>6</v>
      </c>
      <c r="H33" s="41">
        <f t="shared" si="5"/>
        <v>8</v>
      </c>
      <c r="I33" s="41">
        <f t="shared" si="5"/>
        <v>16</v>
      </c>
      <c r="J33" s="41">
        <f t="shared" si="5"/>
        <v>9</v>
      </c>
      <c r="K33" s="41">
        <f t="shared" si="5"/>
        <v>16</v>
      </c>
      <c r="L33" s="41">
        <f t="shared" si="5"/>
        <v>14</v>
      </c>
      <c r="M33" s="41">
        <f t="shared" si="5"/>
        <v>12</v>
      </c>
      <c r="N33" s="41">
        <f t="shared" si="5"/>
        <v>6</v>
      </c>
      <c r="O33" s="41">
        <f t="shared" si="5"/>
        <v>13</v>
      </c>
      <c r="P33" s="36">
        <f>SUM(P27:P32)</f>
        <v>150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13</v>
      </c>
      <c r="E38" s="51">
        <v>28</v>
      </c>
      <c r="F38" s="51">
        <v>19</v>
      </c>
      <c r="G38" s="51">
        <v>18</v>
      </c>
      <c r="H38" s="51">
        <v>32</v>
      </c>
      <c r="I38" s="51">
        <v>37</v>
      </c>
      <c r="J38" s="51">
        <v>50</v>
      </c>
      <c r="K38" s="51">
        <v>41</v>
      </c>
      <c r="L38" s="52">
        <v>38</v>
      </c>
      <c r="M38" s="52">
        <v>13</v>
      </c>
      <c r="N38" s="52">
        <v>25</v>
      </c>
      <c r="O38" s="52">
        <v>51</v>
      </c>
      <c r="P38" s="62">
        <f>SUM(D38:O38)</f>
        <v>365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zoomScale="91" zoomScaleNormal="91" workbookViewId="0"/>
  </sheetViews>
  <sheetFormatPr baseColWidth="10" defaultColWidth="11.42578125" defaultRowHeight="14.25" x14ac:dyDescent="0.2"/>
  <cols>
    <col min="1" max="1" width="4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8554687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1</v>
      </c>
      <c r="E15" s="4">
        <v>0</v>
      </c>
      <c r="F15" s="4">
        <v>0</v>
      </c>
      <c r="G15" s="4">
        <v>1</v>
      </c>
      <c r="H15" s="4">
        <v>0</v>
      </c>
      <c r="I15" s="4">
        <v>3</v>
      </c>
      <c r="J15" s="4">
        <v>0</v>
      </c>
      <c r="K15" s="4">
        <v>4</v>
      </c>
      <c r="L15" s="4">
        <v>6</v>
      </c>
      <c r="M15" s="4">
        <v>1</v>
      </c>
      <c r="N15" s="4">
        <v>0</v>
      </c>
      <c r="O15" s="4">
        <v>2</v>
      </c>
      <c r="P15" s="5">
        <f>N15+O15++D15+E15+F15+G15+H15+I15+J15+K15+L15+M15</f>
        <v>18</v>
      </c>
    </row>
    <row r="16" spans="2:16" s="2" customFormat="1" ht="32.1" customHeight="1" x14ac:dyDescent="0.25">
      <c r="B16" s="102"/>
      <c r="C16" s="3" t="s">
        <v>15</v>
      </c>
      <c r="D16" s="4">
        <v>2</v>
      </c>
      <c r="E16" s="4">
        <v>0</v>
      </c>
      <c r="F16" s="4">
        <v>1</v>
      </c>
      <c r="G16" s="4">
        <v>2</v>
      </c>
      <c r="H16" s="4">
        <v>4</v>
      </c>
      <c r="I16" s="4">
        <v>1</v>
      </c>
      <c r="J16" s="4">
        <v>6</v>
      </c>
      <c r="K16" s="4">
        <v>2</v>
      </c>
      <c r="L16" s="4">
        <v>5</v>
      </c>
      <c r="M16" s="4">
        <v>6</v>
      </c>
      <c r="N16" s="4">
        <v>1</v>
      </c>
      <c r="O16" s="4">
        <v>1</v>
      </c>
      <c r="P16" s="6">
        <f>+D16+E16+F16+G16+H16+I16+J16+K16+L16+M16+N16+O16</f>
        <v>31</v>
      </c>
    </row>
    <row r="17" spans="2:16" s="2" customFormat="1" ht="32.1" customHeight="1" x14ac:dyDescent="0.25">
      <c r="B17" s="102"/>
      <c r="C17" s="7" t="s">
        <v>31</v>
      </c>
      <c r="D17" s="8">
        <f>SUM(D15:D16)</f>
        <v>3</v>
      </c>
      <c r="E17" s="9">
        <f t="shared" ref="E17:G17" si="0">SUM(E15:E16)</f>
        <v>0</v>
      </c>
      <c r="F17" s="9">
        <f t="shared" si="0"/>
        <v>1</v>
      </c>
      <c r="G17" s="9">
        <f t="shared" si="0"/>
        <v>3</v>
      </c>
      <c r="H17" s="9">
        <f>+H15+H16</f>
        <v>4</v>
      </c>
      <c r="I17" s="9">
        <f>+I15+I16</f>
        <v>4</v>
      </c>
      <c r="J17" s="9">
        <f t="shared" ref="J17:O17" si="1">+J15+J16</f>
        <v>6</v>
      </c>
      <c r="K17" s="9">
        <f t="shared" si="1"/>
        <v>6</v>
      </c>
      <c r="L17" s="9">
        <f t="shared" si="1"/>
        <v>11</v>
      </c>
      <c r="M17" s="9">
        <f t="shared" si="1"/>
        <v>7</v>
      </c>
      <c r="N17" s="9">
        <f t="shared" si="1"/>
        <v>1</v>
      </c>
      <c r="O17" s="9">
        <f t="shared" si="1"/>
        <v>3</v>
      </c>
      <c r="P17" s="10">
        <f>+D17+E17+F17+G17+H17+I17+J17+K17+L17+M17+N17+O17</f>
        <v>49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15</v>
      </c>
      <c r="E18" s="35">
        <v>10</v>
      </c>
      <c r="F18" s="35">
        <v>15</v>
      </c>
      <c r="G18" s="4">
        <v>8</v>
      </c>
      <c r="H18" s="4">
        <v>15</v>
      </c>
      <c r="I18" s="4">
        <v>12</v>
      </c>
      <c r="J18" s="4">
        <v>4</v>
      </c>
      <c r="K18" s="4">
        <v>14</v>
      </c>
      <c r="L18" s="4">
        <v>11</v>
      </c>
      <c r="M18" s="4">
        <v>17</v>
      </c>
      <c r="N18" s="4">
        <v>16</v>
      </c>
      <c r="O18" s="4">
        <v>12</v>
      </c>
      <c r="P18" s="50">
        <f>N18+O18+D18+E18+F18+G18+H18+I18+J18+K18+L18+M18</f>
        <v>149</v>
      </c>
    </row>
    <row r="19" spans="2:16" s="2" customFormat="1" ht="32.1" customHeight="1" x14ac:dyDescent="0.25">
      <c r="B19" s="103"/>
      <c r="C19" s="11" t="s">
        <v>15</v>
      </c>
      <c r="D19" s="35">
        <v>17</v>
      </c>
      <c r="E19" s="35">
        <v>14</v>
      </c>
      <c r="F19" s="35">
        <v>18</v>
      </c>
      <c r="G19" s="4">
        <v>9</v>
      </c>
      <c r="H19" s="4">
        <v>20</v>
      </c>
      <c r="I19" s="4">
        <v>17</v>
      </c>
      <c r="J19" s="4">
        <v>10</v>
      </c>
      <c r="K19" s="4">
        <v>19</v>
      </c>
      <c r="L19" s="4">
        <v>10</v>
      </c>
      <c r="M19" s="4">
        <v>40</v>
      </c>
      <c r="N19" s="4">
        <v>15</v>
      </c>
      <c r="O19" s="4">
        <v>10</v>
      </c>
      <c r="P19" s="50">
        <f>N19+O19+D19+E19+F19+G19+H19+I19+J19+K19+L19+M19</f>
        <v>199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0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2</v>
      </c>
      <c r="M20" s="4">
        <v>0</v>
      </c>
      <c r="N20" s="4">
        <v>1</v>
      </c>
      <c r="O20" s="4">
        <v>0</v>
      </c>
      <c r="P20" s="50">
        <f>+D20+E20+F20+G20+H20+I20+J20+K20+L20+M20+N20+O20</f>
        <v>5</v>
      </c>
    </row>
    <row r="21" spans="2:16" s="2" customFormat="1" ht="32.1" customHeight="1" x14ac:dyDescent="0.25">
      <c r="B21" s="103"/>
      <c r="C21" s="7" t="s">
        <v>31</v>
      </c>
      <c r="D21" s="8">
        <f>SUM(D18:D20)</f>
        <v>32</v>
      </c>
      <c r="E21" s="8">
        <f t="shared" ref="E21:O21" si="2">SUM(E18:E20)</f>
        <v>24</v>
      </c>
      <c r="F21" s="8">
        <f t="shared" si="2"/>
        <v>33</v>
      </c>
      <c r="G21" s="8">
        <f t="shared" si="2"/>
        <v>17</v>
      </c>
      <c r="H21" s="8">
        <f t="shared" si="2"/>
        <v>35</v>
      </c>
      <c r="I21" s="8">
        <f t="shared" si="2"/>
        <v>29</v>
      </c>
      <c r="J21" s="8">
        <f t="shared" si="2"/>
        <v>14</v>
      </c>
      <c r="K21" s="8">
        <f t="shared" si="2"/>
        <v>35</v>
      </c>
      <c r="L21" s="8">
        <f t="shared" si="2"/>
        <v>23</v>
      </c>
      <c r="M21" s="8">
        <f t="shared" si="2"/>
        <v>57</v>
      </c>
      <c r="N21" s="8">
        <f t="shared" si="2"/>
        <v>32</v>
      </c>
      <c r="O21" s="8">
        <f t="shared" si="2"/>
        <v>22</v>
      </c>
      <c r="P21" s="12">
        <f t="shared" ref="P21" si="3">SUM(P18:P20)</f>
        <v>353</v>
      </c>
    </row>
    <row r="22" spans="2:16" s="2" customFormat="1" ht="32.1" customHeight="1" thickBot="1" x14ac:dyDescent="0.3">
      <c r="B22" s="104" t="s">
        <v>32</v>
      </c>
      <c r="C22" s="105"/>
      <c r="D22" s="13">
        <f>D17+D21</f>
        <v>35</v>
      </c>
      <c r="E22" s="13">
        <f t="shared" ref="E22:O22" si="4">E17+E21</f>
        <v>24</v>
      </c>
      <c r="F22" s="13">
        <f t="shared" si="4"/>
        <v>34</v>
      </c>
      <c r="G22" s="13">
        <f t="shared" si="4"/>
        <v>20</v>
      </c>
      <c r="H22" s="13">
        <f t="shared" si="4"/>
        <v>39</v>
      </c>
      <c r="I22" s="13">
        <f t="shared" si="4"/>
        <v>33</v>
      </c>
      <c r="J22" s="13">
        <f t="shared" si="4"/>
        <v>20</v>
      </c>
      <c r="K22" s="13">
        <f t="shared" si="4"/>
        <v>41</v>
      </c>
      <c r="L22" s="13">
        <f t="shared" si="4"/>
        <v>34</v>
      </c>
      <c r="M22" s="13">
        <f t="shared" si="4"/>
        <v>64</v>
      </c>
      <c r="N22" s="13">
        <f t="shared" si="4"/>
        <v>33</v>
      </c>
      <c r="O22" s="13">
        <f t="shared" si="4"/>
        <v>25</v>
      </c>
      <c r="P22" s="36">
        <f>+P17+P21</f>
        <v>402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3</v>
      </c>
      <c r="E27" s="35">
        <v>4</v>
      </c>
      <c r="F27" s="35">
        <v>1</v>
      </c>
      <c r="G27" s="35">
        <v>2</v>
      </c>
      <c r="H27" s="35">
        <v>1</v>
      </c>
      <c r="I27" s="35">
        <v>1</v>
      </c>
      <c r="J27" s="35">
        <v>2</v>
      </c>
      <c r="K27" s="35">
        <v>2</v>
      </c>
      <c r="L27" s="4">
        <v>2</v>
      </c>
      <c r="M27" s="4">
        <v>3</v>
      </c>
      <c r="N27" s="4">
        <v>1</v>
      </c>
      <c r="O27" s="4">
        <v>0</v>
      </c>
      <c r="P27" s="6">
        <f>SUM(D27:O27)</f>
        <v>22</v>
      </c>
    </row>
    <row r="28" spans="2:16" s="2" customFormat="1" ht="32.1" customHeight="1" x14ac:dyDescent="0.25">
      <c r="B28" s="102"/>
      <c r="C28" s="3" t="s">
        <v>18</v>
      </c>
      <c r="D28" s="35">
        <v>0</v>
      </c>
      <c r="E28" s="35">
        <v>1</v>
      </c>
      <c r="F28" s="35">
        <v>0</v>
      </c>
      <c r="G28" s="35">
        <v>0</v>
      </c>
      <c r="H28" s="35">
        <v>1</v>
      </c>
      <c r="I28" s="35">
        <v>2</v>
      </c>
      <c r="J28" s="35">
        <v>1</v>
      </c>
      <c r="K28" s="35">
        <v>0</v>
      </c>
      <c r="L28" s="4">
        <v>0</v>
      </c>
      <c r="M28" s="4">
        <v>1</v>
      </c>
      <c r="N28" s="4">
        <v>1</v>
      </c>
      <c r="O28" s="4">
        <v>1</v>
      </c>
      <c r="P28" s="6">
        <f t="shared" ref="P28:P32" si="5">SUM(D28:O28)</f>
        <v>8</v>
      </c>
    </row>
    <row r="29" spans="2:16" s="2" customFormat="1" ht="32.1" customHeight="1" x14ac:dyDescent="0.25">
      <c r="B29" s="102"/>
      <c r="C29" s="3" t="s">
        <v>19</v>
      </c>
      <c r="D29" s="35">
        <v>0</v>
      </c>
      <c r="E29" s="35">
        <v>0</v>
      </c>
      <c r="F29" s="35">
        <v>0</v>
      </c>
      <c r="G29" s="35">
        <v>1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6">
        <f t="shared" si="5"/>
        <v>1</v>
      </c>
    </row>
    <row r="30" spans="2:16" s="2" customFormat="1" ht="32.1" customHeight="1" x14ac:dyDescent="0.25">
      <c r="B30" s="102"/>
      <c r="C30" s="3" t="s">
        <v>20</v>
      </c>
      <c r="D30" s="35">
        <v>2</v>
      </c>
      <c r="E30" s="35">
        <v>0</v>
      </c>
      <c r="F30" s="35">
        <v>0</v>
      </c>
      <c r="G30" s="35">
        <v>1</v>
      </c>
      <c r="H30" s="35">
        <v>2</v>
      </c>
      <c r="I30" s="35">
        <v>1</v>
      </c>
      <c r="J30" s="35">
        <v>0</v>
      </c>
      <c r="K30" s="35">
        <v>1</v>
      </c>
      <c r="L30" s="4">
        <v>2</v>
      </c>
      <c r="M30" s="4">
        <v>1</v>
      </c>
      <c r="N30" s="4">
        <v>1</v>
      </c>
      <c r="O30" s="4">
        <v>0</v>
      </c>
      <c r="P30" s="6">
        <f t="shared" si="5"/>
        <v>11</v>
      </c>
    </row>
    <row r="31" spans="2:16" s="2" customFormat="1" ht="32.1" customHeight="1" x14ac:dyDescent="0.25">
      <c r="B31" s="102"/>
      <c r="C31" s="3" t="s">
        <v>21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1</v>
      </c>
      <c r="L31" s="4">
        <v>0</v>
      </c>
      <c r="M31" s="4">
        <v>1</v>
      </c>
      <c r="N31" s="4">
        <v>1</v>
      </c>
      <c r="O31" s="4">
        <v>0</v>
      </c>
      <c r="P31" s="6">
        <f t="shared" si="5"/>
        <v>3</v>
      </c>
    </row>
    <row r="32" spans="2:16" s="2" customFormat="1" ht="32.1" customHeight="1" x14ac:dyDescent="0.25">
      <c r="B32" s="102"/>
      <c r="C32" s="3" t="s">
        <v>22</v>
      </c>
      <c r="D32" s="35">
        <v>0</v>
      </c>
      <c r="E32" s="35">
        <v>0</v>
      </c>
      <c r="F32" s="35">
        <v>0</v>
      </c>
      <c r="G32" s="35">
        <v>0</v>
      </c>
      <c r="H32" s="4">
        <v>0</v>
      </c>
      <c r="I32" s="4">
        <v>0</v>
      </c>
      <c r="J32" s="4">
        <v>0</v>
      </c>
      <c r="K32" s="4">
        <v>3</v>
      </c>
      <c r="L32" s="4">
        <v>0</v>
      </c>
      <c r="M32" s="4">
        <v>0</v>
      </c>
      <c r="N32" s="4">
        <v>0</v>
      </c>
      <c r="O32" s="4">
        <v>0</v>
      </c>
      <c r="P32" s="6">
        <f t="shared" si="5"/>
        <v>3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5</v>
      </c>
      <c r="E33" s="41">
        <f t="shared" ref="E33:O33" si="6">SUM(E27:E32)</f>
        <v>5</v>
      </c>
      <c r="F33" s="41">
        <f t="shared" si="6"/>
        <v>1</v>
      </c>
      <c r="G33" s="41">
        <f t="shared" si="6"/>
        <v>4</v>
      </c>
      <c r="H33" s="41">
        <f t="shared" si="6"/>
        <v>4</v>
      </c>
      <c r="I33" s="41">
        <f t="shared" si="6"/>
        <v>4</v>
      </c>
      <c r="J33" s="41">
        <f t="shared" si="6"/>
        <v>3</v>
      </c>
      <c r="K33" s="41">
        <f t="shared" si="6"/>
        <v>7</v>
      </c>
      <c r="L33" s="41">
        <f t="shared" si="6"/>
        <v>4</v>
      </c>
      <c r="M33" s="41">
        <f t="shared" si="6"/>
        <v>6</v>
      </c>
      <c r="N33" s="41">
        <f t="shared" si="6"/>
        <v>4</v>
      </c>
      <c r="O33" s="41">
        <f t="shared" si="6"/>
        <v>1</v>
      </c>
      <c r="P33" s="14">
        <f>SUM(P27:P32)</f>
        <v>48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1</v>
      </c>
      <c r="E38" s="51">
        <v>0</v>
      </c>
      <c r="F38" s="51">
        <v>9</v>
      </c>
      <c r="G38" s="51">
        <v>0</v>
      </c>
      <c r="H38" s="51">
        <v>18</v>
      </c>
      <c r="I38" s="51">
        <v>15</v>
      </c>
      <c r="J38" s="51">
        <v>18</v>
      </c>
      <c r="K38" s="51">
        <v>18</v>
      </c>
      <c r="L38" s="52">
        <v>12</v>
      </c>
      <c r="M38" s="52">
        <v>22</v>
      </c>
      <c r="N38" s="52">
        <v>14</v>
      </c>
      <c r="O38" s="52">
        <v>10</v>
      </c>
      <c r="P38" s="62">
        <f>SUM(D38:O38)</f>
        <v>137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/>
  </sheetViews>
  <sheetFormatPr baseColWidth="10" defaultColWidth="11.42578125" defaultRowHeight="14.25" x14ac:dyDescent="0.2"/>
  <cols>
    <col min="1" max="1" width="3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bestFit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bestFit="1" customWidth="1"/>
    <col min="15" max="15" width="11.5703125" style="1" customWidth="1"/>
    <col min="16" max="16" width="12.1406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90" t="str">
        <f>DESCRIPCION!B1</f>
        <v>REPÚBLICA DOMINICANA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6" ht="18.75" customHeight="1" x14ac:dyDescent="0.45">
      <c r="B6" s="91" t="str">
        <f>DESCRIPCION!B2</f>
        <v>PROCURADURÍA GENERAL DE LA REPÚBLICA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6" ht="18" customHeight="1" x14ac:dyDescent="0.4">
      <c r="B7" s="92" t="str">
        <f>DESCRIPCION!B3</f>
        <v>"Año de la Consolidación de la Seguridad Alimentaria"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9.75" customHeight="1" x14ac:dyDescent="0.35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s="2" customFormat="1" ht="17.25" x14ac:dyDescent="0.3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s="2" customFormat="1" ht="18.75" customHeight="1" x14ac:dyDescent="0.25">
      <c r="B10" s="93" t="str">
        <f>DESCRIPCION!B6</f>
        <v xml:space="preserve">DENUNCIAS DE VIOLENCIA DE GÉNERO, INTRAFAMILIAR Y DELITOS SEXUALES 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s="2" customFormat="1" ht="19.5" x14ac:dyDescent="0.4">
      <c r="B11" s="94" t="s">
        <v>91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s="2" customFormat="1" ht="18.75" customHeight="1" thickBot="1" x14ac:dyDescent="0.4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s="2" customFormat="1" ht="32.1" customHeight="1" x14ac:dyDescent="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2:16" s="2" customFormat="1" ht="32.1" customHeight="1" x14ac:dyDescent="0.25">
      <c r="B14" s="57" t="s">
        <v>13</v>
      </c>
      <c r="C14" s="58" t="s">
        <v>81</v>
      </c>
      <c r="D14" s="58" t="s">
        <v>1</v>
      </c>
      <c r="E14" s="58" t="s">
        <v>2</v>
      </c>
      <c r="F14" s="58" t="s">
        <v>3</v>
      </c>
      <c r="G14" s="58" t="s">
        <v>4</v>
      </c>
      <c r="H14" s="58" t="s">
        <v>5</v>
      </c>
      <c r="I14" s="58" t="s">
        <v>6</v>
      </c>
      <c r="J14" s="58" t="s">
        <v>7</v>
      </c>
      <c r="K14" s="58" t="s">
        <v>8</v>
      </c>
      <c r="L14" s="58" t="s">
        <v>9</v>
      </c>
      <c r="M14" s="58" t="s">
        <v>10</v>
      </c>
      <c r="N14" s="58" t="s">
        <v>11</v>
      </c>
      <c r="O14" s="58" t="s">
        <v>12</v>
      </c>
      <c r="P14" s="59" t="s">
        <v>29</v>
      </c>
    </row>
    <row r="15" spans="2:16" s="2" customFormat="1" ht="32.1" customHeight="1" x14ac:dyDescent="0.25">
      <c r="B15" s="102" t="s">
        <v>23</v>
      </c>
      <c r="C15" s="3" t="s">
        <v>14</v>
      </c>
      <c r="D15" s="4">
        <v>28</v>
      </c>
      <c r="E15" s="4">
        <v>10</v>
      </c>
      <c r="F15" s="4">
        <v>6</v>
      </c>
      <c r="G15" s="4">
        <v>11</v>
      </c>
      <c r="H15" s="4">
        <v>30</v>
      </c>
      <c r="I15" s="4">
        <v>15</v>
      </c>
      <c r="J15" s="4">
        <v>6</v>
      </c>
      <c r="K15" s="4">
        <v>8</v>
      </c>
      <c r="L15" s="4">
        <v>10</v>
      </c>
      <c r="M15" s="4">
        <v>24</v>
      </c>
      <c r="N15" s="4">
        <v>16</v>
      </c>
      <c r="O15" s="4">
        <v>8</v>
      </c>
      <c r="P15" s="5">
        <f>SUM(D15:O15)</f>
        <v>172</v>
      </c>
    </row>
    <row r="16" spans="2:16" s="2" customFormat="1" ht="32.1" customHeight="1" x14ac:dyDescent="0.25">
      <c r="B16" s="102"/>
      <c r="C16" s="3" t="s">
        <v>15</v>
      </c>
      <c r="D16" s="4">
        <v>63</v>
      </c>
      <c r="E16" s="4">
        <v>25</v>
      </c>
      <c r="F16" s="4">
        <v>12</v>
      </c>
      <c r="G16" s="4">
        <v>24</v>
      </c>
      <c r="H16" s="4">
        <v>58</v>
      </c>
      <c r="I16" s="4">
        <v>50</v>
      </c>
      <c r="J16" s="4">
        <v>54</v>
      </c>
      <c r="K16" s="4">
        <v>57</v>
      </c>
      <c r="L16" s="4">
        <v>69</v>
      </c>
      <c r="M16" s="4">
        <v>58</v>
      </c>
      <c r="N16" s="4">
        <v>94</v>
      </c>
      <c r="O16" s="4">
        <v>60</v>
      </c>
      <c r="P16" s="6">
        <f>SUM(D16:O16)</f>
        <v>624</v>
      </c>
    </row>
    <row r="17" spans="2:16" s="2" customFormat="1" ht="32.1" customHeight="1" x14ac:dyDescent="0.25">
      <c r="B17" s="102"/>
      <c r="C17" s="7" t="s">
        <v>31</v>
      </c>
      <c r="D17" s="8">
        <f>SUM(D15:D16)</f>
        <v>91</v>
      </c>
      <c r="E17" s="8">
        <f t="shared" ref="E17:O17" si="0">SUM(E15:E16)</f>
        <v>35</v>
      </c>
      <c r="F17" s="8">
        <f t="shared" si="0"/>
        <v>18</v>
      </c>
      <c r="G17" s="8">
        <f t="shared" si="0"/>
        <v>35</v>
      </c>
      <c r="H17" s="8">
        <f t="shared" si="0"/>
        <v>88</v>
      </c>
      <c r="I17" s="8">
        <f t="shared" si="0"/>
        <v>65</v>
      </c>
      <c r="J17" s="8">
        <f t="shared" si="0"/>
        <v>60</v>
      </c>
      <c r="K17" s="8">
        <f t="shared" si="0"/>
        <v>65</v>
      </c>
      <c r="L17" s="8">
        <f t="shared" si="0"/>
        <v>79</v>
      </c>
      <c r="M17" s="8">
        <f t="shared" si="0"/>
        <v>82</v>
      </c>
      <c r="N17" s="8">
        <f t="shared" si="0"/>
        <v>110</v>
      </c>
      <c r="O17" s="8">
        <f t="shared" si="0"/>
        <v>68</v>
      </c>
      <c r="P17" s="10">
        <f>+D17+E17+F17+G17+H17+I17+J17+K17+L17+M17+N17+O17</f>
        <v>796</v>
      </c>
    </row>
    <row r="18" spans="2:16" s="2" customFormat="1" ht="32.1" customHeight="1" x14ac:dyDescent="0.25">
      <c r="B18" s="103" t="s">
        <v>24</v>
      </c>
      <c r="C18" s="11" t="s">
        <v>14</v>
      </c>
      <c r="D18" s="35">
        <v>2</v>
      </c>
      <c r="E18" s="35">
        <v>11</v>
      </c>
      <c r="F18" s="35">
        <v>4</v>
      </c>
      <c r="G18" s="4">
        <v>0</v>
      </c>
      <c r="H18" s="4">
        <v>0</v>
      </c>
      <c r="I18" s="4">
        <v>0</v>
      </c>
      <c r="J18" s="4">
        <v>14</v>
      </c>
      <c r="K18" s="4">
        <v>12</v>
      </c>
      <c r="L18" s="4">
        <v>12</v>
      </c>
      <c r="M18" s="4">
        <v>14</v>
      </c>
      <c r="N18" s="4">
        <v>21</v>
      </c>
      <c r="O18" s="4">
        <v>12</v>
      </c>
      <c r="P18" s="50">
        <f>N18+O18+D18+E18+F18+G18+H18+I18+J18+K18+L18+M18</f>
        <v>102</v>
      </c>
    </row>
    <row r="19" spans="2:16" s="2" customFormat="1" ht="32.1" customHeight="1" x14ac:dyDescent="0.25">
      <c r="B19" s="103"/>
      <c r="C19" s="11" t="s">
        <v>15</v>
      </c>
      <c r="D19" s="35">
        <v>16</v>
      </c>
      <c r="E19" s="35">
        <v>27</v>
      </c>
      <c r="F19" s="35">
        <v>11</v>
      </c>
      <c r="G19" s="4">
        <v>10</v>
      </c>
      <c r="H19" s="4">
        <v>27</v>
      </c>
      <c r="I19" s="4">
        <v>5</v>
      </c>
      <c r="J19" s="4">
        <v>39</v>
      </c>
      <c r="K19" s="4">
        <v>17</v>
      </c>
      <c r="L19" s="4">
        <v>30</v>
      </c>
      <c r="M19" s="4">
        <v>57</v>
      </c>
      <c r="N19" s="4">
        <v>43</v>
      </c>
      <c r="O19" s="4">
        <v>20</v>
      </c>
      <c r="P19" s="50">
        <f>N19+O19+D19+E19+F19+G19+H19+I19+J19+K19+L19+M19</f>
        <v>302</v>
      </c>
    </row>
    <row r="20" spans="2:16" s="2" customFormat="1" ht="32.1" customHeight="1" x14ac:dyDescent="0.25">
      <c r="B20" s="103"/>
      <c r="C20" s="11" t="s">
        <v>16</v>
      </c>
      <c r="D20" s="35">
        <v>0</v>
      </c>
      <c r="E20" s="35">
        <v>2</v>
      </c>
      <c r="F20" s="35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0">
        <f>+D20+E20+F20+G20+H20+I20+J20+K20+L20+M20+N20+O20</f>
        <v>2</v>
      </c>
    </row>
    <row r="21" spans="2:16" s="2" customFormat="1" ht="32.1" customHeight="1" x14ac:dyDescent="0.25">
      <c r="B21" s="103"/>
      <c r="C21" s="7" t="s">
        <v>31</v>
      </c>
      <c r="D21" s="8">
        <f>SUM(D18:D20)</f>
        <v>18</v>
      </c>
      <c r="E21" s="8">
        <f t="shared" ref="E21:O21" si="1">SUM(E18:E20)</f>
        <v>40</v>
      </c>
      <c r="F21" s="8">
        <f t="shared" si="1"/>
        <v>15</v>
      </c>
      <c r="G21" s="8">
        <f t="shared" si="1"/>
        <v>10</v>
      </c>
      <c r="H21" s="8">
        <f t="shared" si="1"/>
        <v>27</v>
      </c>
      <c r="I21" s="8">
        <f t="shared" si="1"/>
        <v>5</v>
      </c>
      <c r="J21" s="8">
        <f t="shared" si="1"/>
        <v>53</v>
      </c>
      <c r="K21" s="8">
        <f t="shared" si="1"/>
        <v>29</v>
      </c>
      <c r="L21" s="8">
        <f t="shared" si="1"/>
        <v>42</v>
      </c>
      <c r="M21" s="8">
        <f t="shared" si="1"/>
        <v>71</v>
      </c>
      <c r="N21" s="8">
        <f t="shared" si="1"/>
        <v>64</v>
      </c>
      <c r="O21" s="8">
        <f t="shared" si="1"/>
        <v>32</v>
      </c>
      <c r="P21" s="12">
        <f t="shared" ref="P21" si="2">SUM(P18:P20)</f>
        <v>406</v>
      </c>
    </row>
    <row r="22" spans="2:16" s="2" customFormat="1" ht="32.1" customHeight="1" thickBot="1" x14ac:dyDescent="0.3">
      <c r="B22" s="104" t="s">
        <v>32</v>
      </c>
      <c r="C22" s="105"/>
      <c r="D22" s="13">
        <f>SUM(D21,D17)</f>
        <v>109</v>
      </c>
      <c r="E22" s="13">
        <f t="shared" ref="E22:O22" si="3">SUM(E21,E17)</f>
        <v>75</v>
      </c>
      <c r="F22" s="13">
        <f t="shared" si="3"/>
        <v>33</v>
      </c>
      <c r="G22" s="13">
        <f t="shared" si="3"/>
        <v>45</v>
      </c>
      <c r="H22" s="13">
        <f t="shared" si="3"/>
        <v>115</v>
      </c>
      <c r="I22" s="13">
        <f t="shared" si="3"/>
        <v>70</v>
      </c>
      <c r="J22" s="13">
        <f t="shared" si="3"/>
        <v>113</v>
      </c>
      <c r="K22" s="13">
        <f t="shared" si="3"/>
        <v>94</v>
      </c>
      <c r="L22" s="13">
        <f t="shared" si="3"/>
        <v>121</v>
      </c>
      <c r="M22" s="13">
        <f t="shared" si="3"/>
        <v>153</v>
      </c>
      <c r="N22" s="13">
        <f t="shared" si="3"/>
        <v>174</v>
      </c>
      <c r="O22" s="13">
        <f t="shared" si="3"/>
        <v>100</v>
      </c>
      <c r="P22" s="36">
        <f>+P17+P21</f>
        <v>1202</v>
      </c>
    </row>
    <row r="23" spans="2:16" s="2" customFormat="1" ht="17.25" x14ac:dyDescent="0.35">
      <c r="B23" s="15" t="str">
        <f>DESCRIPCION!B9</f>
        <v xml:space="preserve">Fuente: Unidades especializadas en violencia de género, intrafamiliar y delitos sexuales (UVGS). 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8"/>
      <c r="N23" s="16"/>
      <c r="O23" s="16"/>
      <c r="P23" s="15"/>
    </row>
    <row r="24" spans="2:16" s="2" customFormat="1" ht="32.1" customHeight="1" thickBot="1" x14ac:dyDescent="0.4">
      <c r="B24" s="15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9"/>
      <c r="N24" s="16"/>
      <c r="O24" s="16"/>
      <c r="P24" s="15"/>
    </row>
    <row r="25" spans="2:16" s="2" customFormat="1" ht="32.1" customHeight="1" x14ac:dyDescent="0.25">
      <c r="B25" s="106" t="s"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s="2" customFormat="1" ht="32.1" customHeight="1" x14ac:dyDescent="0.25">
      <c r="B26" s="57" t="s">
        <v>13</v>
      </c>
      <c r="C26" s="58" t="s">
        <v>81</v>
      </c>
      <c r="D26" s="58" t="s">
        <v>1</v>
      </c>
      <c r="E26" s="58" t="s">
        <v>2</v>
      </c>
      <c r="F26" s="58" t="s">
        <v>3</v>
      </c>
      <c r="G26" s="58" t="s">
        <v>4</v>
      </c>
      <c r="H26" s="58" t="s">
        <v>5</v>
      </c>
      <c r="I26" s="58" t="s">
        <v>6</v>
      </c>
      <c r="J26" s="58" t="s">
        <v>7</v>
      </c>
      <c r="K26" s="58" t="s">
        <v>8</v>
      </c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29</v>
      </c>
    </row>
    <row r="27" spans="2:16" s="2" customFormat="1" ht="32.1" customHeight="1" x14ac:dyDescent="0.25">
      <c r="B27" s="102" t="s">
        <v>25</v>
      </c>
      <c r="C27" s="3" t="s">
        <v>17</v>
      </c>
      <c r="D27" s="35">
        <v>19</v>
      </c>
      <c r="E27" s="35">
        <v>13</v>
      </c>
      <c r="F27" s="35">
        <v>9</v>
      </c>
      <c r="G27" s="35">
        <v>10</v>
      </c>
      <c r="H27" s="35">
        <v>23</v>
      </c>
      <c r="I27" s="35">
        <v>23</v>
      </c>
      <c r="J27" s="35">
        <v>35</v>
      </c>
      <c r="K27" s="35">
        <v>35</v>
      </c>
      <c r="L27" s="4">
        <v>37</v>
      </c>
      <c r="M27" s="4">
        <v>36</v>
      </c>
      <c r="N27" s="4">
        <v>35</v>
      </c>
      <c r="O27" s="4">
        <v>33</v>
      </c>
      <c r="P27" s="5">
        <f>SUM(D27:O27)</f>
        <v>308</v>
      </c>
    </row>
    <row r="28" spans="2:16" s="2" customFormat="1" ht="32.1" customHeight="1" x14ac:dyDescent="0.25">
      <c r="B28" s="102"/>
      <c r="C28" s="3" t="s">
        <v>18</v>
      </c>
      <c r="D28" s="35">
        <v>3</v>
      </c>
      <c r="E28" s="35">
        <v>3</v>
      </c>
      <c r="F28" s="35">
        <v>3</v>
      </c>
      <c r="G28" s="35">
        <v>2</v>
      </c>
      <c r="H28" s="35">
        <v>6</v>
      </c>
      <c r="I28" s="35">
        <v>4</v>
      </c>
      <c r="J28" s="35">
        <v>7</v>
      </c>
      <c r="K28" s="35">
        <v>7</v>
      </c>
      <c r="L28" s="4">
        <v>7</v>
      </c>
      <c r="M28" s="4">
        <v>7</v>
      </c>
      <c r="N28" s="4">
        <v>7</v>
      </c>
      <c r="O28" s="4">
        <v>7</v>
      </c>
      <c r="P28" s="5">
        <f>SUM(D28:O28)</f>
        <v>63</v>
      </c>
    </row>
    <row r="29" spans="2:16" s="2" customFormat="1" ht="32.1" customHeight="1" x14ac:dyDescent="0.25">
      <c r="B29" s="102"/>
      <c r="C29" s="3" t="s">
        <v>19</v>
      </c>
      <c r="D29" s="35">
        <v>1</v>
      </c>
      <c r="E29" s="35">
        <v>8</v>
      </c>
      <c r="F29" s="35">
        <v>4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13</v>
      </c>
    </row>
    <row r="30" spans="2:16" s="2" customFormat="1" ht="32.1" customHeight="1" x14ac:dyDescent="0.25">
      <c r="B30" s="102"/>
      <c r="C30" s="3" t="s">
        <v>20</v>
      </c>
      <c r="D30" s="35">
        <v>11</v>
      </c>
      <c r="E30" s="35">
        <v>15</v>
      </c>
      <c r="F30" s="35">
        <v>10</v>
      </c>
      <c r="G30" s="35">
        <v>1</v>
      </c>
      <c r="H30" s="35">
        <v>6</v>
      </c>
      <c r="I30" s="35">
        <v>11</v>
      </c>
      <c r="J30" s="35">
        <v>24</v>
      </c>
      <c r="K30" s="35">
        <v>4</v>
      </c>
      <c r="L30" s="4">
        <v>9</v>
      </c>
      <c r="M30" s="4">
        <v>7</v>
      </c>
      <c r="N30" s="4">
        <v>40</v>
      </c>
      <c r="O30" s="4">
        <v>12</v>
      </c>
      <c r="P30" s="5">
        <f t="shared" si="4"/>
        <v>150</v>
      </c>
    </row>
    <row r="31" spans="2:16" s="2" customFormat="1" ht="32.1" customHeight="1" x14ac:dyDescent="0.25">
      <c r="B31" s="102"/>
      <c r="C31" s="3" t="s">
        <v>21</v>
      </c>
      <c r="D31" s="35">
        <v>3</v>
      </c>
      <c r="E31" s="35">
        <v>5</v>
      </c>
      <c r="F31" s="35">
        <v>2</v>
      </c>
      <c r="G31" s="35">
        <v>1</v>
      </c>
      <c r="H31" s="35">
        <v>3</v>
      </c>
      <c r="I31" s="35">
        <v>1</v>
      </c>
      <c r="J31" s="35">
        <v>2</v>
      </c>
      <c r="K31" s="35">
        <v>2</v>
      </c>
      <c r="L31" s="4">
        <v>2</v>
      </c>
      <c r="M31" s="4">
        <v>3</v>
      </c>
      <c r="N31" s="4">
        <v>2</v>
      </c>
      <c r="O31" s="4">
        <v>2</v>
      </c>
      <c r="P31" s="5">
        <f t="shared" si="4"/>
        <v>28</v>
      </c>
    </row>
    <row r="32" spans="2:16" s="2" customFormat="1" ht="32.1" customHeight="1" x14ac:dyDescent="0.25">
      <c r="B32" s="102"/>
      <c r="C32" s="3" t="s">
        <v>22</v>
      </c>
      <c r="D32" s="35">
        <v>1</v>
      </c>
      <c r="E32" s="35">
        <v>0</v>
      </c>
      <c r="F32" s="35">
        <v>1</v>
      </c>
      <c r="G32" s="3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2</v>
      </c>
    </row>
    <row r="33" spans="2:16" s="2" customFormat="1" ht="32.1" customHeight="1" thickBot="1" x14ac:dyDescent="0.3">
      <c r="B33" s="104" t="s">
        <v>32</v>
      </c>
      <c r="C33" s="105"/>
      <c r="D33" s="41">
        <f>SUM(D27:D32)</f>
        <v>38</v>
      </c>
      <c r="E33" s="41">
        <f t="shared" ref="E33:O33" si="5">SUM(E27:E32)</f>
        <v>44</v>
      </c>
      <c r="F33" s="41">
        <f t="shared" si="5"/>
        <v>29</v>
      </c>
      <c r="G33" s="41">
        <f t="shared" si="5"/>
        <v>14</v>
      </c>
      <c r="H33" s="41">
        <f t="shared" si="5"/>
        <v>38</v>
      </c>
      <c r="I33" s="41">
        <f t="shared" si="5"/>
        <v>39</v>
      </c>
      <c r="J33" s="41">
        <f t="shared" si="5"/>
        <v>68</v>
      </c>
      <c r="K33" s="41">
        <f t="shared" si="5"/>
        <v>48</v>
      </c>
      <c r="L33" s="41">
        <f t="shared" si="5"/>
        <v>55</v>
      </c>
      <c r="M33" s="41">
        <f t="shared" si="5"/>
        <v>53</v>
      </c>
      <c r="N33" s="41">
        <f t="shared" si="5"/>
        <v>84</v>
      </c>
      <c r="O33" s="41">
        <f t="shared" si="5"/>
        <v>54</v>
      </c>
      <c r="P33" s="14">
        <f>SUM(P27:P32)</f>
        <v>564</v>
      </c>
    </row>
    <row r="34" spans="2:16" s="2" customFormat="1" ht="17.25" x14ac:dyDescent="0.35">
      <c r="B34" s="15" t="str">
        <f>DESCRIPCION!B9</f>
        <v xml:space="preserve">Fuente: Unidades especializadas en violencia de género, intrafamiliar y delitos sexuales (UVGS). </v>
      </c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18"/>
      <c r="N34" s="16"/>
      <c r="O34" s="16"/>
      <c r="P34" s="15"/>
    </row>
    <row r="35" spans="2:16" s="2" customFormat="1" ht="32.1" customHeight="1" thickBot="1" x14ac:dyDescent="0.4">
      <c r="B35" s="15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9"/>
      <c r="N35" s="16"/>
      <c r="O35" s="16"/>
      <c r="P35" s="15"/>
    </row>
    <row r="36" spans="2:16" ht="32.1" customHeight="1" thickTop="1" x14ac:dyDescent="0.2">
      <c r="B36" s="95" t="s">
        <v>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7" spans="2:16" ht="32.1" customHeight="1" x14ac:dyDescent="0.2">
      <c r="B37" s="98"/>
      <c r="C37" s="99"/>
      <c r="D37" s="60" t="s">
        <v>1</v>
      </c>
      <c r="E37" s="60" t="s">
        <v>2</v>
      </c>
      <c r="F37" s="60" t="s">
        <v>3</v>
      </c>
      <c r="G37" s="60" t="s">
        <v>4</v>
      </c>
      <c r="H37" s="60" t="s">
        <v>5</v>
      </c>
      <c r="I37" s="60" t="s">
        <v>6</v>
      </c>
      <c r="J37" s="60" t="s">
        <v>7</v>
      </c>
      <c r="K37" s="60" t="s">
        <v>8</v>
      </c>
      <c r="L37" s="60" t="s">
        <v>9</v>
      </c>
      <c r="M37" s="60" t="s">
        <v>10</v>
      </c>
      <c r="N37" s="60" t="s">
        <v>11</v>
      </c>
      <c r="O37" s="60" t="s">
        <v>12</v>
      </c>
      <c r="P37" s="61" t="s">
        <v>29</v>
      </c>
    </row>
    <row r="38" spans="2:16" ht="32.1" customHeight="1" thickBot="1" x14ac:dyDescent="0.25">
      <c r="B38" s="100" t="s">
        <v>30</v>
      </c>
      <c r="C38" s="101"/>
      <c r="D38" s="51">
        <v>132</v>
      </c>
      <c r="E38" s="51">
        <v>116</v>
      </c>
      <c r="F38" s="51">
        <v>61</v>
      </c>
      <c r="G38" s="51">
        <v>58</v>
      </c>
      <c r="H38" s="51">
        <v>140</v>
      </c>
      <c r="I38" s="51">
        <v>136</v>
      </c>
      <c r="J38" s="51">
        <v>206</v>
      </c>
      <c r="K38" s="51">
        <v>182</v>
      </c>
      <c r="L38" s="52">
        <v>233</v>
      </c>
      <c r="M38" s="52">
        <v>264</v>
      </c>
      <c r="N38" s="52">
        <v>223</v>
      </c>
      <c r="O38" s="52">
        <v>194</v>
      </c>
      <c r="P38" s="62">
        <f>SUM(D38:O38)</f>
        <v>1945</v>
      </c>
    </row>
    <row r="39" spans="2:16" ht="18" thickTop="1" x14ac:dyDescent="0.35">
      <c r="B39" s="15" t="str">
        <f>DESCRIPCION!B9</f>
        <v xml:space="preserve">Fuente: Unidades especializadas en violencia de género, intrafamiliar y delitos sexuales (UVGS). 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7.25" x14ac:dyDescent="0.3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73685039370078742" bottom="0.19685039370078741" header="0.31496062992125984" footer="0.31496062992125984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PORTADA</vt:lpstr>
      <vt:lpstr>LEYENDA</vt:lpstr>
      <vt:lpstr>DESCRIPCION</vt:lpstr>
      <vt:lpstr>GENERAL II</vt:lpstr>
      <vt:lpstr>AZUA</vt:lpstr>
      <vt:lpstr>BAHORUCO</vt:lpstr>
      <vt:lpstr>BARAHONA</vt:lpstr>
      <vt:lpstr>DAJABON</vt:lpstr>
      <vt:lpstr>DISTRITO NACIONAL</vt:lpstr>
      <vt:lpstr>EL SEIBO</vt:lpstr>
      <vt:lpstr>ESPAILLAT</vt:lpstr>
      <vt:lpstr>HIGUEY</vt:lpstr>
      <vt:lpstr>LA ROMANA</vt:lpstr>
      <vt:lpstr>LA VEGA</vt:lpstr>
      <vt:lpstr>LAS MATAS DE FARFAN</vt:lpstr>
      <vt:lpstr>MONSEÑOR NOUEL</vt:lpstr>
      <vt:lpstr>MONTE PLATA</vt:lpstr>
      <vt:lpstr>PERAVIA</vt:lpstr>
      <vt:lpstr>PUERTO PLATA</vt:lpstr>
      <vt:lpstr>PUNTA CANA</vt:lpstr>
      <vt:lpstr>SALCEDO</vt:lpstr>
      <vt:lpstr>SAN CRISTOBAL</vt:lpstr>
      <vt:lpstr>SAN FRANCISCO DE MACORIS</vt:lpstr>
      <vt:lpstr>SAN JUAN</vt:lpstr>
      <vt:lpstr>SAN PEDRO</vt:lpstr>
      <vt:lpstr>SÁNCHEZ RAMÍREZ </vt:lpstr>
      <vt:lpstr>SANTIAGO</vt:lpstr>
      <vt:lpstr>SANTO DOMINGO ESTE</vt:lpstr>
      <vt:lpstr>SANTO DOMINGO OESTE</vt:lpstr>
      <vt:lpstr>VALVERDE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2021-05-24T13:17:56Z</cp:lastPrinted>
  <dcterms:created xsi:type="dcterms:W3CDTF">2018-01-23T19:12:15Z</dcterms:created>
  <dcterms:modified xsi:type="dcterms:W3CDTF">2021-05-24T13:45:29Z</dcterms:modified>
</cp:coreProperties>
</file>