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than.munoz\Desktop\FRANCISCO II\Feminicidio\2019 Ene-Sep Feminicidio\"/>
    </mc:Choice>
  </mc:AlternateContent>
  <bookViews>
    <workbookView xWindow="0" yWindow="0" windowWidth="20490" windowHeight="8340" tabRatio="867" activeTab="3"/>
  </bookViews>
  <sheets>
    <sheet name="RD Preliminar" sheetId="67" r:id="rId1"/>
    <sheet name="VARIACION" sheetId="63" r:id="rId2"/>
    <sheet name="VARIACION INTIMOS" sheetId="61" r:id="rId3"/>
    <sheet name="CIRCUNSTANCIAS" sheetId="36" r:id="rId4"/>
    <sheet name="ARMAS" sheetId="52" r:id="rId5"/>
    <sheet name="HORA" sheetId="53" r:id="rId6"/>
    <sheet name="EDADES" sheetId="54" r:id="rId7"/>
    <sheet name="DIAS" sheetId="55" r:id="rId8"/>
    <sheet name="NACIONALIDAD" sheetId="56" r:id="rId9"/>
    <sheet name="FEMINICIDIOS DISTR" sheetId="35" r:id="rId10"/>
    <sheet name="SANTO DOMINGO" sheetId="49" r:id="rId11"/>
    <sheet name="DISTRITO NACIONAL" sheetId="57" r:id="rId12"/>
    <sheet name="SANTIAGO" sheetId="58" r:id="rId13"/>
  </sheets>
  <definedNames>
    <definedName name="_xlnm._FilterDatabase" localSheetId="4" hidden="1">ARMAS!#REF!</definedName>
    <definedName name="_xlnm._FilterDatabase" localSheetId="3" hidden="1">CIRCUNSTANCIAS!#REF!</definedName>
    <definedName name="_xlnm._FilterDatabase" localSheetId="7" hidden="1">DIAS!#REF!</definedName>
    <definedName name="_xlnm._FilterDatabase" localSheetId="11" hidden="1">'DISTRITO NACIONAL'!$B$9:$O$10</definedName>
    <definedName name="_xlnm._FilterDatabase" localSheetId="6" hidden="1">EDADES!#REF!</definedName>
    <definedName name="_xlnm._FilterDatabase" localSheetId="9" hidden="1">'FEMINICIDIOS DISTR'!$AF$12:$AF$14</definedName>
    <definedName name="_xlnm._FilterDatabase" localSheetId="5" hidden="1">HORA!#REF!</definedName>
    <definedName name="_xlnm._FilterDatabase" localSheetId="8" hidden="1">NACIONALIDAD!#REF!</definedName>
    <definedName name="_xlnm._FilterDatabase" localSheetId="0" hidden="1">'RD Preliminar'!#REF!</definedName>
    <definedName name="_xlnm._FilterDatabase" localSheetId="12" hidden="1">SANTIAGO!$B$10:$O$14</definedName>
    <definedName name="_xlnm._FilterDatabase" localSheetId="10" hidden="1">'SANTO DOMINGO'!$B$9:$O$34</definedName>
    <definedName name="_xlnm._FilterDatabase" localSheetId="1" hidden="1">VARIACION!#REF!</definedName>
    <definedName name="_xlnm._FilterDatabase" localSheetId="2" hidden="1">'VARIACION INTIMOS'!#REF!</definedName>
  </definedNames>
  <calcPr calcId="162913"/>
</workbook>
</file>

<file path=xl/calcChain.xml><?xml version="1.0" encoding="utf-8"?>
<calcChain xmlns="http://schemas.openxmlformats.org/spreadsheetml/2006/main">
  <c r="D36" i="49" l="1"/>
  <c r="E36" i="49"/>
  <c r="F36" i="49"/>
  <c r="G36" i="49"/>
  <c r="H36" i="49"/>
  <c r="I36" i="49"/>
  <c r="J36" i="49"/>
  <c r="K36" i="49"/>
  <c r="L36" i="49"/>
  <c r="M36" i="49"/>
  <c r="N36" i="49"/>
  <c r="O11" i="49"/>
  <c r="O12" i="49"/>
  <c r="O13" i="49"/>
  <c r="O14" i="49"/>
  <c r="O15" i="49"/>
  <c r="O16" i="49"/>
  <c r="O17" i="49"/>
  <c r="O18" i="49"/>
  <c r="O19" i="49"/>
  <c r="O20" i="49"/>
  <c r="O21" i="49"/>
  <c r="O22" i="49"/>
  <c r="O23" i="49"/>
  <c r="O24" i="49"/>
  <c r="O25" i="49"/>
  <c r="O26" i="49"/>
  <c r="O27" i="49"/>
  <c r="O28" i="49"/>
  <c r="O29" i="49"/>
  <c r="O30" i="49"/>
  <c r="O31" i="49"/>
  <c r="O32" i="49"/>
  <c r="O33" i="49"/>
  <c r="O34" i="49"/>
  <c r="O35" i="49"/>
  <c r="O11" i="57"/>
  <c r="O12" i="57"/>
  <c r="O13" i="57"/>
  <c r="O14" i="57"/>
  <c r="O15" i="57"/>
  <c r="O16" i="57"/>
  <c r="O17" i="57"/>
  <c r="O18" i="57"/>
  <c r="O19" i="57"/>
  <c r="O20" i="57"/>
  <c r="O21" i="57"/>
  <c r="O22" i="57"/>
  <c r="O23" i="57"/>
  <c r="O10" i="57"/>
  <c r="D24" i="57"/>
  <c r="E24" i="57"/>
  <c r="F24" i="57"/>
  <c r="G24" i="57"/>
  <c r="H24" i="57"/>
  <c r="I24" i="57"/>
  <c r="J24" i="57"/>
  <c r="K24" i="57"/>
  <c r="L24" i="57"/>
  <c r="M24" i="57"/>
  <c r="N24" i="57"/>
  <c r="D16" i="58"/>
  <c r="E16" i="58"/>
  <c r="F16" i="58"/>
  <c r="G16" i="58"/>
  <c r="H16" i="58"/>
  <c r="I16" i="58"/>
  <c r="J16" i="58"/>
  <c r="K16" i="58"/>
  <c r="L16" i="58"/>
  <c r="M16" i="58"/>
  <c r="N16" i="58"/>
  <c r="C16" i="58"/>
  <c r="O12" i="58"/>
  <c r="O13" i="58"/>
  <c r="O14" i="58"/>
  <c r="O15" i="58"/>
  <c r="O10" i="49"/>
  <c r="P54" i="36" l="1"/>
  <c r="M33" i="36"/>
  <c r="AC22" i="35" l="1"/>
  <c r="C17" i="56"/>
  <c r="D14" i="56" s="1"/>
  <c r="D16" i="56"/>
  <c r="O13" i="63"/>
  <c r="Q13" i="63" s="1"/>
  <c r="D15" i="56" l="1"/>
  <c r="C18" i="36" l="1"/>
  <c r="O12" i="36"/>
  <c r="P12" i="36" s="1"/>
  <c r="P34" i="61" l="1"/>
  <c r="R34" i="61" s="1"/>
  <c r="P33" i="61"/>
  <c r="R33" i="61" s="1"/>
  <c r="O11" i="58"/>
  <c r="O16" i="58" s="1"/>
  <c r="C24" i="57"/>
  <c r="C36" i="49"/>
  <c r="D22" i="54"/>
  <c r="E22" i="54"/>
  <c r="F22" i="54"/>
  <c r="G22" i="54"/>
  <c r="H22" i="54"/>
  <c r="D33" i="36"/>
  <c r="E33" i="36"/>
  <c r="F33" i="36"/>
  <c r="G33" i="36"/>
  <c r="H33" i="36"/>
  <c r="I33" i="36"/>
  <c r="J33" i="36"/>
  <c r="K33" i="36"/>
  <c r="L33" i="36"/>
  <c r="N33" i="36"/>
  <c r="O24" i="57" l="1"/>
  <c r="O36" i="49"/>
  <c r="Q33" i="61"/>
  <c r="O12" i="63" l="1"/>
  <c r="Q12" i="63" s="1"/>
  <c r="N68" i="67"/>
  <c r="M68" i="67"/>
  <c r="L68" i="67"/>
  <c r="K68" i="67"/>
  <c r="J68" i="67"/>
  <c r="I68" i="67"/>
  <c r="H67" i="67"/>
  <c r="H68" i="67" s="1"/>
  <c r="G67" i="67"/>
  <c r="G68" i="67" s="1"/>
  <c r="F67" i="67"/>
  <c r="F68" i="67" s="1"/>
  <c r="E67" i="67"/>
  <c r="E68" i="67" s="1"/>
  <c r="D67" i="67"/>
  <c r="D68" i="67" s="1"/>
  <c r="C67" i="67"/>
  <c r="C68" i="67" s="1"/>
  <c r="O66" i="67"/>
  <c r="O65" i="67"/>
  <c r="O64" i="67"/>
  <c r="O63" i="67"/>
  <c r="O62" i="67"/>
  <c r="O61" i="67"/>
  <c r="O60" i="67"/>
  <c r="O59" i="67"/>
  <c r="O58" i="67"/>
  <c r="O57" i="67"/>
  <c r="O56" i="67"/>
  <c r="O55" i="67"/>
  <c r="O54" i="67"/>
  <c r="O53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O47" i="67"/>
  <c r="O46" i="67"/>
  <c r="O45" i="67"/>
  <c r="O44" i="67"/>
  <c r="O43" i="67"/>
  <c r="O42" i="67"/>
  <c r="O41" i="67"/>
  <c r="O40" i="67"/>
  <c r="O39" i="67"/>
  <c r="O38" i="67"/>
  <c r="O37" i="67"/>
  <c r="O36" i="67"/>
  <c r="O35" i="67"/>
  <c r="O34" i="67"/>
  <c r="O33" i="67"/>
  <c r="N28" i="67"/>
  <c r="M28" i="67"/>
  <c r="L28" i="67"/>
  <c r="K28" i="67"/>
  <c r="J28" i="67"/>
  <c r="I28" i="67"/>
  <c r="H28" i="67"/>
  <c r="G28" i="67"/>
  <c r="F28" i="67"/>
  <c r="E28" i="67"/>
  <c r="D28" i="67"/>
  <c r="C28" i="67"/>
  <c r="O27" i="67"/>
  <c r="O26" i="67"/>
  <c r="O25" i="67"/>
  <c r="O24" i="67"/>
  <c r="O23" i="67"/>
  <c r="O22" i="67"/>
  <c r="O21" i="67"/>
  <c r="O20" i="67"/>
  <c r="O19" i="67"/>
  <c r="O18" i="67"/>
  <c r="O17" i="67"/>
  <c r="O16" i="67"/>
  <c r="O15" i="67"/>
  <c r="O14" i="67"/>
  <c r="O13" i="67"/>
  <c r="P12" i="63" l="1"/>
  <c r="O48" i="67"/>
  <c r="O28" i="67"/>
  <c r="O67" i="67"/>
  <c r="O68" i="67" s="1"/>
  <c r="E43" i="35" l="1"/>
  <c r="F43" i="35"/>
  <c r="G43" i="35"/>
  <c r="H43" i="35"/>
  <c r="I43" i="35"/>
  <c r="J43" i="35"/>
  <c r="K43" i="35"/>
  <c r="L43" i="35"/>
  <c r="M43" i="35"/>
  <c r="N43" i="35"/>
  <c r="O43" i="35"/>
  <c r="D22" i="55" l="1"/>
  <c r="E22" i="55"/>
  <c r="F22" i="55"/>
  <c r="G22" i="55"/>
  <c r="H22" i="55"/>
  <c r="I22" i="55"/>
  <c r="C33" i="36" l="1"/>
  <c r="P25" i="61" l="1"/>
  <c r="R25" i="61" s="1"/>
  <c r="P24" i="61"/>
  <c r="R24" i="61" s="1"/>
  <c r="P16" i="61"/>
  <c r="R16" i="61" s="1"/>
  <c r="P15" i="61"/>
  <c r="R15" i="61" s="1"/>
  <c r="Q24" i="61" l="1"/>
  <c r="Q15" i="61"/>
  <c r="D18" i="36" l="1"/>
  <c r="E18" i="36"/>
  <c r="F18" i="36"/>
  <c r="G18" i="36"/>
  <c r="H18" i="36"/>
  <c r="I18" i="36"/>
  <c r="J18" i="36"/>
  <c r="K18" i="36"/>
  <c r="L18" i="36"/>
  <c r="M18" i="36"/>
  <c r="N18" i="36"/>
  <c r="O25" i="36"/>
  <c r="P25" i="36" s="1"/>
  <c r="D13" i="56" l="1"/>
  <c r="D12" i="56"/>
  <c r="D10" i="56"/>
  <c r="D11" i="56"/>
  <c r="O17" i="36" l="1"/>
  <c r="P17" i="36" s="1"/>
  <c r="C22" i="55" l="1"/>
  <c r="J19" i="55"/>
  <c r="J20" i="55"/>
  <c r="J21" i="55"/>
  <c r="D24" i="53"/>
  <c r="E24" i="53"/>
  <c r="C24" i="53"/>
  <c r="F21" i="53"/>
  <c r="F22" i="53"/>
  <c r="F23" i="53"/>
  <c r="O52" i="36" l="1"/>
  <c r="P52" i="36" s="1"/>
  <c r="O47" i="36"/>
  <c r="P47" i="36" s="1"/>
  <c r="O28" i="36"/>
  <c r="P28" i="36" s="1"/>
  <c r="O24" i="36"/>
  <c r="P24" i="36" s="1"/>
  <c r="O26" i="36"/>
  <c r="P26" i="36" s="1"/>
  <c r="O32" i="36"/>
  <c r="P32" i="36" s="1"/>
  <c r="O29" i="36"/>
  <c r="P29" i="36" s="1"/>
  <c r="O30" i="36"/>
  <c r="P30" i="36" s="1"/>
  <c r="O31" i="36"/>
  <c r="P31" i="36" s="1"/>
  <c r="O16" i="36"/>
  <c r="P16" i="36" s="1"/>
  <c r="O15" i="36"/>
  <c r="P15" i="36" s="1"/>
  <c r="O13" i="36"/>
  <c r="P13" i="36" s="1"/>
  <c r="O14" i="36"/>
  <c r="P14" i="36" s="1"/>
  <c r="O18" i="36" l="1"/>
  <c r="P19" i="36" s="1"/>
  <c r="AB12" i="35" l="1"/>
  <c r="AB13" i="35"/>
  <c r="AB14" i="35"/>
  <c r="AB15" i="35"/>
  <c r="AB16" i="35"/>
  <c r="AB17" i="35"/>
  <c r="AB18" i="35"/>
  <c r="AB19" i="35"/>
  <c r="AB20" i="35"/>
  <c r="AB21" i="35"/>
  <c r="AB22" i="35"/>
  <c r="AD22" i="35" s="1"/>
  <c r="AB23" i="35"/>
  <c r="AB24" i="35"/>
  <c r="AB25" i="35"/>
  <c r="AB26" i="35"/>
  <c r="AB27" i="35"/>
  <c r="AB28" i="35"/>
  <c r="AB29" i="35"/>
  <c r="AB30" i="35"/>
  <c r="AB31" i="35"/>
  <c r="AB32" i="35"/>
  <c r="AB33" i="35"/>
  <c r="AB34" i="35"/>
  <c r="AB35" i="35"/>
  <c r="AB36" i="35"/>
  <c r="AB37" i="35"/>
  <c r="AB38" i="35"/>
  <c r="AB39" i="35"/>
  <c r="AB40" i="35"/>
  <c r="AB41" i="35"/>
  <c r="AB42" i="35"/>
  <c r="AB11" i="35"/>
  <c r="D43" i="35" l="1"/>
  <c r="O27" i="36" l="1"/>
  <c r="P27" i="36" s="1"/>
  <c r="O33" i="36" l="1"/>
  <c r="P34" i="36" s="1"/>
  <c r="Y43" i="35"/>
  <c r="Z43" i="35"/>
  <c r="AA43" i="35"/>
  <c r="X43" i="35"/>
  <c r="I11" i="54" l="1"/>
  <c r="I12" i="54"/>
  <c r="I13" i="54"/>
  <c r="I14" i="54"/>
  <c r="I15" i="54"/>
  <c r="I16" i="54"/>
  <c r="I17" i="54"/>
  <c r="I18" i="54"/>
  <c r="I19" i="54"/>
  <c r="J11" i="55"/>
  <c r="J12" i="55"/>
  <c r="J13" i="55"/>
  <c r="J14" i="55"/>
  <c r="J15" i="55"/>
  <c r="J16" i="55"/>
  <c r="J17" i="55"/>
  <c r="J18" i="55"/>
  <c r="J10" i="55"/>
  <c r="I10" i="54"/>
  <c r="C22" i="54"/>
  <c r="I21" i="54"/>
  <c r="I20" i="54"/>
  <c r="F12" i="53"/>
  <c r="F20" i="53"/>
  <c r="F19" i="53"/>
  <c r="F18" i="53"/>
  <c r="F17" i="53"/>
  <c r="F16" i="53"/>
  <c r="F15" i="53"/>
  <c r="F14" i="53"/>
  <c r="F13" i="53"/>
  <c r="F11" i="52"/>
  <c r="F12" i="52"/>
  <c r="F13" i="52"/>
  <c r="F14" i="52"/>
  <c r="F15" i="52"/>
  <c r="F16" i="52"/>
  <c r="F17" i="52"/>
  <c r="F18" i="52"/>
  <c r="F19" i="52"/>
  <c r="F20" i="52"/>
  <c r="F21" i="52"/>
  <c r="F10" i="52"/>
  <c r="E22" i="52"/>
  <c r="D22" i="52"/>
  <c r="C22" i="52"/>
  <c r="F24" i="53" l="1"/>
  <c r="I22" i="54"/>
  <c r="J22" i="55"/>
  <c r="F22" i="52"/>
  <c r="P43" i="35" l="1"/>
  <c r="Q43" i="35"/>
  <c r="R43" i="35"/>
  <c r="S43" i="35"/>
  <c r="T43" i="35"/>
  <c r="U43" i="35"/>
  <c r="V43" i="35"/>
  <c r="W43" i="35"/>
  <c r="AC11" i="35" l="1"/>
  <c r="AC12" i="35"/>
  <c r="AC13" i="35"/>
  <c r="AC14" i="35"/>
  <c r="AC15" i="35"/>
  <c r="AC16" i="35"/>
  <c r="AC17" i="35"/>
  <c r="AC18" i="35"/>
  <c r="AC19" i="35"/>
  <c r="AC20" i="35"/>
  <c r="AC21" i="35"/>
  <c r="AC23" i="35"/>
  <c r="AC24" i="35"/>
  <c r="AC25" i="35"/>
  <c r="AC26" i="35"/>
  <c r="AC27" i="35"/>
  <c r="AC28" i="35"/>
  <c r="AC29" i="35"/>
  <c r="AC30" i="35"/>
  <c r="AC31" i="35"/>
  <c r="AC32" i="35"/>
  <c r="AC33" i="35"/>
  <c r="AC34" i="35"/>
  <c r="AC35" i="35"/>
  <c r="AC36" i="35"/>
  <c r="AC37" i="35"/>
  <c r="AC38" i="35"/>
  <c r="AC39" i="35"/>
  <c r="AC40" i="35"/>
  <c r="AC41" i="35"/>
  <c r="AC42" i="35"/>
  <c r="C43" i="36"/>
  <c r="P44" i="36" s="1"/>
  <c r="Q44" i="36" s="1"/>
  <c r="R44" i="36" s="1"/>
  <c r="S44" i="36" s="1"/>
  <c r="AB43" i="35" l="1"/>
  <c r="AD35" i="35"/>
  <c r="AD20" i="35"/>
  <c r="AD19" i="35"/>
  <c r="AD15" i="35"/>
  <c r="AD13" i="35"/>
  <c r="AD14" i="35"/>
  <c r="AD17" i="35"/>
  <c r="AD26" i="35"/>
  <c r="AD37" i="35"/>
  <c r="AD34" i="35"/>
  <c r="AD33" i="35"/>
  <c r="AD31" i="35"/>
  <c r="AD23" i="35"/>
  <c r="AD21" i="35"/>
  <c r="AD38" i="35"/>
  <c r="AD25" i="35"/>
  <c r="AD12" i="35"/>
  <c r="AD41" i="35"/>
  <c r="AD39" i="35"/>
  <c r="AD32" i="35"/>
  <c r="AD29" i="35"/>
  <c r="AD27" i="35"/>
  <c r="AD24" i="35"/>
  <c r="AD18" i="35"/>
  <c r="AD16" i="35"/>
  <c r="AD11" i="35"/>
  <c r="AD28" i="35"/>
  <c r="AD42" i="35"/>
  <c r="AD30" i="35"/>
  <c r="AD36" i="35"/>
  <c r="AD40" i="35"/>
  <c r="AC43" i="35"/>
  <c r="AD43" i="35" l="1"/>
</calcChain>
</file>

<file path=xl/sharedStrings.xml><?xml version="1.0" encoding="utf-8"?>
<sst xmlns="http://schemas.openxmlformats.org/spreadsheetml/2006/main" count="543" uniqueCount="201">
  <si>
    <t>TOTAL</t>
  </si>
  <si>
    <t>2008</t>
  </si>
  <si>
    <t>2009</t>
  </si>
  <si>
    <t>CANTIDAD</t>
  </si>
  <si>
    <t>Distrito Nacional</t>
  </si>
  <si>
    <t>Santo Domingo</t>
  </si>
  <si>
    <t>Azua</t>
  </si>
  <si>
    <t>Bahoruco</t>
  </si>
  <si>
    <t>Barahona</t>
  </si>
  <si>
    <t>Dajabon</t>
  </si>
  <si>
    <t>Duarte</t>
  </si>
  <si>
    <t>El Seybo</t>
  </si>
  <si>
    <t>Elias Piña</t>
  </si>
  <si>
    <t>Espaillat</t>
  </si>
  <si>
    <t>Hato Mayor</t>
  </si>
  <si>
    <t>Independencia</t>
  </si>
  <si>
    <t>La Altagracia</t>
  </si>
  <si>
    <t>La Romana</t>
  </si>
  <si>
    <t>La Vega</t>
  </si>
  <si>
    <t>María Trinidad S.</t>
  </si>
  <si>
    <t>Monseñor Nouel</t>
  </si>
  <si>
    <t>Montecristi</t>
  </si>
  <si>
    <t>Monte Plata</t>
  </si>
  <si>
    <t>Pedernales</t>
  </si>
  <si>
    <t>Peravia</t>
  </si>
  <si>
    <t>Puerto Plata</t>
  </si>
  <si>
    <t>Salcedo</t>
  </si>
  <si>
    <t>Samaná</t>
  </si>
  <si>
    <t>San Cristobal</t>
  </si>
  <si>
    <t>San José de Ocoa</t>
  </si>
  <si>
    <t>San Juan</t>
  </si>
  <si>
    <t>San Pedro De M.</t>
  </si>
  <si>
    <t>Sánchez Ramírez</t>
  </si>
  <si>
    <t>Santiago</t>
  </si>
  <si>
    <t>Santiago  R.</t>
  </si>
  <si>
    <t>Valverde</t>
  </si>
  <si>
    <t>FEMINICIDIOS</t>
  </si>
  <si>
    <t>2010</t>
  </si>
  <si>
    <t>2011</t>
  </si>
  <si>
    <t>2012</t>
  </si>
  <si>
    <t>HOMICIDIOS DE MUJERES</t>
  </si>
  <si>
    <t>2013</t>
  </si>
  <si>
    <t>CIRCUNSTANCIA</t>
  </si>
  <si>
    <t>TOTAL DE LA TASA</t>
  </si>
  <si>
    <t>ACCIÓN P.N.  -  F.A.  -  D.N.C.D.</t>
  </si>
  <si>
    <t>ACCIÓN P.N.</t>
  </si>
  <si>
    <t>ACCIÓN DNCD</t>
  </si>
  <si>
    <t>Armas de Fuego</t>
  </si>
  <si>
    <t>Armas Blancas</t>
  </si>
  <si>
    <t>Otras</t>
  </si>
  <si>
    <t>6:00 AM-5:59 PM</t>
  </si>
  <si>
    <t>6:00 PM-5:59 AM</t>
  </si>
  <si>
    <t>HABITANTES</t>
  </si>
  <si>
    <t>0 a 17 años</t>
  </si>
  <si>
    <t>18 a 34 años</t>
  </si>
  <si>
    <t>35 a 51 años</t>
  </si>
  <si>
    <t>52 a 68 años</t>
  </si>
  <si>
    <t>Más de 68</t>
  </si>
  <si>
    <t>Indeterminados</t>
  </si>
  <si>
    <t>2014</t>
  </si>
  <si>
    <t>2015</t>
  </si>
  <si>
    <t>ACCION LEGAL</t>
  </si>
  <si>
    <t>2016</t>
  </si>
  <si>
    <t>2017</t>
  </si>
  <si>
    <t xml:space="preserve"> 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</si>
  <si>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</si>
  <si>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</si>
  <si>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</si>
  <si>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</si>
  <si>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</si>
  <si>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</si>
  <si>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</si>
  <si>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</si>
  <si>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</si>
  <si>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</si>
  <si>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</si>
  <si>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</si>
  <si>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</si>
  <si>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</si>
  <si>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TOTAL GENERAL</t>
  </si>
  <si>
    <t>HOMICIDIOS DE MUJERES Y FEMINICIDIOS</t>
  </si>
  <si>
    <t>Fuente: Policía Nacional, Instituto Nacional de Ciencias Forenses y La Oficina Nacional de Estadísticas</t>
  </si>
  <si>
    <t>VINCULADOS DIRECTAMENTE CON LA DELINCUENCIA</t>
  </si>
  <si>
    <t>TASA TOTAL</t>
  </si>
  <si>
    <t>HOMICIDIOS DE MUJERES Y FEMINICIDIOS  A NIVEL NACIONAL, SEGÚN CIRCUNSTANCIAS</t>
  </si>
  <si>
    <t>NO VINCULADOS DIRECTAMENTE CON LA DELINCUENCIA</t>
  </si>
  <si>
    <t>DESCONOCIA</t>
  </si>
  <si>
    <t>TASA GLOBAL DE HOMICIDIOS DE MUJERES Y FEMINICIDIOS</t>
  </si>
  <si>
    <t>HOMICIDIOS DE MUJERES Y FEMINICIDIOS, SEGÚN TIPOS DE ARMAS</t>
  </si>
  <si>
    <t>HOMICIDIOS DE MUJERES Y FEMINICIDIOS, SEGÚN HORA DE COMISIÓN</t>
  </si>
  <si>
    <t>Fuente: Policía Nacional e Instituto Nacional de Ciencias Forenses</t>
  </si>
  <si>
    <t>Total Homicidios de Mujeres y Feminicidios</t>
  </si>
  <si>
    <t>Variación Porcentual</t>
  </si>
  <si>
    <t>Tasa de Homicidios de Mujeres y Feminicidios por cada 100,000/hab.</t>
  </si>
  <si>
    <t>Mes</t>
  </si>
  <si>
    <t>Riña Personal</t>
  </si>
  <si>
    <t>Desconocida</t>
  </si>
  <si>
    <t>Acción Legal</t>
  </si>
  <si>
    <t>CIrcunstancia</t>
  </si>
  <si>
    <t>Haitiana</t>
  </si>
  <si>
    <t>Dominicana</t>
  </si>
  <si>
    <t>Hominicidio de Mujeres</t>
  </si>
  <si>
    <t>Feminicidio</t>
  </si>
  <si>
    <t>Provincia</t>
  </si>
  <si>
    <t>Victima de robo o atraco</t>
  </si>
  <si>
    <t>Lunes</t>
  </si>
  <si>
    <t>Martes</t>
  </si>
  <si>
    <t>Miércoles</t>
  </si>
  <si>
    <t>Jueves</t>
  </si>
  <si>
    <t>Viernes</t>
  </si>
  <si>
    <t>Sábado</t>
  </si>
  <si>
    <t>Domingo</t>
  </si>
  <si>
    <t>Nacionalidad</t>
  </si>
  <si>
    <t>HOMICIDIOS DE MUJERES Y FEMINICIDIOS  A NIVEL NACIONAL, SEGÚN PROVINCIA</t>
  </si>
  <si>
    <t>HOMICIDIOS DE MUJERES Y FEMINICIDIOS EN PROVINCIA SANTO DOMINGO, SEGÚN LUGAR DE OCURRENCIA</t>
  </si>
  <si>
    <t>HOMICIDIOS DE MUJERES Y FEMINICIDIOS EN DISTRITO NACIONAL, SEGÚN LUGAR DE OCURRENCIA</t>
  </si>
  <si>
    <t>HOMICIDIOS DE MUJERES Y FEMINICIDIOS EN PROVINCIA SANTIAGO, SEGÚN LUGAR DE OCURRENCIA</t>
  </si>
  <si>
    <t>2018</t>
  </si>
  <si>
    <t>Sicariato</t>
  </si>
  <si>
    <t>Despojo de motocicleta</t>
  </si>
  <si>
    <t>Accidental</t>
  </si>
  <si>
    <t>conexión</t>
  </si>
  <si>
    <t>Lugar</t>
  </si>
  <si>
    <t>Los Alcarrizos</t>
  </si>
  <si>
    <t>Villa Mella</t>
  </si>
  <si>
    <t>HOMICIDIOS DE MUJERES Y FEMINICIDIOS A NIVEL NACIONAL,                                                 SEGÚN NACIONALIDAD DE LA VICTIMA</t>
  </si>
  <si>
    <t>HOMICIDIOS DE MUJERES Y FEMINICIDIOS A NIVEL NACIONAL,                      SEGÚN EL DIA DE OCURRENCIA</t>
  </si>
  <si>
    <t>HOMICIDIOS DE MUJERES Y FEMINICIDIOS A NIVEL NACIONAL,                              SEGÚN EDAD DE LA VICTIMA</t>
  </si>
  <si>
    <t>Trastorno Mental</t>
  </si>
  <si>
    <t>Tratando de robar o atracar</t>
  </si>
  <si>
    <t>Violencia Intrafamiliar</t>
  </si>
  <si>
    <t>Relacionado con droga</t>
  </si>
  <si>
    <t>Infanticidio</t>
  </si>
  <si>
    <t>.</t>
  </si>
  <si>
    <t xml:space="preserve">           </t>
  </si>
  <si>
    <t>REPÚBLICA DOMINICANA - HOMICIDIOS DE MUJERES Y FEMINICIDIOS</t>
  </si>
  <si>
    <t>REPÚBLICA DOMINICANA - FEMINICIDIOS</t>
  </si>
  <si>
    <t>Feminicidios</t>
  </si>
  <si>
    <t>Tasa de Feminicidios por cada 100,000/hab.</t>
  </si>
  <si>
    <t>Bala perdida</t>
  </si>
  <si>
    <t>Venezolana</t>
  </si>
  <si>
    <t>%</t>
  </si>
  <si>
    <t>Herrera</t>
  </si>
  <si>
    <t>2019</t>
  </si>
  <si>
    <t>HOMICIDIOS DE MUJERES Y FEMINICIDIOS  REPÚBLICA DOMINICANA, SEGÚN TIPO</t>
  </si>
  <si>
    <t>Feminicidio Intimo</t>
  </si>
  <si>
    <t>Española</t>
  </si>
  <si>
    <t>La Ureña</t>
  </si>
  <si>
    <t>Los Tanquecitos</t>
  </si>
  <si>
    <t>Res. Paola Lisbeth</t>
  </si>
  <si>
    <t>Villa Esfuerzo</t>
  </si>
  <si>
    <t>Bayona</t>
  </si>
  <si>
    <t>La Esperilla</t>
  </si>
  <si>
    <t>Las Cañitas</t>
  </si>
  <si>
    <t>Miraflores</t>
  </si>
  <si>
    <t xml:space="preserve">San Carlos </t>
  </si>
  <si>
    <t>Los Ciruelitos</t>
  </si>
  <si>
    <r>
      <rPr>
        <b/>
        <sz val="9"/>
        <rFont val="Gill Sans MT"/>
        <family val="2"/>
      </rPr>
      <t>Fuente:</t>
    </r>
    <r>
      <rPr>
        <sz val="9"/>
        <rFont val="Gill Sans MT"/>
        <family val="2"/>
      </rPr>
      <t xml:space="preserve"> Policía Nacional e Instituto Nacional de Ciencias Forenses.</t>
    </r>
  </si>
  <si>
    <r>
      <t>Fuente:</t>
    </r>
    <r>
      <rPr>
        <sz val="9"/>
        <rFont val="Gill Sans MT"/>
        <family val="2"/>
      </rPr>
      <t xml:space="preserve"> Policía Nacional e Instituto Nacional de Ciencias Forenses.</t>
    </r>
  </si>
  <si>
    <r>
      <t>Fuente:</t>
    </r>
    <r>
      <rPr>
        <sz val="10"/>
        <rFont val="Gill Sans MT"/>
        <family val="2"/>
      </rPr>
      <t xml:space="preserve"> Policía Nacional e Instituto Nacional de Ciencias Forenses.</t>
    </r>
  </si>
  <si>
    <t>Manoguayabo</t>
  </si>
  <si>
    <t>Sabana Perdida</t>
  </si>
  <si>
    <t>Los Girasoles</t>
  </si>
  <si>
    <t>Arroyo Manzano</t>
  </si>
  <si>
    <t>Villa Maria</t>
  </si>
  <si>
    <t>Cienfuego</t>
  </si>
  <si>
    <t>Violencia Sexual</t>
  </si>
  <si>
    <t>San Luis</t>
  </si>
  <si>
    <t>Cabirma del Este</t>
  </si>
  <si>
    <t>Hipodromo V Centenario</t>
  </si>
  <si>
    <t>Las Caobas</t>
  </si>
  <si>
    <t>Los Guaricanos</t>
  </si>
  <si>
    <t>Los Mameyes</t>
  </si>
  <si>
    <t>Villa Duarte</t>
  </si>
  <si>
    <t>Vista Hermosa</t>
  </si>
  <si>
    <t>Bella Vista</t>
  </si>
  <si>
    <t>Los Guandules</t>
  </si>
  <si>
    <t>Villa Juana</t>
  </si>
  <si>
    <t>La Herradura</t>
  </si>
  <si>
    <t xml:space="preserve">REPÚBLICA DOMINICANA - HOMICIDIOS DE MUJERES </t>
  </si>
  <si>
    <t>Homicidio de Mujer</t>
  </si>
  <si>
    <t>Los Tres Brazos</t>
  </si>
  <si>
    <t>Pantoja</t>
  </si>
  <si>
    <t>Arroyo Hondo III</t>
  </si>
  <si>
    <t>HOMICIDIOS DE MUJERES Y FEMINICIDIOS A NIVEL NACIONAL 2018-2019 (ENERO-DICIEMBRE)</t>
  </si>
  <si>
    <t>FEMINICIDIOS INTIMOS A NIVEL NACIONAL 2018-2019 (ENERO-DICIEMBRE)</t>
  </si>
  <si>
    <t xml:space="preserve">PERIODO 2005 -2019 (ENERO-DICIEMBRE) </t>
  </si>
  <si>
    <t>Rusa</t>
  </si>
  <si>
    <t>Britanica</t>
  </si>
  <si>
    <t>Americana</t>
  </si>
  <si>
    <t>Los Unidos</t>
  </si>
  <si>
    <t>Centro Ciudad</t>
  </si>
  <si>
    <t>Brisas del Este</t>
  </si>
  <si>
    <t>Autopista Duarte</t>
  </si>
  <si>
    <t>Los Mina</t>
  </si>
  <si>
    <t>Valle del Este</t>
  </si>
  <si>
    <t>30 de Mayo</t>
  </si>
  <si>
    <t>Ens. La Fé</t>
  </si>
  <si>
    <t>Ens. Luperon</t>
  </si>
  <si>
    <t>Cerro Papatin</t>
  </si>
  <si>
    <t>Centro ciudad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</si>
</sst>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€]* #,##0.00_);_([$€]* \(#,##0.00\);_([$€]* &quot;-&quot;??_);_(@_)"/>
  </numFmts>
  <fonts count="53">
    <font>
      <sz val="10"/>
      <name val="Arial"/>
    </font>
    <font>
      <sz val="10"/>
      <name val="Arial"/>
      <family val="2"/>
    </font>
    <font>
      <sz val="10"/>
      <name val="Book Antiqua"/>
      <family val="1"/>
    </font>
    <font>
      <sz val="7"/>
      <name val="Arial"/>
      <family val="2"/>
    </font>
    <font>
      <b/>
      <sz val="14"/>
      <name val="Book Antiqua"/>
      <family val="1"/>
    </font>
    <font>
      <sz val="11"/>
      <name val="AvantGarde Bk BT"/>
      <family val="2"/>
    </font>
    <font>
      <sz val="11"/>
      <name val="Times New Roman"/>
      <family val="1"/>
    </font>
    <font>
      <b/>
      <sz val="10"/>
      <name val="Century Gothic"/>
      <family val="2"/>
    </font>
    <font>
      <sz val="10"/>
      <name val="Arial"/>
      <family val="2"/>
    </font>
    <font>
      <b/>
      <sz val="8"/>
      <color indexed="8"/>
      <name val="Century Gothic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0"/>
      <name val="Gill Sans MT"/>
      <family val="2"/>
    </font>
    <font>
      <i/>
      <sz val="11"/>
      <name val="Times New Roman"/>
      <family val="1"/>
    </font>
    <font>
      <b/>
      <sz val="9"/>
      <name val="Gill Sans MT"/>
      <family val="2"/>
    </font>
    <font>
      <sz val="9"/>
      <name val="Gill Sans MT"/>
      <family val="2"/>
    </font>
    <font>
      <b/>
      <sz val="8"/>
      <color theme="1"/>
      <name val="Century Gothic"/>
      <family val="2"/>
    </font>
    <font>
      <b/>
      <sz val="10"/>
      <color theme="1"/>
      <name val="Gill Sans MT"/>
      <family val="2"/>
    </font>
    <font>
      <sz val="11"/>
      <name val="Arial"/>
      <family val="2"/>
    </font>
    <font>
      <b/>
      <sz val="12"/>
      <name val="Times New Roman"/>
      <family val="1"/>
    </font>
    <font>
      <b/>
      <i/>
      <sz val="12"/>
      <color rgb="FF1F497D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theme="4"/>
      <name val="Gill Sans MT"/>
      <family val="2"/>
    </font>
    <font>
      <b/>
      <sz val="10"/>
      <color theme="4"/>
      <name val="Gill Sans MT"/>
      <family val="2"/>
    </font>
    <font>
      <b/>
      <sz val="11"/>
      <color theme="1"/>
      <name val="Gill Sans MT"/>
      <family val="2"/>
    </font>
    <font>
      <sz val="8"/>
      <name val="Gill Sans MT"/>
      <family val="2"/>
    </font>
    <font>
      <sz val="11"/>
      <name val="Gill Sans MT"/>
      <family val="2"/>
    </font>
    <font>
      <sz val="7"/>
      <name val="Gill Sans MT"/>
      <family val="2"/>
    </font>
    <font>
      <sz val="10"/>
      <name val="Gill Sans MT"/>
      <family val="2"/>
    </font>
    <font>
      <b/>
      <sz val="16"/>
      <name val="Gill Sans MT"/>
      <family val="2"/>
    </font>
    <font>
      <b/>
      <sz val="12"/>
      <name val="Gill Sans MT"/>
      <family val="2"/>
    </font>
    <font>
      <b/>
      <sz val="11"/>
      <name val="Gill Sans MT"/>
      <family val="2"/>
    </font>
    <font>
      <i/>
      <sz val="12"/>
      <name val="Gill Sans MT"/>
      <family val="2"/>
    </font>
    <font>
      <b/>
      <sz val="12"/>
      <color indexed="10"/>
      <name val="Gill Sans MT"/>
      <family val="2"/>
    </font>
    <font>
      <b/>
      <sz val="16"/>
      <color theme="1"/>
      <name val="Gill Sans MT"/>
      <family val="2"/>
    </font>
    <font>
      <b/>
      <i/>
      <sz val="16"/>
      <color theme="3"/>
      <name val="Gill Sans MT"/>
      <family val="2"/>
    </font>
    <font>
      <b/>
      <sz val="14"/>
      <color theme="1"/>
      <name val="Gill Sans MT"/>
      <family val="2"/>
    </font>
    <font>
      <b/>
      <sz val="13"/>
      <color theme="1"/>
      <name val="Gill Sans MT"/>
      <family val="2"/>
    </font>
    <font>
      <b/>
      <sz val="8"/>
      <color theme="1"/>
      <name val="Gill Sans MT"/>
      <family val="2"/>
    </font>
    <font>
      <b/>
      <i/>
      <sz val="14"/>
      <color indexed="10"/>
      <name val="Gill Sans MT"/>
      <family val="2"/>
    </font>
    <font>
      <b/>
      <sz val="8"/>
      <name val="Gill Sans MT"/>
      <family val="2"/>
    </font>
    <font>
      <b/>
      <i/>
      <sz val="8"/>
      <name val="Gill Sans MT"/>
      <family val="2"/>
    </font>
    <font>
      <b/>
      <sz val="14"/>
      <color theme="2" tint="-0.499984740745262"/>
      <name val="Gill Sans MT"/>
      <family val="2"/>
    </font>
    <font>
      <b/>
      <sz val="7"/>
      <name val="Gill Sans MT"/>
      <family val="2"/>
    </font>
    <font>
      <b/>
      <sz val="14"/>
      <color indexed="12"/>
      <name val="Gill Sans MT"/>
      <family val="2"/>
    </font>
    <font>
      <b/>
      <sz val="10"/>
      <color indexed="12"/>
      <name val="Gill Sans MT"/>
      <family val="2"/>
    </font>
    <font>
      <b/>
      <sz val="14"/>
      <name val="Gill Sans MT"/>
      <family val="2"/>
    </font>
    <font>
      <b/>
      <sz val="12"/>
      <color theme="1"/>
      <name val="Gill Sans MT"/>
      <family val="2"/>
    </font>
    <font>
      <sz val="8"/>
      <color theme="1"/>
      <name val="Gill Sans MT"/>
      <family val="2"/>
    </font>
    <font>
      <b/>
      <i/>
      <sz val="12"/>
      <color rgb="FF1F497D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9" fontId="24" fillId="0" borderId="0" applyFont="0" applyFill="0" applyBorder="0" applyAlignment="0" applyProtection="0"/>
  </cellStyleXfs>
  <cellXfs count="26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16" fillId="0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10" fillId="0" borderId="0" xfId="0" applyFont="1" applyAlignment="1"/>
    <xf numFmtId="0" fontId="1" fillId="0" borderId="0" xfId="3"/>
    <xf numFmtId="0" fontId="2" fillId="0" borderId="0" xfId="3" applyFont="1"/>
    <xf numFmtId="0" fontId="3" fillId="0" borderId="0" xfId="3" applyFont="1"/>
    <xf numFmtId="0" fontId="5" fillId="0" borderId="0" xfId="3" applyFont="1"/>
    <xf numFmtId="0" fontId="5" fillId="0" borderId="0" xfId="3" applyFont="1" applyAlignment="1">
      <alignment horizontal="center"/>
    </xf>
    <xf numFmtId="0" fontId="1" fillId="0" borderId="0" xfId="3" applyAlignment="1">
      <alignment horizontal="center"/>
    </xf>
    <xf numFmtId="0" fontId="1" fillId="0" borderId="0" xfId="4"/>
    <xf numFmtId="0" fontId="1" fillId="0" borderId="0" xfId="4" applyAlignment="1">
      <alignment horizontal="center"/>
    </xf>
    <xf numFmtId="0" fontId="1" fillId="0" borderId="0" xfId="4" applyNumberFormat="1" applyAlignment="1">
      <alignment horizontal="center"/>
    </xf>
    <xf numFmtId="0" fontId="18" fillId="0" borderId="0" xfId="4" applyFont="1" applyAlignment="1">
      <alignment horizontal="center"/>
    </xf>
    <xf numFmtId="0" fontId="20" fillId="0" borderId="0" xfId="4" applyFont="1" applyAlignment="1">
      <alignment wrapText="1"/>
    </xf>
    <xf numFmtId="0" fontId="15" fillId="0" borderId="15" xfId="3" applyFont="1" applyFill="1" applyBorder="1" applyAlignment="1">
      <alignment horizontal="center" vertical="center"/>
    </xf>
    <xf numFmtId="0" fontId="14" fillId="0" borderId="17" xfId="3" applyFont="1" applyFill="1" applyBorder="1" applyAlignment="1">
      <alignment horizontal="center" vertical="center"/>
    </xf>
    <xf numFmtId="0" fontId="14" fillId="0" borderId="18" xfId="3" applyFont="1" applyFill="1" applyBorder="1" applyAlignment="1">
      <alignment horizontal="left" vertical="center" wrapText="1"/>
    </xf>
    <xf numFmtId="0" fontId="14" fillId="0" borderId="19" xfId="3" applyFont="1" applyFill="1" applyBorder="1" applyAlignment="1">
      <alignment horizontal="center" vertical="center"/>
    </xf>
    <xf numFmtId="0" fontId="14" fillId="0" borderId="20" xfId="3" applyFont="1" applyFill="1" applyBorder="1" applyAlignment="1">
      <alignment horizontal="center" vertical="center"/>
    </xf>
    <xf numFmtId="0" fontId="15" fillId="0" borderId="22" xfId="3" applyFont="1" applyFill="1" applyBorder="1" applyAlignment="1">
      <alignment horizontal="center" vertical="center"/>
    </xf>
    <xf numFmtId="0" fontId="14" fillId="5" borderId="24" xfId="3" applyFont="1" applyFill="1" applyBorder="1" applyAlignment="1">
      <alignment horizontal="center" vertical="center"/>
    </xf>
    <xf numFmtId="0" fontId="14" fillId="5" borderId="29" xfId="3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left" vertical="center" wrapText="1"/>
    </xf>
    <xf numFmtId="3" fontId="12" fillId="0" borderId="34" xfId="0" applyNumberFormat="1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/>
    </xf>
    <xf numFmtId="4" fontId="12" fillId="0" borderId="3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5" fillId="0" borderId="0" xfId="3" applyFont="1" applyFill="1" applyAlignment="1">
      <alignment horizontal="center"/>
    </xf>
    <xf numFmtId="0" fontId="1" fillId="0" borderId="0" xfId="3" applyFill="1" applyAlignment="1">
      <alignment horizontal="center"/>
    </xf>
    <xf numFmtId="0" fontId="14" fillId="0" borderId="23" xfId="3" applyFont="1" applyFill="1" applyBorder="1" applyAlignment="1">
      <alignment horizontal="center" vertical="center"/>
    </xf>
    <xf numFmtId="0" fontId="14" fillId="6" borderId="24" xfId="3" applyFont="1" applyFill="1" applyBorder="1" applyAlignment="1">
      <alignment horizontal="center" vertical="center"/>
    </xf>
    <xf numFmtId="3" fontId="17" fillId="0" borderId="15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0" fontId="12" fillId="6" borderId="31" xfId="0" applyFont="1" applyFill="1" applyBorder="1" applyAlignment="1">
      <alignment horizontal="center"/>
    </xf>
    <xf numFmtId="0" fontId="12" fillId="6" borderId="31" xfId="0" applyFont="1" applyFill="1" applyBorder="1" applyAlignment="1">
      <alignment horizontal="center" wrapText="1"/>
    </xf>
    <xf numFmtId="0" fontId="12" fillId="6" borderId="32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6" fillId="0" borderId="0" xfId="0" applyFont="1" applyAlignment="1"/>
    <xf numFmtId="0" fontId="21" fillId="0" borderId="0" xfId="0" applyFont="1" applyFill="1" applyAlignment="1">
      <alignment wrapText="1"/>
    </xf>
    <xf numFmtId="0" fontId="3" fillId="0" borderId="0" xfId="0" applyFont="1" applyFill="1"/>
    <xf numFmtId="0" fontId="13" fillId="0" borderId="0" xfId="0" applyFont="1" applyAlignment="1"/>
    <xf numFmtId="0" fontId="1" fillId="0" borderId="0" xfId="4" applyFill="1"/>
    <xf numFmtId="0" fontId="1" fillId="0" borderId="0" xfId="4" applyFill="1" applyAlignment="1">
      <alignment horizontal="center"/>
    </xf>
    <xf numFmtId="49" fontId="14" fillId="0" borderId="21" xfId="3" applyNumberFormat="1" applyFont="1" applyFill="1" applyBorder="1" applyAlignment="1">
      <alignment horizontal="left" vertical="center"/>
    </xf>
    <xf numFmtId="49" fontId="14" fillId="0" borderId="16" xfId="3" applyNumberFormat="1" applyFont="1" applyFill="1" applyBorder="1" applyAlignment="1">
      <alignment horizontal="left" vertical="center"/>
    </xf>
    <xf numFmtId="0" fontId="14" fillId="5" borderId="28" xfId="3" applyFont="1" applyFill="1" applyBorder="1" applyAlignment="1">
      <alignment horizontal="left" vertical="center"/>
    </xf>
    <xf numFmtId="0" fontId="12" fillId="6" borderId="30" xfId="0" applyFont="1" applyFill="1" applyBorder="1" applyAlignment="1">
      <alignment horizontal="left" wrapText="1"/>
    </xf>
    <xf numFmtId="0" fontId="1" fillId="0" borderId="0" xfId="3" applyFill="1"/>
    <xf numFmtId="0" fontId="0" fillId="0" borderId="0" xfId="0" applyFill="1" applyAlignment="1">
      <alignment horizontal="center"/>
    </xf>
    <xf numFmtId="0" fontId="20" fillId="0" borderId="0" xfId="4" applyFont="1" applyFill="1" applyAlignment="1">
      <alignment wrapText="1"/>
    </xf>
    <xf numFmtId="0" fontId="11" fillId="0" borderId="0" xfId="3" applyFont="1" applyAlignment="1"/>
    <xf numFmtId="0" fontId="10" fillId="0" borderId="0" xfId="3" applyFont="1" applyAlignment="1"/>
    <xf numFmtId="17" fontId="22" fillId="0" borderId="0" xfId="3" applyNumberFormat="1" applyFont="1" applyBorder="1" applyAlignment="1">
      <alignment vertical="center" wrapText="1"/>
    </xf>
    <xf numFmtId="0" fontId="21" fillId="0" borderId="0" xfId="3" applyFont="1" applyFill="1" applyBorder="1" applyAlignment="1">
      <alignment wrapText="1"/>
    </xf>
    <xf numFmtId="0" fontId="19" fillId="0" borderId="0" xfId="4" applyFont="1" applyAlignment="1">
      <alignment horizontal="center"/>
    </xf>
    <xf numFmtId="49" fontId="14" fillId="0" borderId="44" xfId="3" applyNumberFormat="1" applyFont="1" applyFill="1" applyBorder="1" applyAlignment="1">
      <alignment horizontal="left" vertical="center"/>
    </xf>
    <xf numFmtId="0" fontId="15" fillId="0" borderId="39" xfId="3" applyFont="1" applyFill="1" applyBorder="1" applyAlignment="1">
      <alignment horizontal="center" vertical="center"/>
    </xf>
    <xf numFmtId="4" fontId="12" fillId="0" borderId="37" xfId="0" applyNumberFormat="1" applyFont="1" applyFill="1" applyBorder="1" applyAlignment="1">
      <alignment horizontal="center" vertical="center" wrapText="1"/>
    </xf>
    <xf numFmtId="0" fontId="23" fillId="0" borderId="0" xfId="0" applyFont="1" applyAlignment="1"/>
    <xf numFmtId="0" fontId="21" fillId="0" borderId="0" xfId="4" applyFont="1" applyFill="1" applyAlignment="1">
      <alignment wrapText="1"/>
    </xf>
    <xf numFmtId="0" fontId="6" fillId="0" borderId="0" xfId="4" applyFont="1" applyAlignment="1"/>
    <xf numFmtId="0" fontId="4" fillId="0" borderId="0" xfId="4" applyFont="1" applyFill="1" applyAlignment="1"/>
    <xf numFmtId="0" fontId="12" fillId="0" borderId="0" xfId="3" applyFont="1" applyBorder="1" applyAlignment="1">
      <alignment horizontal="center" wrapText="1"/>
    </xf>
    <xf numFmtId="0" fontId="12" fillId="0" borderId="0" xfId="3" applyFont="1" applyFill="1" applyBorder="1" applyAlignment="1">
      <alignment horizontal="center" wrapText="1"/>
    </xf>
    <xf numFmtId="0" fontId="28" fillId="0" borderId="0" xfId="3" applyFont="1" applyFill="1"/>
    <xf numFmtId="0" fontId="29" fillId="0" borderId="0" xfId="3" applyFont="1"/>
    <xf numFmtId="0" fontId="29" fillId="0" borderId="0" xfId="3" applyFont="1" applyAlignment="1">
      <alignment horizontal="center"/>
    </xf>
    <xf numFmtId="0" fontId="29" fillId="0" borderId="0" xfId="3" applyFont="1" applyFill="1" applyAlignment="1">
      <alignment horizontal="center"/>
    </xf>
    <xf numFmtId="0" fontId="30" fillId="0" borderId="0" xfId="3" applyFont="1"/>
    <xf numFmtId="0" fontId="12" fillId="6" borderId="45" xfId="0" applyFont="1" applyFill="1" applyBorder="1" applyAlignment="1">
      <alignment horizontal="left" wrapText="1"/>
    </xf>
    <xf numFmtId="0" fontId="12" fillId="6" borderId="46" xfId="0" applyFont="1" applyFill="1" applyBorder="1" applyAlignment="1">
      <alignment horizontal="center"/>
    </xf>
    <xf numFmtId="0" fontId="12" fillId="6" borderId="46" xfId="0" applyFont="1" applyFill="1" applyBorder="1" applyAlignment="1">
      <alignment horizontal="center" wrapText="1"/>
    </xf>
    <xf numFmtId="0" fontId="12" fillId="6" borderId="47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left" vertical="center" wrapText="1"/>
    </xf>
    <xf numFmtId="3" fontId="12" fillId="0" borderId="31" xfId="0" applyNumberFormat="1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3" fontId="17" fillId="0" borderId="31" xfId="0" applyNumberFormat="1" applyFont="1" applyFill="1" applyBorder="1" applyAlignment="1">
      <alignment horizontal="center" vertical="center" wrapText="1"/>
    </xf>
    <xf numFmtId="4" fontId="12" fillId="0" borderId="32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12" fillId="0" borderId="0" xfId="0" applyFont="1" applyAlignment="1"/>
    <xf numFmtId="0" fontId="32" fillId="0" borderId="0" xfId="3" applyFont="1" applyAlignment="1"/>
    <xf numFmtId="0" fontId="33" fillId="0" borderId="0" xfId="0" applyFont="1" applyAlignment="1"/>
    <xf numFmtId="0" fontId="34" fillId="0" borderId="0" xfId="0" applyFont="1" applyAlignment="1">
      <alignment horizontal="center"/>
    </xf>
    <xf numFmtId="0" fontId="35" fillId="0" borderId="0" xfId="0" applyFont="1" applyAlignment="1"/>
    <xf numFmtId="0" fontId="36" fillId="0" borderId="0" xfId="0" applyFont="1" applyBorder="1" applyAlignment="1">
      <alignment vertical="center" wrapText="1"/>
    </xf>
    <xf numFmtId="0" fontId="37" fillId="0" borderId="0" xfId="0" applyFont="1" applyFill="1" applyBorder="1" applyAlignment="1">
      <alignment wrapText="1"/>
    </xf>
    <xf numFmtId="0" fontId="31" fillId="0" borderId="0" xfId="0" applyFont="1" applyAlignment="1">
      <alignment horizontal="center"/>
    </xf>
    <xf numFmtId="0" fontId="38" fillId="0" borderId="0" xfId="0" applyFont="1" applyBorder="1" applyAlignment="1">
      <alignment wrapText="1"/>
    </xf>
    <xf numFmtId="0" fontId="27" fillId="0" borderId="0" xfId="0" applyFont="1"/>
    <xf numFmtId="0" fontId="15" fillId="0" borderId="0" xfId="3" applyFont="1"/>
    <xf numFmtId="0" fontId="31" fillId="0" borderId="0" xfId="0" applyNumberFormat="1" applyFont="1"/>
    <xf numFmtId="0" fontId="32" fillId="0" borderId="0" xfId="0" applyFont="1" applyAlignment="1"/>
    <xf numFmtId="0" fontId="39" fillId="0" borderId="0" xfId="0" applyFont="1" applyFill="1" applyBorder="1" applyAlignment="1">
      <alignment wrapText="1"/>
    </xf>
    <xf numFmtId="0" fontId="31" fillId="0" borderId="0" xfId="0" applyFont="1" applyFill="1"/>
    <xf numFmtId="0" fontId="38" fillId="0" borderId="0" xfId="0" applyFont="1" applyBorder="1" applyAlignment="1">
      <alignment horizontal="center" wrapText="1"/>
    </xf>
    <xf numFmtId="0" fontId="42" fillId="0" borderId="0" xfId="0" applyFont="1" applyFill="1" applyBorder="1" applyAlignment="1">
      <alignment vertical="center"/>
    </xf>
    <xf numFmtId="0" fontId="43" fillId="6" borderId="36" xfId="0" applyFont="1" applyFill="1" applyBorder="1" applyAlignment="1">
      <alignment horizontal="left" vertical="center"/>
    </xf>
    <xf numFmtId="0" fontId="43" fillId="6" borderId="15" xfId="0" applyFont="1" applyFill="1" applyBorder="1" applyAlignment="1">
      <alignment horizontal="center" vertical="center"/>
    </xf>
    <xf numFmtId="0" fontId="43" fillId="6" borderId="37" xfId="0" applyFont="1" applyFill="1" applyBorder="1" applyAlignment="1">
      <alignment horizontal="center" vertical="center" wrapText="1"/>
    </xf>
    <xf numFmtId="0" fontId="28" fillId="0" borderId="36" xfId="0" applyFont="1" applyBorder="1" applyAlignment="1">
      <alignment horizontal="left" vertical="center"/>
    </xf>
    <xf numFmtId="0" fontId="43" fillId="0" borderId="15" xfId="0" applyFont="1" applyFill="1" applyBorder="1" applyAlignment="1">
      <alignment horizontal="center" vertical="center"/>
    </xf>
    <xf numFmtId="2" fontId="43" fillId="0" borderId="37" xfId="0" applyNumberFormat="1" applyFont="1" applyFill="1" applyBorder="1" applyAlignment="1">
      <alignment horizontal="center" vertical="center"/>
    </xf>
    <xf numFmtId="0" fontId="28" fillId="0" borderId="36" xfId="0" applyFont="1" applyBorder="1" applyAlignment="1">
      <alignment vertical="center"/>
    </xf>
    <xf numFmtId="0" fontId="43" fillId="0" borderId="38" xfId="0" applyFont="1" applyFill="1" applyBorder="1" applyAlignment="1">
      <alignment horizontal="left" vertical="center"/>
    </xf>
    <xf numFmtId="0" fontId="43" fillId="0" borderId="39" xfId="0" applyFont="1" applyFill="1" applyBorder="1" applyAlignment="1">
      <alignment horizontal="center" vertical="center"/>
    </xf>
    <xf numFmtId="2" fontId="43" fillId="0" borderId="42" xfId="0" applyNumberFormat="1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38" xfId="0" applyFont="1" applyFill="1" applyBorder="1" applyAlignment="1">
      <alignment horizontal="left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46" fillId="2" borderId="5" xfId="0" applyFont="1" applyFill="1" applyBorder="1" applyAlignment="1"/>
    <xf numFmtId="0" fontId="46" fillId="2" borderId="5" xfId="0" applyFont="1" applyFill="1" applyBorder="1" applyAlignment="1">
      <alignment horizontal="center"/>
    </xf>
    <xf numFmtId="0" fontId="46" fillId="2" borderId="0" xfId="0" applyFont="1" applyFill="1" applyBorder="1" applyAlignment="1">
      <alignment horizontal="center"/>
    </xf>
    <xf numFmtId="0" fontId="30" fillId="0" borderId="6" xfId="0" applyFont="1" applyBorder="1" applyAlignment="1">
      <alignment vertical="center" wrapText="1"/>
    </xf>
    <xf numFmtId="0" fontId="43" fillId="0" borderId="7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0" fillId="0" borderId="8" xfId="0" applyFont="1" applyBorder="1" applyAlignment="1">
      <alignment vertical="center" wrapText="1"/>
    </xf>
    <xf numFmtId="0" fontId="43" fillId="0" borderId="9" xfId="0" applyFont="1" applyFill="1" applyBorder="1" applyAlignment="1">
      <alignment horizontal="center" vertical="center"/>
    </xf>
    <xf numFmtId="0" fontId="46" fillId="2" borderId="10" xfId="0" applyFont="1" applyFill="1" applyBorder="1" applyAlignment="1">
      <alignment horizontal="right" vertical="center" wrapText="1"/>
    </xf>
    <xf numFmtId="0" fontId="43" fillId="2" borderId="11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right" vertical="center"/>
    </xf>
    <xf numFmtId="0" fontId="43" fillId="0" borderId="33" xfId="0" applyFont="1" applyFill="1" applyBorder="1" applyAlignment="1">
      <alignment vertical="center"/>
    </xf>
    <xf numFmtId="0" fontId="28" fillId="0" borderId="34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2" fontId="43" fillId="0" borderId="35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43" fillId="0" borderId="10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vertical="center"/>
    </xf>
    <xf numFmtId="2" fontId="43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12" fillId="6" borderId="30" xfId="0" applyFont="1" applyFill="1" applyBorder="1" applyAlignment="1"/>
    <xf numFmtId="0" fontId="12" fillId="6" borderId="32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4" fillId="0" borderId="0" xfId="3" applyFont="1"/>
    <xf numFmtId="0" fontId="31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14" fillId="0" borderId="0" xfId="3" applyFont="1" applyFill="1"/>
    <xf numFmtId="10" fontId="12" fillId="0" borderId="37" xfId="6" applyNumberFormat="1" applyFont="1" applyFill="1" applyBorder="1" applyAlignment="1">
      <alignment horizontal="center" vertical="center"/>
    </xf>
    <xf numFmtId="9" fontId="12" fillId="0" borderId="35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46" fillId="6" borderId="15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4" borderId="15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/>
    </xf>
    <xf numFmtId="0" fontId="41" fillId="0" borderId="33" xfId="0" applyFont="1" applyFill="1" applyBorder="1" applyAlignment="1">
      <alignment horizontal="left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12" fillId="0" borderId="0" xfId="3" applyFont="1"/>
    <xf numFmtId="0" fontId="31" fillId="0" borderId="0" xfId="0" applyFont="1" applyAlignment="1">
      <alignment horizontal="left"/>
    </xf>
    <xf numFmtId="0" fontId="31" fillId="0" borderId="0" xfId="4" applyFont="1"/>
    <xf numFmtId="0" fontId="31" fillId="0" borderId="0" xfId="4" applyFont="1" applyFill="1"/>
    <xf numFmtId="0" fontId="31" fillId="0" borderId="0" xfId="4" applyFont="1" applyAlignment="1">
      <alignment horizontal="center"/>
    </xf>
    <xf numFmtId="0" fontId="29" fillId="0" borderId="0" xfId="4" applyFont="1" applyAlignment="1"/>
    <xf numFmtId="0" fontId="49" fillId="0" borderId="0" xfId="4" applyFont="1" applyFill="1" applyAlignment="1"/>
    <xf numFmtId="0" fontId="33" fillId="0" borderId="0" xfId="4" applyFont="1" applyAlignment="1"/>
    <xf numFmtId="0" fontId="33" fillId="0" borderId="0" xfId="4" applyFont="1" applyAlignment="1">
      <alignment horizontal="center"/>
    </xf>
    <xf numFmtId="0" fontId="50" fillId="0" borderId="0" xfId="4" applyFont="1" applyFill="1" applyAlignment="1">
      <alignment wrapText="1"/>
    </xf>
    <xf numFmtId="0" fontId="52" fillId="0" borderId="0" xfId="4" applyFont="1" applyAlignment="1">
      <alignment horizontal="center" wrapText="1"/>
    </xf>
    <xf numFmtId="0" fontId="52" fillId="0" borderId="0" xfId="4" applyFont="1" applyFill="1" applyAlignment="1">
      <alignment horizontal="center" wrapText="1"/>
    </xf>
    <xf numFmtId="0" fontId="52" fillId="0" borderId="0" xfId="4" applyFont="1" applyAlignment="1">
      <alignment wrapText="1"/>
    </xf>
    <xf numFmtId="0" fontId="12" fillId="6" borderId="30" xfId="4" applyFont="1" applyFill="1" applyBorder="1" applyAlignment="1" applyProtection="1">
      <alignment horizontal="left"/>
      <protection locked="0"/>
    </xf>
    <xf numFmtId="0" fontId="12" fillId="6" borderId="31" xfId="4" applyFont="1" applyFill="1" applyBorder="1" applyAlignment="1" applyProtection="1">
      <alignment horizontal="center"/>
      <protection locked="0"/>
    </xf>
    <xf numFmtId="0" fontId="12" fillId="6" borderId="32" xfId="4" applyFont="1" applyFill="1" applyBorder="1" applyAlignment="1" applyProtection="1">
      <alignment horizontal="center"/>
      <protection locked="0"/>
    </xf>
    <xf numFmtId="0" fontId="31" fillId="0" borderId="36" xfId="4" applyFont="1" applyFill="1" applyBorder="1" applyAlignment="1" applyProtection="1">
      <alignment vertical="center"/>
      <protection locked="0"/>
    </xf>
    <xf numFmtId="0" fontId="31" fillId="0" borderId="15" xfId="4" applyFont="1" applyFill="1" applyBorder="1" applyAlignment="1" applyProtection="1">
      <alignment horizontal="center"/>
      <protection locked="0"/>
    </xf>
    <xf numFmtId="0" fontId="12" fillId="0" borderId="37" xfId="4" applyFont="1" applyFill="1" applyBorder="1" applyAlignment="1" applyProtection="1">
      <alignment horizontal="center"/>
    </xf>
    <xf numFmtId="1" fontId="17" fillId="0" borderId="34" xfId="4" applyNumberFormat="1" applyFont="1" applyFill="1" applyBorder="1" applyAlignment="1" applyProtection="1">
      <alignment horizontal="center" vertical="center"/>
    </xf>
    <xf numFmtId="1" fontId="17" fillId="0" borderId="35" xfId="4" applyNumberFormat="1" applyFont="1" applyFill="1" applyBorder="1" applyAlignment="1" applyProtection="1">
      <alignment horizontal="center" vertical="center"/>
    </xf>
    <xf numFmtId="0" fontId="31" fillId="0" borderId="0" xfId="4" applyNumberFormat="1" applyFont="1" applyAlignment="1">
      <alignment horizontal="center"/>
    </xf>
    <xf numFmtId="0" fontId="31" fillId="0" borderId="0" xfId="4" applyFont="1" applyFill="1" applyAlignment="1">
      <alignment horizontal="center"/>
    </xf>
    <xf numFmtId="0" fontId="31" fillId="0" borderId="15" xfId="4" applyNumberFormat="1" applyFont="1" applyFill="1" applyBorder="1" applyAlignment="1" applyProtection="1">
      <alignment horizontal="center"/>
      <protection locked="0"/>
    </xf>
    <xf numFmtId="1" fontId="31" fillId="0" borderId="15" xfId="4" applyNumberFormat="1" applyFont="1" applyFill="1" applyBorder="1" applyAlignment="1" applyProtection="1">
      <alignment horizontal="center"/>
      <protection locked="0"/>
    </xf>
    <xf numFmtId="0" fontId="17" fillId="0" borderId="33" xfId="4" applyFont="1" applyFill="1" applyBorder="1" applyAlignment="1" applyProtection="1">
      <alignment horizontal="left" vertical="center"/>
      <protection locked="0"/>
    </xf>
    <xf numFmtId="0" fontId="29" fillId="0" borderId="0" xfId="4" applyFont="1" applyAlignment="1">
      <alignment horizontal="center"/>
    </xf>
    <xf numFmtId="0" fontId="34" fillId="0" borderId="0" xfId="4" applyFont="1" applyAlignment="1"/>
    <xf numFmtId="0" fontId="12" fillId="0" borderId="0" xfId="4" applyFont="1" applyFill="1" applyBorder="1" applyAlignment="1">
      <alignment vertical="center"/>
    </xf>
    <xf numFmtId="0" fontId="31" fillId="0" borderId="15" xfId="4" applyFont="1" applyFill="1" applyBorder="1" applyAlignment="1" applyProtection="1">
      <alignment horizontal="center" vertical="center"/>
      <protection locked="0"/>
    </xf>
    <xf numFmtId="1" fontId="31" fillId="0" borderId="15" xfId="4" applyNumberFormat="1" applyFont="1" applyFill="1" applyBorder="1" applyAlignment="1" applyProtection="1">
      <alignment horizontal="center" vertical="center"/>
      <protection locked="0"/>
    </xf>
    <xf numFmtId="0" fontId="12" fillId="0" borderId="37" xfId="4" applyFont="1" applyFill="1" applyBorder="1" applyAlignment="1" applyProtection="1">
      <alignment horizontal="center" vertical="center"/>
    </xf>
    <xf numFmtId="0" fontId="33" fillId="0" borderId="0" xfId="4" applyFont="1" applyAlignment="1">
      <alignment horizontal="center"/>
    </xf>
    <xf numFmtId="0" fontId="43" fillId="6" borderId="15" xfId="0" applyFont="1" applyFill="1" applyBorder="1" applyAlignment="1">
      <alignment horizontal="center"/>
    </xf>
    <xf numFmtId="0" fontId="43" fillId="6" borderId="36" xfId="0" applyFont="1" applyFill="1" applyBorder="1" applyAlignment="1">
      <alignment horizontal="left"/>
    </xf>
    <xf numFmtId="0" fontId="34" fillId="0" borderId="0" xfId="0" applyFont="1" applyAlignment="1">
      <alignment horizontal="center"/>
    </xf>
    <xf numFmtId="0" fontId="33" fillId="0" borderId="0" xfId="4" applyFont="1" applyAlignment="1">
      <alignment horizontal="center"/>
    </xf>
    <xf numFmtId="0" fontId="29" fillId="0" borderId="0" xfId="4" applyFont="1" applyAlignment="1">
      <alignment horizontal="center"/>
    </xf>
    <xf numFmtId="0" fontId="14" fillId="0" borderId="0" xfId="3" applyFont="1" applyFill="1" applyBorder="1"/>
    <xf numFmtId="0" fontId="33" fillId="0" borderId="0" xfId="4" applyFont="1" applyAlignment="1">
      <alignment horizontal="center"/>
    </xf>
    <xf numFmtId="0" fontId="31" fillId="0" borderId="48" xfId="4" applyFont="1" applyFill="1" applyBorder="1" applyAlignment="1" applyProtection="1">
      <alignment horizontal="center"/>
      <protection locked="0"/>
    </xf>
    <xf numFmtId="0" fontId="0" fillId="0" borderId="34" xfId="0" applyNumberFormat="1" applyBorder="1" applyAlignment="1">
      <alignment horizontal="center"/>
    </xf>
    <xf numFmtId="10" fontId="31" fillId="0" borderId="0" xfId="6" applyNumberFormat="1" applyFont="1" applyAlignment="1">
      <alignment horizontal="center"/>
    </xf>
    <xf numFmtId="0" fontId="31" fillId="0" borderId="38" xfId="0" applyFont="1" applyFill="1" applyBorder="1" applyAlignment="1">
      <alignment horizontal="left"/>
    </xf>
    <xf numFmtId="0" fontId="12" fillId="0" borderId="49" xfId="0" applyFont="1" applyFill="1" applyBorder="1" applyAlignment="1">
      <alignment horizontal="center" vertical="center"/>
    </xf>
    <xf numFmtId="10" fontId="12" fillId="0" borderId="49" xfId="6" applyNumberFormat="1" applyFont="1" applyFill="1" applyBorder="1" applyAlignment="1">
      <alignment horizontal="center" vertical="center"/>
    </xf>
    <xf numFmtId="0" fontId="33" fillId="0" borderId="0" xfId="4" applyFont="1" applyAlignment="1">
      <alignment horizontal="center"/>
    </xf>
    <xf numFmtId="0" fontId="14" fillId="0" borderId="0" xfId="3" applyFont="1" applyBorder="1"/>
    <xf numFmtId="0" fontId="31" fillId="0" borderId="0" xfId="4" applyFont="1" applyBorder="1"/>
    <xf numFmtId="0" fontId="31" fillId="0" borderId="0" xfId="4" applyFont="1" applyBorder="1" applyAlignment="1">
      <alignment horizontal="center"/>
    </xf>
    <xf numFmtId="0" fontId="31" fillId="0" borderId="0" xfId="4" applyNumberFormat="1" applyFont="1" applyBorder="1" applyAlignment="1">
      <alignment horizontal="center"/>
    </xf>
    <xf numFmtId="0" fontId="31" fillId="0" borderId="0" xfId="4" applyFont="1" applyFill="1" applyBorder="1" applyAlignment="1">
      <alignment horizontal="center"/>
    </xf>
    <xf numFmtId="0" fontId="27" fillId="5" borderId="25" xfId="3" applyFont="1" applyFill="1" applyBorder="1" applyAlignment="1">
      <alignment horizontal="center"/>
    </xf>
    <xf numFmtId="0" fontId="27" fillId="5" borderId="26" xfId="3" applyFont="1" applyFill="1" applyBorder="1" applyAlignment="1">
      <alignment horizontal="center"/>
    </xf>
    <xf numFmtId="0" fontId="27" fillId="5" borderId="27" xfId="3" applyFont="1" applyFill="1" applyBorder="1" applyAlignment="1">
      <alignment horizontal="center"/>
    </xf>
    <xf numFmtId="0" fontId="12" fillId="0" borderId="0" xfId="3" applyFont="1" applyBorder="1" applyAlignment="1">
      <alignment horizontal="center" wrapText="1"/>
    </xf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25" fillId="0" borderId="0" xfId="3" applyFont="1" applyFill="1" applyBorder="1" applyAlignment="1">
      <alignment horizontal="center" wrapText="1"/>
    </xf>
    <xf numFmtId="17" fontId="26" fillId="0" borderId="0" xfId="3" applyNumberFormat="1" applyFont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2" fontId="12" fillId="0" borderId="34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32" fillId="0" borderId="0" xfId="3" applyFont="1" applyAlignment="1">
      <alignment horizontal="center"/>
    </xf>
    <xf numFmtId="0" fontId="33" fillId="0" borderId="0" xfId="0" applyFont="1" applyAlignment="1">
      <alignment horizontal="center"/>
    </xf>
    <xf numFmtId="2" fontId="12" fillId="0" borderId="31" xfId="0" applyNumberFormat="1" applyFont="1" applyFill="1" applyBorder="1" applyAlignment="1">
      <alignment horizontal="center" vertical="center" wrapText="1"/>
    </xf>
    <xf numFmtId="0" fontId="41" fillId="6" borderId="30" xfId="0" applyFont="1" applyFill="1" applyBorder="1" applyAlignment="1">
      <alignment horizontal="center" vertical="center"/>
    </xf>
    <xf numFmtId="0" fontId="41" fillId="6" borderId="31" xfId="0" applyFont="1" applyFill="1" applyBorder="1" applyAlignment="1">
      <alignment horizontal="center" vertical="center"/>
    </xf>
    <xf numFmtId="0" fontId="41" fillId="6" borderId="3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wrapText="1"/>
    </xf>
    <xf numFmtId="0" fontId="43" fillId="0" borderId="40" xfId="0" applyFont="1" applyFill="1" applyBorder="1" applyAlignment="1">
      <alignment horizontal="left" vertical="center"/>
    </xf>
    <xf numFmtId="0" fontId="43" fillId="0" borderId="41" xfId="0" applyFont="1" applyFill="1" applyBorder="1" applyAlignment="1">
      <alignment horizontal="left" vertical="center"/>
    </xf>
    <xf numFmtId="0" fontId="46" fillId="0" borderId="5" xfId="0" applyFont="1" applyFill="1" applyBorder="1" applyAlignment="1">
      <alignment horizontal="right" vertical="center"/>
    </xf>
    <xf numFmtId="2" fontId="46" fillId="3" borderId="5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14" fillId="0" borderId="43" xfId="3" applyFont="1" applyBorder="1" applyAlignment="1">
      <alignment vertical="top" wrapText="1"/>
    </xf>
    <xf numFmtId="0" fontId="14" fillId="0" borderId="0" xfId="3" applyFont="1" applyAlignment="1">
      <alignment vertical="top" wrapText="1"/>
    </xf>
    <xf numFmtId="0" fontId="7" fillId="2" borderId="14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7" fillId="2" borderId="13" xfId="0" applyFont="1" applyFill="1" applyBorder="1" applyAlignment="1">
      <alignment horizontal="center" textRotation="90" wrapText="1"/>
    </xf>
    <xf numFmtId="0" fontId="7" fillId="2" borderId="1" xfId="0" applyFont="1" applyFill="1" applyBorder="1" applyAlignment="1">
      <alignment horizontal="center" textRotation="90" wrapText="1"/>
    </xf>
    <xf numFmtId="0" fontId="46" fillId="6" borderId="31" xfId="0" applyFont="1" applyFill="1" applyBorder="1" applyAlignment="1">
      <alignment horizontal="center" vertical="center" textRotation="1" wrapText="1"/>
    </xf>
    <xf numFmtId="0" fontId="34" fillId="0" borderId="0" xfId="0" applyFont="1" applyAlignment="1">
      <alignment horizontal="center"/>
    </xf>
    <xf numFmtId="0" fontId="4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50" fillId="0" borderId="0" xfId="0" applyFont="1" applyFill="1" applyAlignment="1">
      <alignment horizontal="center" wrapText="1"/>
    </xf>
    <xf numFmtId="0" fontId="46" fillId="6" borderId="32" xfId="0" applyFont="1" applyFill="1" applyBorder="1" applyAlignment="1">
      <alignment horizontal="center" vertical="center" wrapText="1"/>
    </xf>
    <xf numFmtId="0" fontId="46" fillId="6" borderId="37" xfId="0" applyFont="1" applyFill="1" applyBorder="1" applyAlignment="1">
      <alignment horizontal="center" vertical="center" wrapText="1"/>
    </xf>
    <xf numFmtId="0" fontId="46" fillId="6" borderId="30" xfId="0" applyFont="1" applyFill="1" applyBorder="1" applyAlignment="1">
      <alignment horizontal="center" vertical="center" wrapText="1"/>
    </xf>
    <xf numFmtId="0" fontId="46" fillId="6" borderId="36" xfId="0" applyFont="1" applyFill="1" applyBorder="1" applyAlignment="1">
      <alignment horizontal="center" vertical="center" wrapText="1"/>
    </xf>
    <xf numFmtId="0" fontId="50" fillId="0" borderId="0" xfId="4" applyFont="1" applyFill="1" applyAlignment="1">
      <alignment horizontal="center" wrapText="1"/>
    </xf>
    <xf numFmtId="0" fontId="49" fillId="0" borderId="0" xfId="4" applyFont="1" applyFill="1" applyAlignment="1">
      <alignment horizontal="center"/>
    </xf>
    <xf numFmtId="0" fontId="29" fillId="0" borderId="0" xfId="4" applyFont="1" applyAlignment="1">
      <alignment horizontal="center"/>
    </xf>
    <xf numFmtId="0" fontId="34" fillId="0" borderId="0" xfId="4" applyFont="1" applyAlignment="1">
      <alignment horizontal="center"/>
    </xf>
    <xf numFmtId="0" fontId="33" fillId="0" borderId="0" xfId="4" applyFont="1" applyAlignment="1">
      <alignment horizontal="center"/>
    </xf>
  </cellXfs>
  <cellStyles count="7">
    <cellStyle name="Euro" xfId="1"/>
    <cellStyle name="Normal" xfId="0" builtinId="0"/>
    <cellStyle name="Normal 2" xfId="2"/>
    <cellStyle name="Normal 2 2" xfId="4"/>
    <cellStyle name="Normal 3" xfId="3"/>
    <cellStyle name="Normal 3 2" xfId="5"/>
    <cellStyle name="Porcentaje" xfId="6" builtinId="5"/>
  </cellStyles>
  <dxfs count="0"/>
  <tableStyles count="0" defaultTableStyle="TableStyleMedium9" defaultPivotStyle="PivotStyleLight16"/>
  <colors>
    <mruColors>
      <color rgb="FF8DB4E2"/>
      <color rgb="FF33CCFF"/>
      <color rgb="FF0099FF"/>
      <color rgb="FF003399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r>
              <a:rPr lang="es-ES" sz="1100" b="1" i="0" baseline="0">
                <a:effectLst/>
                <a:latin typeface="Gill Sans MT" panose="020B0502020104020203" pitchFamily="34" charset="0"/>
              </a:rPr>
              <a:t>HOMICIDIOS DE MUJERES Y FEMINICIDIOS, SEGÚN TIPOS DE ARMAS</a:t>
            </a:r>
            <a:endParaRPr lang="es-ES" sz="1000">
              <a:effectLst/>
              <a:latin typeface="Gill Sans MT" panose="020B05020201040202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F497D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236-47D3-A11A-D5457FD6517E}"/>
              </c:ext>
            </c:extLst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236-47D3-A11A-D5457FD6517E}"/>
              </c:ext>
            </c:extLst>
          </c:dPt>
          <c:dPt>
            <c:idx val="2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236-47D3-A11A-D5457FD6517E}"/>
              </c:ext>
            </c:extLst>
          </c:dPt>
          <c:dLbls>
            <c:dLbl>
              <c:idx val="0"/>
              <c:layout>
                <c:manualLayout>
                  <c:x val="1.8156093869868956E-2"/>
                  <c:y val="-5.81550775711331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36-47D3-A11A-D5457FD6517E}"/>
                </c:ext>
              </c:extLst>
            </c:dLbl>
            <c:dLbl>
              <c:idx val="1"/>
              <c:layout>
                <c:manualLayout>
                  <c:x val="-3.8265698423211279E-2"/>
                  <c:y val="-2.969645453287495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36-47D3-A11A-D5457FD6517E}"/>
                </c:ext>
              </c:extLst>
            </c:dLbl>
            <c:dLbl>
              <c:idx val="2"/>
              <c:layout>
                <c:manualLayout>
                  <c:x val="-2.9820145079241418E-2"/>
                  <c:y val="-6.550730784229508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36-47D3-A11A-D5457FD651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ARMAS!$C$9:$E$9</c:f>
              <c:strCache>
                <c:ptCount val="3"/>
                <c:pt idx="0">
                  <c:v>Armas de Fuego</c:v>
                </c:pt>
                <c:pt idx="1">
                  <c:v>Armas Blancas</c:v>
                </c:pt>
                <c:pt idx="2">
                  <c:v>Otras</c:v>
                </c:pt>
              </c:strCache>
            </c:strRef>
          </c:cat>
          <c:val>
            <c:numRef>
              <c:f>ARMAS!$C$22:$E$22</c:f>
              <c:numCache>
                <c:formatCode>General</c:formatCode>
                <c:ptCount val="3"/>
                <c:pt idx="0">
                  <c:v>53</c:v>
                </c:pt>
                <c:pt idx="1">
                  <c:v>43</c:v>
                </c:pt>
                <c:pt idx="2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36-47D3-A11A-D5457FD6517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r>
              <a:rPr lang="es-ES" sz="1100" b="1" i="0" baseline="0">
                <a:solidFill>
                  <a:schemeClr val="tx1"/>
                </a:solidFill>
                <a:effectLst/>
              </a:rPr>
              <a:t>HOMICIDIOS DE MUJERES Y FEMINICIDIOS, </a:t>
            </a:r>
            <a:endParaRPr lang="es-ES" sz="1100">
              <a:solidFill>
                <a:schemeClr val="tx1"/>
              </a:solidFill>
              <a:effectLst/>
            </a:endParaRPr>
          </a:p>
          <a:p>
            <a:pPr>
              <a:defRPr>
                <a:solidFill>
                  <a:schemeClr val="tx1"/>
                </a:solidFill>
                <a:latin typeface="Gill Sans MT" panose="020B0502020104020203" pitchFamily="34" charset="0"/>
              </a:defRPr>
            </a:pPr>
            <a:r>
              <a:rPr lang="es-ES" sz="1100" b="1" i="0" baseline="0">
                <a:solidFill>
                  <a:schemeClr val="tx1"/>
                </a:solidFill>
                <a:effectLst/>
              </a:rPr>
              <a:t>SEGÚN HORA DEL HECHO</a:t>
            </a:r>
            <a:endParaRPr lang="es-ES" sz="11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5191251093613298"/>
          <c:y val="0.1882901554404145"/>
          <c:w val="0.4914967997421375"/>
          <c:h val="0.725785429671032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F497D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163-4A06-B3D9-7B65453416CF}"/>
              </c:ext>
            </c:extLst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163-4A06-B3D9-7B65453416CF}"/>
              </c:ext>
            </c:extLst>
          </c:dPt>
          <c:dPt>
            <c:idx val="2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163-4A06-B3D9-7B65453416CF}"/>
              </c:ext>
            </c:extLst>
          </c:dPt>
          <c:dLbls>
            <c:dLbl>
              <c:idx val="0"/>
              <c:layout>
                <c:manualLayout>
                  <c:x val="1.8156093869868956E-2"/>
                  <c:y val="-5.81550775711331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63-4A06-B3D9-7B65453416CF}"/>
                </c:ext>
              </c:extLst>
            </c:dLbl>
            <c:dLbl>
              <c:idx val="1"/>
              <c:layout>
                <c:manualLayout>
                  <c:x val="-3.8265698423211279E-2"/>
                  <c:y val="-2.969645453287495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63-4A06-B3D9-7B65453416CF}"/>
                </c:ext>
              </c:extLst>
            </c:dLbl>
            <c:dLbl>
              <c:idx val="2"/>
              <c:layout>
                <c:manualLayout>
                  <c:x val="-2.9820145079241418E-2"/>
                  <c:y val="-6.550730784229508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63-4A06-B3D9-7B65453416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HORA!$C$11:$E$11</c:f>
              <c:strCache>
                <c:ptCount val="3"/>
                <c:pt idx="0">
                  <c:v>6:00 AM-5:59 PM</c:v>
                </c:pt>
                <c:pt idx="1">
                  <c:v>6:00 PM-5:59 AM</c:v>
                </c:pt>
                <c:pt idx="2">
                  <c:v>Indeterminados</c:v>
                </c:pt>
              </c:strCache>
            </c:strRef>
          </c:cat>
          <c:val>
            <c:numRef>
              <c:f>HORA!$C$24:$E$24</c:f>
              <c:numCache>
                <c:formatCode>General</c:formatCode>
                <c:ptCount val="3"/>
                <c:pt idx="0">
                  <c:v>62</c:v>
                </c:pt>
                <c:pt idx="1">
                  <c:v>87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63-4A06-B3D9-7B65453416C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r>
              <a:rPr lang="es-ES" sz="1000">
                <a:solidFill>
                  <a:schemeClr val="tx1"/>
                </a:solidFill>
                <a:latin typeface="Gill Sans MT" panose="020B0502020104020203" pitchFamily="34" charset="0"/>
              </a:rPr>
              <a:t>HOMICIDIOS DE MUJERES Y FEMINICIDIOS  A NIVEL NACIONAL, </a:t>
            </a:r>
          </a:p>
          <a:p>
            <a:pPr>
              <a:defRPr sz="1000">
                <a:solidFill>
                  <a:schemeClr val="tx1"/>
                </a:solidFill>
                <a:latin typeface="Gill Sans MT" panose="020B0502020104020203" pitchFamily="34" charset="0"/>
              </a:defRPr>
            </a:pPr>
            <a:r>
              <a:rPr lang="es-ES" sz="1000">
                <a:solidFill>
                  <a:schemeClr val="tx1"/>
                </a:solidFill>
                <a:latin typeface="Gill Sans MT" panose="020B0502020104020203" pitchFamily="34" charset="0"/>
              </a:rPr>
              <a:t>SEGÚN LA EDAD DE LA VICTIMA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42598103969315"/>
          <c:y val="0.22679178040241624"/>
          <c:w val="0.36398159033643518"/>
          <c:h val="0.520313435238212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A3C-488D-AA0A-4FDFDA91F8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A3C-488D-AA0A-4FDFDA91F805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A3C-488D-AA0A-4FDFDA91F805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A3C-488D-AA0A-4FDFDA91F80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A3C-488D-AA0A-4FDFDA91F80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A3C-488D-AA0A-4FDFDA91F805}"/>
              </c:ext>
            </c:extLst>
          </c:dPt>
          <c:dLbls>
            <c:dLbl>
              <c:idx val="0"/>
              <c:layout>
                <c:manualLayout>
                  <c:x val="3.2306299226146751E-2"/>
                  <c:y val="-5.92237560823261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3C-488D-AA0A-4FDFDA91F805}"/>
                </c:ext>
              </c:extLst>
            </c:dLbl>
            <c:dLbl>
              <c:idx val="1"/>
              <c:layout>
                <c:manualLayout>
                  <c:x val="2.6849500028887127E-2"/>
                  <c:y val="2.558110856306435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3C-488D-AA0A-4FDFDA91F805}"/>
                </c:ext>
              </c:extLst>
            </c:dLbl>
            <c:dLbl>
              <c:idx val="2"/>
              <c:layout>
                <c:manualLayout>
                  <c:x val="-9.2719003238855416E-2"/>
                  <c:y val="-7.5129998417845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3C-488D-AA0A-4FDFDA91F805}"/>
                </c:ext>
              </c:extLst>
            </c:dLbl>
            <c:dLbl>
              <c:idx val="3"/>
              <c:layout>
                <c:manualLayout>
                  <c:x val="-9.9391020202383412E-2"/>
                  <c:y val="5.59910238697543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3C-488D-AA0A-4FDFDA91F805}"/>
                </c:ext>
              </c:extLst>
            </c:dLbl>
            <c:dLbl>
              <c:idx val="4"/>
              <c:layout>
                <c:manualLayout>
                  <c:x val="-0.1387485761024706"/>
                  <c:y val="-6.110489293596353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A3C-488D-AA0A-4FDFDA91F805}"/>
                </c:ext>
              </c:extLst>
            </c:dLbl>
            <c:dLbl>
              <c:idx val="5"/>
              <c:layout>
                <c:manualLayout>
                  <c:x val="9.1007738252696091E-3"/>
                  <c:y val="-5.92347350988768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A3C-488D-AA0A-4FDFDA91F805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EDADES!$C$9:$H$9</c:f>
              <c:strCache>
                <c:ptCount val="6"/>
                <c:pt idx="0">
                  <c:v>0 a 17 años</c:v>
                </c:pt>
                <c:pt idx="1">
                  <c:v>18 a 34 años</c:v>
                </c:pt>
                <c:pt idx="2">
                  <c:v>35 a 51 años</c:v>
                </c:pt>
                <c:pt idx="3">
                  <c:v>52 a 68 años</c:v>
                </c:pt>
                <c:pt idx="4">
                  <c:v>Más de 68</c:v>
                </c:pt>
                <c:pt idx="5">
                  <c:v>Indeterminados</c:v>
                </c:pt>
              </c:strCache>
            </c:strRef>
          </c:cat>
          <c:val>
            <c:numRef>
              <c:f>EDADES!$C$22:$H$22</c:f>
              <c:numCache>
                <c:formatCode>General</c:formatCode>
                <c:ptCount val="6"/>
                <c:pt idx="0">
                  <c:v>18</c:v>
                </c:pt>
                <c:pt idx="1">
                  <c:v>81</c:v>
                </c:pt>
                <c:pt idx="2">
                  <c:v>28</c:v>
                </c:pt>
                <c:pt idx="3">
                  <c:v>17</c:v>
                </c:pt>
                <c:pt idx="4">
                  <c:v>2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A3C-488D-AA0A-4FDFDA91F80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896616666127217"/>
          <c:y val="0.87581673590308984"/>
          <c:w val="0.69948533804537627"/>
          <c:h val="4.2017088447153392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r>
              <a:rPr lang="es-ES" sz="1000">
                <a:solidFill>
                  <a:schemeClr val="tx1"/>
                </a:solidFill>
                <a:latin typeface="Gill Sans MT" panose="020B0502020104020203" pitchFamily="34" charset="0"/>
              </a:rPr>
              <a:t>HOMICIDIOS DE MUJERES Y FEMINICIDIOS  A NIVEL NACIONAL, </a:t>
            </a:r>
          </a:p>
          <a:p>
            <a:pPr>
              <a:defRPr sz="1000">
                <a:solidFill>
                  <a:schemeClr val="tx1"/>
                </a:solidFill>
                <a:latin typeface="Gill Sans MT" panose="020B0502020104020203" pitchFamily="34" charset="0"/>
              </a:defRPr>
            </a:pPr>
            <a:r>
              <a:rPr lang="es-ES" sz="1000">
                <a:solidFill>
                  <a:schemeClr val="tx1"/>
                </a:solidFill>
                <a:latin typeface="Gill Sans MT" panose="020B0502020104020203" pitchFamily="34" charset="0"/>
              </a:rPr>
              <a:t>SEGÚN EL DIA DE OCURRENCIA</a:t>
            </a:r>
          </a:p>
        </c:rich>
      </c:tx>
      <c:layout>
        <c:manualLayout>
          <c:xMode val="edge"/>
          <c:yMode val="edge"/>
          <c:x val="0.16020196634612091"/>
          <c:y val="2.66889004120493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3656048440069453"/>
          <c:y val="0.24673908504405037"/>
          <c:w val="0.36398159033643518"/>
          <c:h val="0.52031343523821227"/>
        </c:manualLayout>
      </c:layout>
      <c:pieChart>
        <c:varyColors val="1"/>
        <c:ser>
          <c:idx val="0"/>
          <c:order val="0"/>
          <c:tx>
            <c:strRef>
              <c:f>DIAS!$C$9:$I$9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F3D-48AB-8895-EE463D03DF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F3D-48AB-8895-EE463D03DF94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F3D-48AB-8895-EE463D03DF94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F3D-48AB-8895-EE463D03DF9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F3D-48AB-8895-EE463D03DF9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F3D-48AB-8895-EE463D03DF9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F3D-48AB-8895-EE463D03DF94}"/>
              </c:ext>
            </c:extLst>
          </c:dPt>
          <c:dLbls>
            <c:dLbl>
              <c:idx val="0"/>
              <c:layout>
                <c:manualLayout>
                  <c:x val="8.7491505245032158E-2"/>
                  <c:y val="-6.1713640192924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3D-48AB-8895-EE463D03DF94}"/>
                </c:ext>
              </c:extLst>
            </c:dLbl>
            <c:dLbl>
              <c:idx val="1"/>
              <c:layout>
                <c:manualLayout>
                  <c:x val="0.11715177252962307"/>
                  <c:y val="-9.891309696687023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3D-48AB-8895-EE463D03DF94}"/>
                </c:ext>
              </c:extLst>
            </c:dLbl>
            <c:dLbl>
              <c:idx val="2"/>
              <c:layout>
                <c:manualLayout>
                  <c:x val="2.7647233903397316E-2"/>
                  <c:y val="3.19350183378984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3D-48AB-8895-EE463D03DF94}"/>
                </c:ext>
              </c:extLst>
            </c:dLbl>
            <c:dLbl>
              <c:idx val="3"/>
              <c:layout>
                <c:manualLayout>
                  <c:x val="-3.9308219680934562E-3"/>
                  <c:y val="4.04574799353571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3D-48AB-8895-EE463D03DF94}"/>
                </c:ext>
              </c:extLst>
            </c:dLbl>
            <c:dLbl>
              <c:idx val="4"/>
              <c:layout>
                <c:manualLayout>
                  <c:x val="-4.730953063095019E-2"/>
                  <c:y val="-2.37566312769832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3D-48AB-8895-EE463D03DF94}"/>
                </c:ext>
              </c:extLst>
            </c:dLbl>
            <c:dLbl>
              <c:idx val="5"/>
              <c:layout>
                <c:manualLayout>
                  <c:x val="-0.13819641023151721"/>
                  <c:y val="-2.188647343989645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3D-48AB-8895-EE463D03DF94}"/>
                </c:ext>
              </c:extLst>
            </c:dLbl>
            <c:dLbl>
              <c:idx val="6"/>
              <c:layout>
                <c:manualLayout>
                  <c:x val="-0.15709724003494982"/>
                  <c:y val="-8.14466579579538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3D-48AB-8895-EE463D03DF94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DIAS!$C$9:$I$9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DIAS!$C$22:$I$22</c:f>
              <c:numCache>
                <c:formatCode>General</c:formatCode>
                <c:ptCount val="7"/>
                <c:pt idx="0">
                  <c:v>25</c:v>
                </c:pt>
                <c:pt idx="1">
                  <c:v>23</c:v>
                </c:pt>
                <c:pt idx="2">
                  <c:v>26</c:v>
                </c:pt>
                <c:pt idx="3">
                  <c:v>11</c:v>
                </c:pt>
                <c:pt idx="4">
                  <c:v>21</c:v>
                </c:pt>
                <c:pt idx="5">
                  <c:v>25</c:v>
                </c:pt>
                <c:pt idx="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F3D-48AB-8895-EE463D03DF9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896616666127217"/>
          <c:y val="0.87581673590308984"/>
          <c:w val="0.69948533804537627"/>
          <c:h val="4.2017088447153392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jp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g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3.xml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4.xml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178775</xdr:colOff>
      <xdr:row>0</xdr:row>
      <xdr:rowOff>14654</xdr:rowOff>
    </xdr:from>
    <xdr:to>
      <xdr:col>10</xdr:col>
      <xdr:colOff>48618</xdr:colOff>
      <xdr:row>5</xdr:row>
      <xdr:rowOff>159773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7325" y="14654"/>
          <a:ext cx="993793" cy="98331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1770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57150</xdr:colOff>
      <xdr:row>0</xdr:row>
      <xdr:rowOff>23132</xdr:rowOff>
    </xdr:from>
    <xdr:to>
      <xdr:col>14</xdr:col>
      <xdr:colOff>407640</xdr:colOff>
      <xdr:row>5</xdr:row>
      <xdr:rowOff>22445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1257" y="23132"/>
          <a:ext cx="1003632" cy="97902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0</xdr:row>
      <xdr:rowOff>133350</xdr:rowOff>
    </xdr:from>
    <xdr:to>
      <xdr:col>9</xdr:col>
      <xdr:colOff>476250</xdr:colOff>
      <xdr:row>5</xdr:row>
      <xdr:rowOff>28770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675" y="133350"/>
          <a:ext cx="1057275" cy="103842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273325</xdr:colOff>
      <xdr:row>2</xdr:row>
      <xdr:rowOff>33131</xdr:rowOff>
    </xdr:from>
    <xdr:to>
      <xdr:col>8</xdr:col>
      <xdr:colOff>410123</xdr:colOff>
      <xdr:row>6</xdr:row>
      <xdr:rowOff>85866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1521" y="364435"/>
          <a:ext cx="998189" cy="98038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25333</xdr:colOff>
      <xdr:row>0</xdr:row>
      <xdr:rowOff>190500</xdr:rowOff>
    </xdr:from>
    <xdr:to>
      <xdr:col>9</xdr:col>
      <xdr:colOff>118632</xdr:colOff>
      <xdr:row>6</xdr:row>
      <xdr:rowOff>104145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007" y="190500"/>
          <a:ext cx="1004386" cy="982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143726</xdr:colOff>
      <xdr:row>3</xdr:row>
      <xdr:rowOff>10720</xdr:rowOff>
    </xdr:from>
    <xdr:to>
      <xdr:col>10</xdr:col>
      <xdr:colOff>108539</xdr:colOff>
      <xdr:row>7</xdr:row>
      <xdr:rowOff>203773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3461" y="425338"/>
          <a:ext cx="995754" cy="9550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209550</xdr:colOff>
      <xdr:row>2</xdr:row>
      <xdr:rowOff>142875</xdr:rowOff>
    </xdr:from>
    <xdr:to>
      <xdr:col>11</xdr:col>
      <xdr:colOff>771525</xdr:colOff>
      <xdr:row>8</xdr:row>
      <xdr:rowOff>159063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400050"/>
          <a:ext cx="1228725" cy="12068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3</xdr:row>
      <xdr:rowOff>58616</xdr:rowOff>
    </xdr:from>
    <xdr:to>
      <xdr:col>10</xdr:col>
      <xdr:colOff>67669</xdr:colOff>
      <xdr:row>7</xdr:row>
      <xdr:rowOff>174427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8115" y="542193"/>
          <a:ext cx="998189" cy="9803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1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9525"/>
          <a:ext cx="619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123825</xdr:rowOff>
    </xdr:from>
    <xdr:to>
      <xdr:col>3</xdr:col>
      <xdr:colOff>655289</xdr:colOff>
      <xdr:row>4</xdr:row>
      <xdr:rowOff>208863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800100"/>
          <a:ext cx="998189" cy="980388"/>
        </a:xfrm>
        <a:prstGeom prst="rect">
          <a:avLst/>
        </a:prstGeom>
      </xdr:spPr>
    </xdr:pic>
    <xdr:clientData/>
  </xdr:twoCellAnchor>
  <xdr:twoCellAnchor>
    <xdr:from>
      <xdr:col>0</xdr:col>
      <xdr:colOff>504825</xdr:colOff>
      <xdr:row>24</xdr:row>
      <xdr:rowOff>28575</xdr:rowOff>
    </xdr:from>
    <xdr:to>
      <xdr:col>6</xdr:col>
      <xdr:colOff>633110</xdr:colOff>
      <xdr:row>41</xdr:row>
      <xdr:rowOff>17226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9525</xdr:rowOff>
    </xdr:from>
    <xdr:to>
      <xdr:col>5</xdr:col>
      <xdr:colOff>0</xdr:colOff>
      <xdr:row>5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525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914400</xdr:colOff>
      <xdr:row>1</xdr:row>
      <xdr:rowOff>0</xdr:rowOff>
    </xdr:from>
    <xdr:to>
      <xdr:col>3</xdr:col>
      <xdr:colOff>1030749</xdr:colOff>
      <xdr:row>7</xdr:row>
      <xdr:rowOff>9525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61925"/>
          <a:ext cx="1183149" cy="1162050"/>
        </a:xfrm>
        <a:prstGeom prst="rect">
          <a:avLst/>
        </a:prstGeom>
      </xdr:spPr>
    </xdr:pic>
    <xdr:clientData/>
  </xdr:twoCellAnchor>
  <xdr:twoCellAnchor>
    <xdr:from>
      <xdr:col>0</xdr:col>
      <xdr:colOff>971550</xdr:colOff>
      <xdr:row>27</xdr:row>
      <xdr:rowOff>0</xdr:rowOff>
    </xdr:from>
    <xdr:to>
      <xdr:col>6</xdr:col>
      <xdr:colOff>238125</xdr:colOff>
      <xdr:row>46</xdr:row>
      <xdr:rowOff>57150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0</xdr:colOff>
      <xdr:row>2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9525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25</xdr:row>
      <xdr:rowOff>80961</xdr:rowOff>
    </xdr:from>
    <xdr:to>
      <xdr:col>9</xdr:col>
      <xdr:colOff>252413</xdr:colOff>
      <xdr:row>57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190500</xdr:colOff>
      <xdr:row>1</xdr:row>
      <xdr:rowOff>0</xdr:rowOff>
    </xdr:from>
    <xdr:to>
      <xdr:col>5</xdr:col>
      <xdr:colOff>369539</xdr:colOff>
      <xdr:row>5</xdr:row>
      <xdr:rowOff>113613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50" y="161925"/>
          <a:ext cx="998189" cy="98038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9525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538163</xdr:colOff>
      <xdr:row>24</xdr:row>
      <xdr:rowOff>128586</xdr:rowOff>
    </xdr:from>
    <xdr:to>
      <xdr:col>10</xdr:col>
      <xdr:colOff>85726</xdr:colOff>
      <xdr:row>54</xdr:row>
      <xdr:rowOff>123825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523875</xdr:colOff>
      <xdr:row>0</xdr:row>
      <xdr:rowOff>133350</xdr:rowOff>
    </xdr:from>
    <xdr:to>
      <xdr:col>6</xdr:col>
      <xdr:colOff>131414</xdr:colOff>
      <xdr:row>5</xdr:row>
      <xdr:rowOff>85038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133350"/>
          <a:ext cx="998189" cy="98038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2</xdr:row>
      <xdr:rowOff>55790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6" y="131990"/>
          <a:ext cx="6096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74542</xdr:rowOff>
    </xdr:from>
    <xdr:to>
      <xdr:col>2</xdr:col>
      <xdr:colOff>998189</xdr:colOff>
      <xdr:row>5</xdr:row>
      <xdr:rowOff>19604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6587" y="74542"/>
          <a:ext cx="998189" cy="980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74"/>
  <sheetViews>
    <sheetView topLeftCell="A13" zoomScale="115" zoomScaleNormal="115" zoomScaleSheetLayoutView="85" workbookViewId="0">
      <selection activeCell="T16" sqref="T16"/>
    </sheetView>
  </sheetViews>
  <sheetFormatPr baseColWidth="10" defaultColWidth="11.42578125" defaultRowHeight="12.75"/>
  <cols>
    <col min="1" max="1" width="14.28515625" style="10" customWidth="1"/>
    <col min="2" max="2" width="10.85546875" style="15" customWidth="1"/>
    <col min="3" max="3" width="5.140625" style="15" customWidth="1"/>
    <col min="4" max="4" width="7.42578125" style="15" bestFit="1" customWidth="1"/>
    <col min="5" max="6" width="5.42578125" style="15" customWidth="1"/>
    <col min="7" max="7" width="6" style="15" customWidth="1"/>
    <col min="8" max="8" width="5.140625" style="15" customWidth="1"/>
    <col min="9" max="9" width="5" style="15" customWidth="1"/>
    <col min="10" max="10" width="6.7109375" style="15" bestFit="1" customWidth="1"/>
    <col min="11" max="11" width="10.5703125" style="15" bestFit="1" customWidth="1"/>
    <col min="12" max="12" width="7.85546875" style="15" bestFit="1" customWidth="1"/>
    <col min="13" max="13" width="10.140625" style="35" bestFit="1" customWidth="1"/>
    <col min="14" max="14" width="9.5703125" style="35" bestFit="1" customWidth="1"/>
    <col min="15" max="15" width="6.85546875" style="15" customWidth="1"/>
    <col min="16" max="16" width="12.5703125" style="10" customWidth="1"/>
    <col min="17" max="17" width="1.140625" style="10" customWidth="1"/>
    <col min="18" max="16384" width="11.42578125" style="10"/>
  </cols>
  <sheetData>
    <row r="5" spans="2:17" ht="15" customHeight="1"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60"/>
      <c r="Q5" s="60"/>
    </row>
    <row r="6" spans="2:17" ht="20.25"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59"/>
    </row>
    <row r="7" spans="2:17" s="56" customFormat="1" ht="21" customHeight="1">
      <c r="B7" s="229" t="s">
        <v>144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62"/>
    </row>
    <row r="8" spans="2:17" ht="21" customHeight="1">
      <c r="B8" s="230" t="s">
        <v>186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61"/>
    </row>
    <row r="9" spans="2:17" s="11" customFormat="1" ht="15"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</row>
    <row r="10" spans="2:17" s="11" customFormat="1" ht="7.5" customHeight="1" thickBot="1"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2"/>
      <c r="N10" s="72"/>
      <c r="O10" s="71"/>
    </row>
    <row r="11" spans="2:17" s="11" customFormat="1" ht="15" customHeight="1">
      <c r="B11" s="223" t="s">
        <v>80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5"/>
    </row>
    <row r="12" spans="2:17" s="11" customFormat="1" ht="19.5" customHeight="1">
      <c r="B12" s="54" t="s">
        <v>65</v>
      </c>
      <c r="C12" s="27" t="s">
        <v>66</v>
      </c>
      <c r="D12" s="27" t="s">
        <v>67</v>
      </c>
      <c r="E12" s="27" t="s">
        <v>68</v>
      </c>
      <c r="F12" s="27" t="s">
        <v>69</v>
      </c>
      <c r="G12" s="27" t="s">
        <v>70</v>
      </c>
      <c r="H12" s="27" t="s">
        <v>71</v>
      </c>
      <c r="I12" s="27" t="s">
        <v>72</v>
      </c>
      <c r="J12" s="27" t="s">
        <v>73</v>
      </c>
      <c r="K12" s="27" t="s">
        <v>74</v>
      </c>
      <c r="L12" s="27" t="s">
        <v>75</v>
      </c>
      <c r="M12" s="27" t="s">
        <v>76</v>
      </c>
      <c r="N12" s="27" t="s">
        <v>77</v>
      </c>
      <c r="O12" s="28" t="s">
        <v>78</v>
      </c>
    </row>
    <row r="13" spans="2:17" s="11" customFormat="1" ht="12.95" customHeight="1">
      <c r="B13" s="52">
        <v>2005</v>
      </c>
      <c r="C13" s="26">
        <v>12</v>
      </c>
      <c r="D13" s="26">
        <v>18</v>
      </c>
      <c r="E13" s="26">
        <v>15</v>
      </c>
      <c r="F13" s="26">
        <v>13</v>
      </c>
      <c r="G13" s="26">
        <v>22</v>
      </c>
      <c r="H13" s="26">
        <v>20</v>
      </c>
      <c r="I13" s="26">
        <v>18</v>
      </c>
      <c r="J13" s="26">
        <v>24</v>
      </c>
      <c r="K13" s="26">
        <v>7</v>
      </c>
      <c r="L13" s="26">
        <v>19</v>
      </c>
      <c r="M13" s="26">
        <v>8</v>
      </c>
      <c r="N13" s="26">
        <v>14</v>
      </c>
      <c r="O13" s="36">
        <f t="shared" ref="O13:O27" si="0">SUM(C13:N13)</f>
        <v>190</v>
      </c>
    </row>
    <row r="14" spans="2:17" s="11" customFormat="1" ht="12.95" customHeight="1">
      <c r="B14" s="53">
        <v>2006</v>
      </c>
      <c r="C14" s="21">
        <v>14</v>
      </c>
      <c r="D14" s="21">
        <v>19</v>
      </c>
      <c r="E14" s="21">
        <v>16</v>
      </c>
      <c r="F14" s="21">
        <v>11</v>
      </c>
      <c r="G14" s="21">
        <v>21</v>
      </c>
      <c r="H14" s="21">
        <v>19</v>
      </c>
      <c r="I14" s="21">
        <v>15</v>
      </c>
      <c r="J14" s="21">
        <v>8</v>
      </c>
      <c r="K14" s="21">
        <v>17</v>
      </c>
      <c r="L14" s="21">
        <v>8</v>
      </c>
      <c r="M14" s="21">
        <v>13</v>
      </c>
      <c r="N14" s="21">
        <v>16</v>
      </c>
      <c r="O14" s="36">
        <f t="shared" si="0"/>
        <v>177</v>
      </c>
    </row>
    <row r="15" spans="2:17" s="11" customFormat="1" ht="12.95" customHeight="1">
      <c r="B15" s="53">
        <v>2007</v>
      </c>
      <c r="C15" s="21">
        <v>8</v>
      </c>
      <c r="D15" s="21">
        <v>17</v>
      </c>
      <c r="E15" s="21">
        <v>13</v>
      </c>
      <c r="F15" s="21">
        <v>12</v>
      </c>
      <c r="G15" s="21">
        <v>9</v>
      </c>
      <c r="H15" s="21">
        <v>14</v>
      </c>
      <c r="I15" s="21">
        <v>18</v>
      </c>
      <c r="J15" s="21">
        <v>17</v>
      </c>
      <c r="K15" s="21">
        <v>20</v>
      </c>
      <c r="L15" s="21">
        <v>12</v>
      </c>
      <c r="M15" s="21">
        <v>19</v>
      </c>
      <c r="N15" s="21">
        <v>14</v>
      </c>
      <c r="O15" s="36">
        <f t="shared" si="0"/>
        <v>173</v>
      </c>
    </row>
    <row r="16" spans="2:17" s="11" customFormat="1" ht="12.95" customHeight="1">
      <c r="B16" s="53" t="s">
        <v>1</v>
      </c>
      <c r="C16" s="21">
        <v>18</v>
      </c>
      <c r="D16" s="21">
        <v>14</v>
      </c>
      <c r="E16" s="21">
        <v>13</v>
      </c>
      <c r="F16" s="21">
        <v>13</v>
      </c>
      <c r="G16" s="21">
        <v>20</v>
      </c>
      <c r="H16" s="21">
        <v>19</v>
      </c>
      <c r="I16" s="21">
        <v>16</v>
      </c>
      <c r="J16" s="21">
        <v>20</v>
      </c>
      <c r="K16" s="21">
        <v>21</v>
      </c>
      <c r="L16" s="21">
        <v>14</v>
      </c>
      <c r="M16" s="21">
        <v>17</v>
      </c>
      <c r="N16" s="21">
        <v>19</v>
      </c>
      <c r="O16" s="36">
        <f t="shared" si="0"/>
        <v>204</v>
      </c>
    </row>
    <row r="17" spans="2:17" s="12" customFormat="1" ht="12.95" customHeight="1">
      <c r="B17" s="53" t="s">
        <v>2</v>
      </c>
      <c r="C17" s="21">
        <v>23</v>
      </c>
      <c r="D17" s="21">
        <v>12</v>
      </c>
      <c r="E17" s="21">
        <v>16</v>
      </c>
      <c r="F17" s="21">
        <v>19</v>
      </c>
      <c r="G17" s="21">
        <v>10</v>
      </c>
      <c r="H17" s="21">
        <v>13</v>
      </c>
      <c r="I17" s="21">
        <v>15</v>
      </c>
      <c r="J17" s="21">
        <v>15</v>
      </c>
      <c r="K17" s="21">
        <v>22</v>
      </c>
      <c r="L17" s="21">
        <v>15</v>
      </c>
      <c r="M17" s="21">
        <v>16</v>
      </c>
      <c r="N17" s="21">
        <v>23</v>
      </c>
      <c r="O17" s="36">
        <f t="shared" si="0"/>
        <v>199</v>
      </c>
    </row>
    <row r="18" spans="2:17" s="12" customFormat="1" ht="12.95" customHeight="1">
      <c r="B18" s="53" t="s">
        <v>37</v>
      </c>
      <c r="C18" s="21">
        <v>18</v>
      </c>
      <c r="D18" s="21">
        <v>16</v>
      </c>
      <c r="E18" s="21">
        <v>28</v>
      </c>
      <c r="F18" s="21">
        <v>21</v>
      </c>
      <c r="G18" s="21">
        <v>17</v>
      </c>
      <c r="H18" s="21">
        <v>15</v>
      </c>
      <c r="I18" s="21">
        <v>14</v>
      </c>
      <c r="J18" s="21">
        <v>16</v>
      </c>
      <c r="K18" s="21">
        <v>12</v>
      </c>
      <c r="L18" s="21">
        <v>16</v>
      </c>
      <c r="M18" s="21">
        <v>13</v>
      </c>
      <c r="N18" s="21">
        <v>21</v>
      </c>
      <c r="O18" s="36">
        <f t="shared" si="0"/>
        <v>207</v>
      </c>
    </row>
    <row r="19" spans="2:17" s="12" customFormat="1" ht="12.95" customHeight="1">
      <c r="B19" s="53" t="s">
        <v>38</v>
      </c>
      <c r="C19" s="21">
        <v>20</v>
      </c>
      <c r="D19" s="21">
        <v>24</v>
      </c>
      <c r="E19" s="21">
        <v>13</v>
      </c>
      <c r="F19" s="21">
        <v>16</v>
      </c>
      <c r="G19" s="21">
        <v>17</v>
      </c>
      <c r="H19" s="21">
        <v>21</v>
      </c>
      <c r="I19" s="21">
        <v>22</v>
      </c>
      <c r="J19" s="21">
        <v>25</v>
      </c>
      <c r="K19" s="21">
        <v>21</v>
      </c>
      <c r="L19" s="21">
        <v>25</v>
      </c>
      <c r="M19" s="21">
        <v>14</v>
      </c>
      <c r="N19" s="21">
        <v>15</v>
      </c>
      <c r="O19" s="36">
        <f t="shared" si="0"/>
        <v>233</v>
      </c>
    </row>
    <row r="20" spans="2:17" s="12" customFormat="1" ht="12.95" customHeight="1">
      <c r="B20" s="53" t="s">
        <v>39</v>
      </c>
      <c r="C20" s="21">
        <v>18</v>
      </c>
      <c r="D20" s="21">
        <v>14</v>
      </c>
      <c r="E20" s="21">
        <v>18</v>
      </c>
      <c r="F20" s="21">
        <v>19</v>
      </c>
      <c r="G20" s="21">
        <v>16</v>
      </c>
      <c r="H20" s="21">
        <v>19</v>
      </c>
      <c r="I20" s="21">
        <v>21</v>
      </c>
      <c r="J20" s="21">
        <v>11</v>
      </c>
      <c r="K20" s="21">
        <v>14</v>
      </c>
      <c r="L20" s="21">
        <v>15</v>
      </c>
      <c r="M20" s="21">
        <v>11</v>
      </c>
      <c r="N20" s="21">
        <v>20</v>
      </c>
      <c r="O20" s="36">
        <f t="shared" si="0"/>
        <v>196</v>
      </c>
    </row>
    <row r="21" spans="2:17" s="12" customFormat="1" ht="12.95" customHeight="1">
      <c r="B21" s="53" t="s">
        <v>41</v>
      </c>
      <c r="C21" s="21">
        <v>19</v>
      </c>
      <c r="D21" s="21">
        <v>6</v>
      </c>
      <c r="E21" s="21">
        <v>12</v>
      </c>
      <c r="F21" s="21">
        <v>13</v>
      </c>
      <c r="G21" s="21">
        <v>12</v>
      </c>
      <c r="H21" s="21">
        <v>7</v>
      </c>
      <c r="I21" s="21">
        <v>13</v>
      </c>
      <c r="J21" s="21">
        <v>16</v>
      </c>
      <c r="K21" s="21">
        <v>14</v>
      </c>
      <c r="L21" s="21">
        <v>12</v>
      </c>
      <c r="M21" s="21">
        <v>17</v>
      </c>
      <c r="N21" s="21">
        <v>19</v>
      </c>
      <c r="O21" s="36">
        <f t="shared" si="0"/>
        <v>160</v>
      </c>
    </row>
    <row r="22" spans="2:17" s="12" customFormat="1" ht="12.95" customHeight="1">
      <c r="B22" s="53" t="s">
        <v>59</v>
      </c>
      <c r="C22" s="21">
        <v>15</v>
      </c>
      <c r="D22" s="21">
        <v>8</v>
      </c>
      <c r="E22" s="21">
        <v>29</v>
      </c>
      <c r="F22" s="21">
        <v>18</v>
      </c>
      <c r="G22" s="21">
        <v>19</v>
      </c>
      <c r="H22" s="21">
        <v>19</v>
      </c>
      <c r="I22" s="21">
        <v>21</v>
      </c>
      <c r="J22" s="21">
        <v>8</v>
      </c>
      <c r="K22" s="21">
        <v>6</v>
      </c>
      <c r="L22" s="21">
        <v>16</v>
      </c>
      <c r="M22" s="21">
        <v>16</v>
      </c>
      <c r="N22" s="21">
        <v>12</v>
      </c>
      <c r="O22" s="36">
        <f t="shared" si="0"/>
        <v>187</v>
      </c>
    </row>
    <row r="23" spans="2:17" s="12" customFormat="1" ht="12.95" customHeight="1">
      <c r="B23" s="53" t="s">
        <v>60</v>
      </c>
      <c r="C23" s="21">
        <v>15</v>
      </c>
      <c r="D23" s="21">
        <v>16</v>
      </c>
      <c r="E23" s="21">
        <v>21</v>
      </c>
      <c r="F23" s="21">
        <v>17</v>
      </c>
      <c r="G23" s="21">
        <v>9</v>
      </c>
      <c r="H23" s="21">
        <v>11</v>
      </c>
      <c r="I23" s="21">
        <v>7</v>
      </c>
      <c r="J23" s="21">
        <v>16</v>
      </c>
      <c r="K23" s="21">
        <v>10</v>
      </c>
      <c r="L23" s="21">
        <v>11</v>
      </c>
      <c r="M23" s="21">
        <v>5</v>
      </c>
      <c r="N23" s="21">
        <v>6</v>
      </c>
      <c r="O23" s="36">
        <f t="shared" si="0"/>
        <v>144</v>
      </c>
      <c r="Q23" s="12" t="s">
        <v>64</v>
      </c>
    </row>
    <row r="24" spans="2:17" s="12" customFormat="1" ht="12.95" customHeight="1">
      <c r="B24" s="53" t="s">
        <v>62</v>
      </c>
      <c r="C24" s="21">
        <v>21</v>
      </c>
      <c r="D24" s="21">
        <v>11</v>
      </c>
      <c r="E24" s="21">
        <v>13</v>
      </c>
      <c r="F24" s="21">
        <v>12</v>
      </c>
      <c r="G24" s="21">
        <v>13</v>
      </c>
      <c r="H24" s="21">
        <v>21</v>
      </c>
      <c r="I24" s="21">
        <v>8</v>
      </c>
      <c r="J24" s="21">
        <v>13</v>
      </c>
      <c r="K24" s="21">
        <v>13</v>
      </c>
      <c r="L24" s="21">
        <v>15</v>
      </c>
      <c r="M24" s="21">
        <v>7</v>
      </c>
      <c r="N24" s="21">
        <v>20</v>
      </c>
      <c r="O24" s="36">
        <f t="shared" si="0"/>
        <v>167</v>
      </c>
    </row>
    <row r="25" spans="2:17" s="12" customFormat="1" ht="12.95" customHeight="1">
      <c r="B25" s="53" t="s">
        <v>63</v>
      </c>
      <c r="C25" s="21">
        <v>18</v>
      </c>
      <c r="D25" s="21">
        <v>21</v>
      </c>
      <c r="E25" s="21">
        <v>25</v>
      </c>
      <c r="F25" s="21">
        <v>12</v>
      </c>
      <c r="G25" s="21">
        <v>21</v>
      </c>
      <c r="H25" s="21">
        <v>20</v>
      </c>
      <c r="I25" s="21">
        <v>19</v>
      </c>
      <c r="J25" s="21">
        <v>17</v>
      </c>
      <c r="K25" s="21">
        <v>11</v>
      </c>
      <c r="L25" s="21">
        <v>16</v>
      </c>
      <c r="M25" s="21">
        <v>14</v>
      </c>
      <c r="N25" s="21">
        <v>15</v>
      </c>
      <c r="O25" s="36">
        <f t="shared" si="0"/>
        <v>209</v>
      </c>
    </row>
    <row r="26" spans="2:17" s="12" customFormat="1" ht="12.95" customHeight="1">
      <c r="B26" s="64" t="s">
        <v>117</v>
      </c>
      <c r="C26" s="65">
        <v>11</v>
      </c>
      <c r="D26" s="65">
        <v>13</v>
      </c>
      <c r="E26" s="65">
        <v>5</v>
      </c>
      <c r="F26" s="65">
        <v>10</v>
      </c>
      <c r="G26" s="65">
        <v>15</v>
      </c>
      <c r="H26" s="65">
        <v>22</v>
      </c>
      <c r="I26" s="65">
        <v>20</v>
      </c>
      <c r="J26" s="65">
        <v>15</v>
      </c>
      <c r="K26" s="65">
        <v>14</v>
      </c>
      <c r="L26" s="65">
        <v>12</v>
      </c>
      <c r="M26" s="65">
        <v>8</v>
      </c>
      <c r="N26" s="65">
        <v>20</v>
      </c>
      <c r="O26" s="36">
        <f t="shared" si="0"/>
        <v>165</v>
      </c>
    </row>
    <row r="27" spans="2:17" s="12" customFormat="1" ht="12.95" customHeight="1">
      <c r="B27" s="64" t="s">
        <v>143</v>
      </c>
      <c r="C27" s="65">
        <v>12</v>
      </c>
      <c r="D27" s="65">
        <v>11</v>
      </c>
      <c r="E27" s="65">
        <v>12</v>
      </c>
      <c r="F27" s="65">
        <v>15</v>
      </c>
      <c r="G27" s="65">
        <v>7</v>
      </c>
      <c r="H27" s="65">
        <v>7</v>
      </c>
      <c r="I27" s="65">
        <v>24</v>
      </c>
      <c r="J27" s="65">
        <v>11</v>
      </c>
      <c r="K27" s="65">
        <v>7</v>
      </c>
      <c r="L27" s="65">
        <v>10</v>
      </c>
      <c r="M27" s="65">
        <v>17</v>
      </c>
      <c r="N27" s="65">
        <v>19</v>
      </c>
      <c r="O27" s="36">
        <f t="shared" si="0"/>
        <v>152</v>
      </c>
    </row>
    <row r="28" spans="2:17" s="12" customFormat="1" ht="32.25" thickBot="1">
      <c r="B28" s="23" t="s">
        <v>79</v>
      </c>
      <c r="C28" s="24">
        <f>SUM(C13:C27)</f>
        <v>242</v>
      </c>
      <c r="D28" s="24">
        <f t="shared" ref="D28:N28" si="1">SUM(D13:D27)</f>
        <v>220</v>
      </c>
      <c r="E28" s="24">
        <f t="shared" si="1"/>
        <v>249</v>
      </c>
      <c r="F28" s="24">
        <f t="shared" si="1"/>
        <v>221</v>
      </c>
      <c r="G28" s="24">
        <f t="shared" si="1"/>
        <v>228</v>
      </c>
      <c r="H28" s="24">
        <f t="shared" si="1"/>
        <v>247</v>
      </c>
      <c r="I28" s="24">
        <f t="shared" si="1"/>
        <v>251</v>
      </c>
      <c r="J28" s="24">
        <f t="shared" si="1"/>
        <v>232</v>
      </c>
      <c r="K28" s="24">
        <f t="shared" si="1"/>
        <v>209</v>
      </c>
      <c r="L28" s="24">
        <f t="shared" si="1"/>
        <v>216</v>
      </c>
      <c r="M28" s="24">
        <f t="shared" si="1"/>
        <v>195</v>
      </c>
      <c r="N28" s="24">
        <f t="shared" si="1"/>
        <v>253</v>
      </c>
      <c r="O28" s="25">
        <f>SUM(O13:O27)</f>
        <v>2763</v>
      </c>
    </row>
    <row r="29" spans="2:17" s="12" customFormat="1" ht="12.95" customHeight="1">
      <c r="B29" s="73" t="s">
        <v>90</v>
      </c>
      <c r="C29" s="74"/>
      <c r="D29" s="74"/>
      <c r="E29" s="75"/>
      <c r="F29" s="75"/>
      <c r="G29" s="75"/>
      <c r="H29" s="75"/>
      <c r="I29" s="75"/>
      <c r="J29" s="75"/>
      <c r="K29" s="75"/>
      <c r="L29" s="75"/>
      <c r="M29" s="76"/>
      <c r="N29" s="76"/>
      <c r="O29" s="75"/>
    </row>
    <row r="30" spans="2:17" s="12" customFormat="1" ht="12.95" customHeight="1" thickBot="1">
      <c r="B30" s="75"/>
      <c r="C30" s="74"/>
      <c r="D30" s="74"/>
      <c r="E30" s="75"/>
      <c r="F30" s="75"/>
      <c r="G30" s="75"/>
      <c r="H30" s="75"/>
      <c r="I30" s="75"/>
      <c r="J30" s="75"/>
      <c r="K30" s="75"/>
      <c r="L30" s="75"/>
      <c r="M30" s="76"/>
      <c r="N30" s="76"/>
      <c r="O30" s="75"/>
    </row>
    <row r="31" spans="2:17" s="12" customFormat="1" ht="15" customHeight="1">
      <c r="B31" s="223" t="s">
        <v>36</v>
      </c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5"/>
    </row>
    <row r="32" spans="2:17" s="12" customFormat="1" ht="12.95" customHeight="1">
      <c r="B32" s="54" t="s">
        <v>65</v>
      </c>
      <c r="C32" s="27" t="s">
        <v>66</v>
      </c>
      <c r="D32" s="27" t="s">
        <v>67</v>
      </c>
      <c r="E32" s="27" t="s">
        <v>68</v>
      </c>
      <c r="F32" s="27" t="s">
        <v>69</v>
      </c>
      <c r="G32" s="27" t="s">
        <v>70</v>
      </c>
      <c r="H32" s="27" t="s">
        <v>71</v>
      </c>
      <c r="I32" s="27" t="s">
        <v>72</v>
      </c>
      <c r="J32" s="27" t="s">
        <v>73</v>
      </c>
      <c r="K32" s="27" t="s">
        <v>74</v>
      </c>
      <c r="L32" s="27" t="s">
        <v>75</v>
      </c>
      <c r="M32" s="37" t="s">
        <v>76</v>
      </c>
      <c r="N32" s="37" t="s">
        <v>77</v>
      </c>
      <c r="O32" s="28" t="s">
        <v>78</v>
      </c>
    </row>
    <row r="33" spans="2:15" s="12" customFormat="1" ht="12.95" customHeight="1">
      <c r="B33" s="52">
        <v>2005</v>
      </c>
      <c r="C33" s="26">
        <v>8</v>
      </c>
      <c r="D33" s="26">
        <v>10</v>
      </c>
      <c r="E33" s="26">
        <v>10</v>
      </c>
      <c r="F33" s="26">
        <v>9</v>
      </c>
      <c r="G33" s="26">
        <v>11</v>
      </c>
      <c r="H33" s="26">
        <v>12</v>
      </c>
      <c r="I33" s="26">
        <v>10</v>
      </c>
      <c r="J33" s="26">
        <v>11</v>
      </c>
      <c r="K33" s="26">
        <v>3</v>
      </c>
      <c r="L33" s="26">
        <v>5</v>
      </c>
      <c r="M33" s="26">
        <v>1</v>
      </c>
      <c r="N33" s="26">
        <v>8</v>
      </c>
      <c r="O33" s="36">
        <f t="shared" ref="O33:O47" si="2">SUM(C33:N33)</f>
        <v>98</v>
      </c>
    </row>
    <row r="34" spans="2:15" s="12" customFormat="1" ht="12.95" customHeight="1">
      <c r="B34" s="53">
        <v>2006</v>
      </c>
      <c r="C34" s="21">
        <v>11</v>
      </c>
      <c r="D34" s="21">
        <v>10</v>
      </c>
      <c r="E34" s="21">
        <v>7</v>
      </c>
      <c r="F34" s="21">
        <v>4</v>
      </c>
      <c r="G34" s="21">
        <v>11</v>
      </c>
      <c r="H34" s="21">
        <v>14</v>
      </c>
      <c r="I34" s="21">
        <v>8</v>
      </c>
      <c r="J34" s="21">
        <v>5</v>
      </c>
      <c r="K34" s="21">
        <v>10</v>
      </c>
      <c r="L34" s="21">
        <v>5</v>
      </c>
      <c r="M34" s="21">
        <v>8</v>
      </c>
      <c r="N34" s="21">
        <v>6</v>
      </c>
      <c r="O34" s="22">
        <f t="shared" si="2"/>
        <v>99</v>
      </c>
    </row>
    <row r="35" spans="2:15" s="12" customFormat="1" ht="12.95" customHeight="1">
      <c r="B35" s="53">
        <v>2007</v>
      </c>
      <c r="C35" s="21">
        <v>4</v>
      </c>
      <c r="D35" s="21">
        <v>10</v>
      </c>
      <c r="E35" s="21">
        <v>8</v>
      </c>
      <c r="F35" s="21">
        <v>6</v>
      </c>
      <c r="G35" s="21">
        <v>3</v>
      </c>
      <c r="H35" s="21">
        <v>8</v>
      </c>
      <c r="I35" s="21">
        <v>7</v>
      </c>
      <c r="J35" s="21">
        <v>8</v>
      </c>
      <c r="K35" s="21">
        <v>12</v>
      </c>
      <c r="L35" s="21">
        <v>12</v>
      </c>
      <c r="M35" s="21">
        <v>8</v>
      </c>
      <c r="N35" s="21">
        <v>3</v>
      </c>
      <c r="O35" s="22">
        <f t="shared" si="2"/>
        <v>89</v>
      </c>
    </row>
    <row r="36" spans="2:15" s="12" customFormat="1" ht="12.95" customHeight="1">
      <c r="B36" s="53" t="s">
        <v>1</v>
      </c>
      <c r="C36" s="21">
        <v>12</v>
      </c>
      <c r="D36" s="21">
        <v>11</v>
      </c>
      <c r="E36" s="21">
        <v>6</v>
      </c>
      <c r="F36" s="21">
        <v>9</v>
      </c>
      <c r="G36" s="21">
        <v>11</v>
      </c>
      <c r="H36" s="21">
        <v>14</v>
      </c>
      <c r="I36" s="21">
        <v>11</v>
      </c>
      <c r="J36" s="21">
        <v>15</v>
      </c>
      <c r="K36" s="21">
        <v>13</v>
      </c>
      <c r="L36" s="21">
        <v>9</v>
      </c>
      <c r="M36" s="21">
        <v>10</v>
      </c>
      <c r="N36" s="21">
        <v>10</v>
      </c>
      <c r="O36" s="22">
        <f t="shared" si="2"/>
        <v>131</v>
      </c>
    </row>
    <row r="37" spans="2:15" s="12" customFormat="1" ht="12.95" customHeight="1">
      <c r="B37" s="53" t="s">
        <v>2</v>
      </c>
      <c r="C37" s="21">
        <v>12</v>
      </c>
      <c r="D37" s="21">
        <v>6</v>
      </c>
      <c r="E37" s="21">
        <v>10</v>
      </c>
      <c r="F37" s="21">
        <v>8</v>
      </c>
      <c r="G37" s="21">
        <v>5</v>
      </c>
      <c r="H37" s="21">
        <v>6</v>
      </c>
      <c r="I37" s="21">
        <v>8</v>
      </c>
      <c r="J37" s="21">
        <v>6</v>
      </c>
      <c r="K37" s="21">
        <v>9</v>
      </c>
      <c r="L37" s="21">
        <v>5</v>
      </c>
      <c r="M37" s="21">
        <v>4</v>
      </c>
      <c r="N37" s="21">
        <v>13</v>
      </c>
      <c r="O37" s="22">
        <f t="shared" si="2"/>
        <v>92</v>
      </c>
    </row>
    <row r="38" spans="2:15" s="12" customFormat="1" ht="12.95" customHeight="1">
      <c r="B38" s="53" t="s">
        <v>37</v>
      </c>
      <c r="C38" s="21">
        <v>12</v>
      </c>
      <c r="D38" s="21">
        <v>11</v>
      </c>
      <c r="E38" s="21">
        <v>7</v>
      </c>
      <c r="F38" s="21">
        <v>8</v>
      </c>
      <c r="G38" s="21">
        <v>9</v>
      </c>
      <c r="H38" s="21">
        <v>6</v>
      </c>
      <c r="I38" s="21">
        <v>12</v>
      </c>
      <c r="J38" s="21">
        <v>8</v>
      </c>
      <c r="K38" s="21">
        <v>6</v>
      </c>
      <c r="L38" s="21">
        <v>4</v>
      </c>
      <c r="M38" s="21">
        <v>8</v>
      </c>
      <c r="N38" s="21">
        <v>11</v>
      </c>
      <c r="O38" s="22">
        <f t="shared" si="2"/>
        <v>102</v>
      </c>
    </row>
    <row r="39" spans="2:15" s="12" customFormat="1" ht="12.95" customHeight="1">
      <c r="B39" s="53" t="s">
        <v>38</v>
      </c>
      <c r="C39" s="21">
        <v>8</v>
      </c>
      <c r="D39" s="21">
        <v>11</v>
      </c>
      <c r="E39" s="21">
        <v>8</v>
      </c>
      <c r="F39" s="21">
        <v>7</v>
      </c>
      <c r="G39" s="21">
        <v>9</v>
      </c>
      <c r="H39" s="21">
        <v>15</v>
      </c>
      <c r="I39" s="21">
        <v>15</v>
      </c>
      <c r="J39" s="21">
        <v>13</v>
      </c>
      <c r="K39" s="21">
        <v>10</v>
      </c>
      <c r="L39" s="21">
        <v>14</v>
      </c>
      <c r="M39" s="21">
        <v>6</v>
      </c>
      <c r="N39" s="21">
        <v>12</v>
      </c>
      <c r="O39" s="22">
        <f t="shared" si="2"/>
        <v>128</v>
      </c>
    </row>
    <row r="40" spans="2:15" s="12" customFormat="1" ht="12.95" customHeight="1">
      <c r="B40" s="53" t="s">
        <v>39</v>
      </c>
      <c r="C40" s="21">
        <v>8</v>
      </c>
      <c r="D40" s="21">
        <v>10</v>
      </c>
      <c r="E40" s="21">
        <v>11</v>
      </c>
      <c r="F40" s="21">
        <v>9</v>
      </c>
      <c r="G40" s="21">
        <v>6</v>
      </c>
      <c r="H40" s="21">
        <v>8</v>
      </c>
      <c r="I40" s="21">
        <v>16</v>
      </c>
      <c r="J40" s="21">
        <v>5</v>
      </c>
      <c r="K40" s="21">
        <v>8</v>
      </c>
      <c r="L40" s="21">
        <v>7</v>
      </c>
      <c r="M40" s="21">
        <v>2</v>
      </c>
      <c r="N40" s="21">
        <v>12</v>
      </c>
      <c r="O40" s="22">
        <f t="shared" si="2"/>
        <v>102</v>
      </c>
    </row>
    <row r="41" spans="2:15" s="12" customFormat="1" ht="12.95" customHeight="1">
      <c r="B41" s="53" t="s">
        <v>41</v>
      </c>
      <c r="C41" s="21">
        <v>8</v>
      </c>
      <c r="D41" s="21">
        <v>1</v>
      </c>
      <c r="E41" s="21">
        <v>8</v>
      </c>
      <c r="F41" s="21">
        <v>6</v>
      </c>
      <c r="G41" s="21">
        <v>3</v>
      </c>
      <c r="H41" s="21">
        <v>1</v>
      </c>
      <c r="I41" s="21">
        <v>4</v>
      </c>
      <c r="J41" s="21">
        <v>11</v>
      </c>
      <c r="K41" s="21">
        <v>6</v>
      </c>
      <c r="L41" s="21">
        <v>7</v>
      </c>
      <c r="M41" s="21">
        <v>9</v>
      </c>
      <c r="N41" s="21">
        <v>7</v>
      </c>
      <c r="O41" s="22">
        <f t="shared" si="2"/>
        <v>71</v>
      </c>
    </row>
    <row r="42" spans="2:15" s="12" customFormat="1" ht="12.95" customHeight="1">
      <c r="B42" s="53" t="s">
        <v>59</v>
      </c>
      <c r="C42" s="21">
        <v>7</v>
      </c>
      <c r="D42" s="21">
        <v>5</v>
      </c>
      <c r="E42" s="21">
        <v>18</v>
      </c>
      <c r="F42" s="21">
        <v>5</v>
      </c>
      <c r="G42" s="21">
        <v>7</v>
      </c>
      <c r="H42" s="21">
        <v>12</v>
      </c>
      <c r="I42" s="21">
        <v>11</v>
      </c>
      <c r="J42" s="21">
        <v>5</v>
      </c>
      <c r="K42" s="21">
        <v>4</v>
      </c>
      <c r="L42" s="21">
        <v>10</v>
      </c>
      <c r="M42" s="21">
        <v>9</v>
      </c>
      <c r="N42" s="21">
        <v>7</v>
      </c>
      <c r="O42" s="22">
        <f t="shared" si="2"/>
        <v>100</v>
      </c>
    </row>
    <row r="43" spans="2:15" s="12" customFormat="1" ht="12.95" customHeight="1">
      <c r="B43" s="53" t="s">
        <v>60</v>
      </c>
      <c r="C43" s="21">
        <v>4</v>
      </c>
      <c r="D43" s="21">
        <v>8</v>
      </c>
      <c r="E43" s="21">
        <v>11</v>
      </c>
      <c r="F43" s="21">
        <v>10</v>
      </c>
      <c r="G43" s="21">
        <v>6</v>
      </c>
      <c r="H43" s="21">
        <v>7</v>
      </c>
      <c r="I43" s="21">
        <v>6</v>
      </c>
      <c r="J43" s="21">
        <v>5</v>
      </c>
      <c r="K43" s="21">
        <v>4</v>
      </c>
      <c r="L43" s="21">
        <v>9</v>
      </c>
      <c r="M43" s="21">
        <v>3</v>
      </c>
      <c r="N43" s="21">
        <v>4</v>
      </c>
      <c r="O43" s="22">
        <f t="shared" si="2"/>
        <v>77</v>
      </c>
    </row>
    <row r="44" spans="2:15" s="12" customFormat="1" ht="12.95" customHeight="1">
      <c r="B44" s="53" t="s">
        <v>62</v>
      </c>
      <c r="C44" s="21">
        <v>11</v>
      </c>
      <c r="D44" s="21">
        <v>7</v>
      </c>
      <c r="E44" s="21">
        <v>7</v>
      </c>
      <c r="F44" s="21">
        <v>4</v>
      </c>
      <c r="G44" s="21">
        <v>7</v>
      </c>
      <c r="H44" s="21">
        <v>11</v>
      </c>
      <c r="I44" s="21">
        <v>4</v>
      </c>
      <c r="J44" s="21">
        <v>7</v>
      </c>
      <c r="K44" s="21">
        <v>8</v>
      </c>
      <c r="L44" s="21">
        <v>6</v>
      </c>
      <c r="M44" s="21">
        <v>4</v>
      </c>
      <c r="N44" s="21">
        <v>12</v>
      </c>
      <c r="O44" s="22">
        <f t="shared" si="2"/>
        <v>88</v>
      </c>
    </row>
    <row r="45" spans="2:15" s="12" customFormat="1" ht="12.95" customHeight="1">
      <c r="B45" s="53" t="s">
        <v>63</v>
      </c>
      <c r="C45" s="21">
        <v>7</v>
      </c>
      <c r="D45" s="21">
        <v>7</v>
      </c>
      <c r="E45" s="21">
        <v>6</v>
      </c>
      <c r="F45" s="21">
        <v>7</v>
      </c>
      <c r="G45" s="21">
        <v>10</v>
      </c>
      <c r="H45" s="21">
        <v>12</v>
      </c>
      <c r="I45" s="21">
        <v>15</v>
      </c>
      <c r="J45" s="21">
        <v>9</v>
      </c>
      <c r="K45" s="21">
        <v>6</v>
      </c>
      <c r="L45" s="21">
        <v>12</v>
      </c>
      <c r="M45" s="21">
        <v>8</v>
      </c>
      <c r="N45" s="21">
        <v>8</v>
      </c>
      <c r="O45" s="22">
        <f t="shared" si="2"/>
        <v>107</v>
      </c>
    </row>
    <row r="46" spans="2:15" s="12" customFormat="1" ht="12.95" customHeight="1">
      <c r="B46" s="64" t="s">
        <v>117</v>
      </c>
      <c r="C46" s="65">
        <v>7</v>
      </c>
      <c r="D46" s="65">
        <v>7</v>
      </c>
      <c r="E46" s="65">
        <v>4</v>
      </c>
      <c r="F46" s="65">
        <v>4</v>
      </c>
      <c r="G46" s="65">
        <v>4</v>
      </c>
      <c r="H46" s="65">
        <v>12</v>
      </c>
      <c r="I46" s="65">
        <v>12</v>
      </c>
      <c r="J46" s="65">
        <v>9</v>
      </c>
      <c r="K46" s="65">
        <v>6</v>
      </c>
      <c r="L46" s="65">
        <v>7</v>
      </c>
      <c r="M46" s="65">
        <v>2</v>
      </c>
      <c r="N46" s="65">
        <v>9</v>
      </c>
      <c r="O46" s="22">
        <f t="shared" si="2"/>
        <v>83</v>
      </c>
    </row>
    <row r="47" spans="2:15" s="12" customFormat="1" ht="12.95" customHeight="1">
      <c r="B47" s="64" t="s">
        <v>143</v>
      </c>
      <c r="C47" s="65">
        <v>7</v>
      </c>
      <c r="D47" s="65">
        <v>7</v>
      </c>
      <c r="E47" s="65">
        <v>3</v>
      </c>
      <c r="F47" s="65">
        <v>7</v>
      </c>
      <c r="G47" s="65">
        <v>3</v>
      </c>
      <c r="H47" s="65">
        <v>4</v>
      </c>
      <c r="I47" s="65">
        <v>13</v>
      </c>
      <c r="J47" s="65">
        <v>4</v>
      </c>
      <c r="K47" s="65">
        <v>2</v>
      </c>
      <c r="L47" s="65">
        <v>5</v>
      </c>
      <c r="M47" s="65">
        <v>11</v>
      </c>
      <c r="N47" s="65">
        <v>11</v>
      </c>
      <c r="O47" s="22">
        <f t="shared" si="2"/>
        <v>77</v>
      </c>
    </row>
    <row r="48" spans="2:15" s="12" customFormat="1" ht="32.25" thickBot="1">
      <c r="B48" s="23" t="s">
        <v>79</v>
      </c>
      <c r="C48" s="24">
        <f>SUM(C33:C47)</f>
        <v>126</v>
      </c>
      <c r="D48" s="24">
        <f t="shared" ref="D48:N48" si="3">SUM(D33:D47)</f>
        <v>121</v>
      </c>
      <c r="E48" s="24">
        <f t="shared" si="3"/>
        <v>124</v>
      </c>
      <c r="F48" s="24">
        <f t="shared" si="3"/>
        <v>103</v>
      </c>
      <c r="G48" s="24">
        <f t="shared" si="3"/>
        <v>105</v>
      </c>
      <c r="H48" s="24">
        <f t="shared" si="3"/>
        <v>142</v>
      </c>
      <c r="I48" s="24">
        <f t="shared" si="3"/>
        <v>152</v>
      </c>
      <c r="J48" s="24">
        <f t="shared" si="3"/>
        <v>121</v>
      </c>
      <c r="K48" s="24">
        <f t="shared" si="3"/>
        <v>107</v>
      </c>
      <c r="L48" s="24">
        <f t="shared" si="3"/>
        <v>117</v>
      </c>
      <c r="M48" s="24">
        <f t="shared" si="3"/>
        <v>93</v>
      </c>
      <c r="N48" s="24">
        <f t="shared" si="3"/>
        <v>133</v>
      </c>
      <c r="O48" s="25">
        <f>SUM(O33:O47)</f>
        <v>1444</v>
      </c>
    </row>
    <row r="49" spans="2:15" s="12" customFormat="1" ht="12.95" customHeight="1">
      <c r="B49" s="73" t="s">
        <v>90</v>
      </c>
      <c r="C49" s="74"/>
      <c r="D49" s="74"/>
      <c r="E49" s="75"/>
      <c r="F49" s="75"/>
      <c r="G49" s="75"/>
      <c r="H49" s="75"/>
      <c r="I49" s="75"/>
      <c r="J49" s="75"/>
      <c r="K49" s="75"/>
      <c r="L49" s="75"/>
      <c r="M49" s="76"/>
      <c r="N49" s="76"/>
      <c r="O49" s="75"/>
    </row>
    <row r="50" spans="2:15" s="12" customFormat="1" ht="12.95" customHeight="1" thickBot="1">
      <c r="B50" s="77"/>
      <c r="C50" s="74"/>
      <c r="D50" s="74"/>
      <c r="E50" s="75"/>
      <c r="F50" s="75"/>
      <c r="G50" s="75"/>
      <c r="H50" s="75"/>
      <c r="I50" s="75"/>
      <c r="J50" s="75"/>
      <c r="K50" s="75"/>
      <c r="L50" s="75"/>
      <c r="M50" s="76"/>
      <c r="N50" s="76"/>
      <c r="O50" s="75"/>
    </row>
    <row r="51" spans="2:15" s="12" customFormat="1" ht="16.5" customHeight="1">
      <c r="B51" s="223" t="s">
        <v>40</v>
      </c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5"/>
    </row>
    <row r="52" spans="2:15" s="12" customFormat="1" ht="12.95" customHeight="1">
      <c r="B52" s="54" t="s">
        <v>65</v>
      </c>
      <c r="C52" s="27" t="s">
        <v>66</v>
      </c>
      <c r="D52" s="27" t="s">
        <v>67</v>
      </c>
      <c r="E52" s="27" t="s">
        <v>68</v>
      </c>
      <c r="F52" s="27" t="s">
        <v>69</v>
      </c>
      <c r="G52" s="27" t="s">
        <v>70</v>
      </c>
      <c r="H52" s="27" t="s">
        <v>71</v>
      </c>
      <c r="I52" s="27" t="s">
        <v>72</v>
      </c>
      <c r="J52" s="27" t="s">
        <v>73</v>
      </c>
      <c r="K52" s="27" t="s">
        <v>74</v>
      </c>
      <c r="L52" s="27" t="s">
        <v>75</v>
      </c>
      <c r="M52" s="37" t="s">
        <v>76</v>
      </c>
      <c r="N52" s="37" t="s">
        <v>77</v>
      </c>
      <c r="O52" s="28" t="s">
        <v>78</v>
      </c>
    </row>
    <row r="53" spans="2:15" s="12" customFormat="1" ht="12.95" customHeight="1">
      <c r="B53" s="52">
        <v>2005</v>
      </c>
      <c r="C53" s="26">
        <v>4</v>
      </c>
      <c r="D53" s="26">
        <v>8</v>
      </c>
      <c r="E53" s="26">
        <v>5</v>
      </c>
      <c r="F53" s="26">
        <v>4</v>
      </c>
      <c r="G53" s="26">
        <v>11</v>
      </c>
      <c r="H53" s="26">
        <v>8</v>
      </c>
      <c r="I53" s="26">
        <v>8</v>
      </c>
      <c r="J53" s="26">
        <v>13</v>
      </c>
      <c r="K53" s="26">
        <v>4</v>
      </c>
      <c r="L53" s="26">
        <v>14</v>
      </c>
      <c r="M53" s="26">
        <v>7</v>
      </c>
      <c r="N53" s="26">
        <v>6</v>
      </c>
      <c r="O53" s="36">
        <f t="shared" ref="O53:O67" si="4">SUM(C53:N53)</f>
        <v>92</v>
      </c>
    </row>
    <row r="54" spans="2:15" s="12" customFormat="1" ht="12.95" customHeight="1">
      <c r="B54" s="53">
        <v>2006</v>
      </c>
      <c r="C54" s="21">
        <v>3</v>
      </c>
      <c r="D54" s="21">
        <v>9</v>
      </c>
      <c r="E54" s="21">
        <v>9</v>
      </c>
      <c r="F54" s="21">
        <v>7</v>
      </c>
      <c r="G54" s="21">
        <v>10</v>
      </c>
      <c r="H54" s="21">
        <v>5</v>
      </c>
      <c r="I54" s="21">
        <v>7</v>
      </c>
      <c r="J54" s="21">
        <v>3</v>
      </c>
      <c r="K54" s="21">
        <v>7</v>
      </c>
      <c r="L54" s="21">
        <v>3</v>
      </c>
      <c r="M54" s="21">
        <v>5</v>
      </c>
      <c r="N54" s="21">
        <v>10</v>
      </c>
      <c r="O54" s="22">
        <f t="shared" si="4"/>
        <v>78</v>
      </c>
    </row>
    <row r="55" spans="2:15" s="12" customFormat="1" ht="12.95" customHeight="1">
      <c r="B55" s="53">
        <v>2007</v>
      </c>
      <c r="C55" s="21">
        <v>4</v>
      </c>
      <c r="D55" s="21">
        <v>7</v>
      </c>
      <c r="E55" s="21">
        <v>5</v>
      </c>
      <c r="F55" s="21">
        <v>6</v>
      </c>
      <c r="G55" s="21">
        <v>6</v>
      </c>
      <c r="H55" s="21">
        <v>6</v>
      </c>
      <c r="I55" s="21">
        <v>11</v>
      </c>
      <c r="J55" s="21">
        <v>9</v>
      </c>
      <c r="K55" s="21">
        <v>8</v>
      </c>
      <c r="L55" s="21">
        <v>0</v>
      </c>
      <c r="M55" s="21">
        <v>11</v>
      </c>
      <c r="N55" s="21">
        <v>11</v>
      </c>
      <c r="O55" s="22">
        <f t="shared" si="4"/>
        <v>84</v>
      </c>
    </row>
    <row r="56" spans="2:15" s="12" customFormat="1" ht="12.95" customHeight="1">
      <c r="B56" s="53" t="s">
        <v>1</v>
      </c>
      <c r="C56" s="21">
        <v>6</v>
      </c>
      <c r="D56" s="21">
        <v>3</v>
      </c>
      <c r="E56" s="21">
        <v>7</v>
      </c>
      <c r="F56" s="21">
        <v>4</v>
      </c>
      <c r="G56" s="21">
        <v>9</v>
      </c>
      <c r="H56" s="21">
        <v>5</v>
      </c>
      <c r="I56" s="21">
        <v>5</v>
      </c>
      <c r="J56" s="21">
        <v>5</v>
      </c>
      <c r="K56" s="21">
        <v>8</v>
      </c>
      <c r="L56" s="21">
        <v>5</v>
      </c>
      <c r="M56" s="21">
        <v>7</v>
      </c>
      <c r="N56" s="21">
        <v>9</v>
      </c>
      <c r="O56" s="22">
        <f t="shared" si="4"/>
        <v>73</v>
      </c>
    </row>
    <row r="57" spans="2:15" s="12" customFormat="1" ht="12.95" customHeight="1">
      <c r="B57" s="53" t="s">
        <v>2</v>
      </c>
      <c r="C57" s="21">
        <v>11</v>
      </c>
      <c r="D57" s="21">
        <v>6</v>
      </c>
      <c r="E57" s="21">
        <v>6</v>
      </c>
      <c r="F57" s="21">
        <v>11</v>
      </c>
      <c r="G57" s="21">
        <v>5</v>
      </c>
      <c r="H57" s="21">
        <v>7</v>
      </c>
      <c r="I57" s="21">
        <v>7</v>
      </c>
      <c r="J57" s="21">
        <v>9</v>
      </c>
      <c r="K57" s="21">
        <v>13</v>
      </c>
      <c r="L57" s="21">
        <v>10</v>
      </c>
      <c r="M57" s="21">
        <v>12</v>
      </c>
      <c r="N57" s="21">
        <v>10</v>
      </c>
      <c r="O57" s="22">
        <f t="shared" si="4"/>
        <v>107</v>
      </c>
    </row>
    <row r="58" spans="2:15" s="12" customFormat="1" ht="12.95" customHeight="1">
      <c r="B58" s="53" t="s">
        <v>37</v>
      </c>
      <c r="C58" s="21">
        <v>6</v>
      </c>
      <c r="D58" s="21">
        <v>5</v>
      </c>
      <c r="E58" s="21">
        <v>21</v>
      </c>
      <c r="F58" s="21">
        <v>13</v>
      </c>
      <c r="G58" s="21">
        <v>8</v>
      </c>
      <c r="H58" s="21">
        <v>9</v>
      </c>
      <c r="I58" s="21">
        <v>2</v>
      </c>
      <c r="J58" s="21">
        <v>8</v>
      </c>
      <c r="K58" s="21">
        <v>6</v>
      </c>
      <c r="L58" s="21">
        <v>12</v>
      </c>
      <c r="M58" s="21">
        <v>5</v>
      </c>
      <c r="N58" s="21">
        <v>10</v>
      </c>
      <c r="O58" s="22">
        <f t="shared" si="4"/>
        <v>105</v>
      </c>
    </row>
    <row r="59" spans="2:15" s="12" customFormat="1" ht="12.95" customHeight="1">
      <c r="B59" s="53" t="s">
        <v>38</v>
      </c>
      <c r="C59" s="21">
        <v>12</v>
      </c>
      <c r="D59" s="21">
        <v>13</v>
      </c>
      <c r="E59" s="21">
        <v>5</v>
      </c>
      <c r="F59" s="21">
        <v>9</v>
      </c>
      <c r="G59" s="21">
        <v>8</v>
      </c>
      <c r="H59" s="21">
        <v>6</v>
      </c>
      <c r="I59" s="21">
        <v>7</v>
      </c>
      <c r="J59" s="21">
        <v>12</v>
      </c>
      <c r="K59" s="21">
        <v>11</v>
      </c>
      <c r="L59" s="21">
        <v>11</v>
      </c>
      <c r="M59" s="21">
        <v>8</v>
      </c>
      <c r="N59" s="21">
        <v>3</v>
      </c>
      <c r="O59" s="22">
        <f t="shared" si="4"/>
        <v>105</v>
      </c>
    </row>
    <row r="60" spans="2:15" s="12" customFormat="1" ht="12.95" customHeight="1">
      <c r="B60" s="53" t="s">
        <v>39</v>
      </c>
      <c r="C60" s="21">
        <v>10</v>
      </c>
      <c r="D60" s="21">
        <v>4</v>
      </c>
      <c r="E60" s="21">
        <v>7</v>
      </c>
      <c r="F60" s="21">
        <v>10</v>
      </c>
      <c r="G60" s="21">
        <v>10</v>
      </c>
      <c r="H60" s="21">
        <v>11</v>
      </c>
      <c r="I60" s="21">
        <v>5</v>
      </c>
      <c r="J60" s="21">
        <v>6</v>
      </c>
      <c r="K60" s="21">
        <v>6</v>
      </c>
      <c r="L60" s="21">
        <v>8</v>
      </c>
      <c r="M60" s="21">
        <v>9</v>
      </c>
      <c r="N60" s="21">
        <v>8</v>
      </c>
      <c r="O60" s="22">
        <f t="shared" si="4"/>
        <v>94</v>
      </c>
    </row>
    <row r="61" spans="2:15" s="12" customFormat="1" ht="12.95" customHeight="1">
      <c r="B61" s="53" t="s">
        <v>41</v>
      </c>
      <c r="C61" s="21">
        <v>11</v>
      </c>
      <c r="D61" s="21">
        <v>5</v>
      </c>
      <c r="E61" s="21">
        <v>4</v>
      </c>
      <c r="F61" s="21">
        <v>7</v>
      </c>
      <c r="G61" s="21">
        <v>10</v>
      </c>
      <c r="H61" s="21">
        <v>6</v>
      </c>
      <c r="I61" s="21">
        <v>9</v>
      </c>
      <c r="J61" s="21">
        <v>5</v>
      </c>
      <c r="K61" s="21">
        <v>8</v>
      </c>
      <c r="L61" s="21">
        <v>5</v>
      </c>
      <c r="M61" s="21">
        <v>7</v>
      </c>
      <c r="N61" s="21">
        <v>12</v>
      </c>
      <c r="O61" s="22">
        <f t="shared" si="4"/>
        <v>89</v>
      </c>
    </row>
    <row r="62" spans="2:15" s="12" customFormat="1" ht="12.95" customHeight="1">
      <c r="B62" s="53" t="s">
        <v>59</v>
      </c>
      <c r="C62" s="21">
        <v>8</v>
      </c>
      <c r="D62" s="21">
        <v>3</v>
      </c>
      <c r="E62" s="21">
        <v>11</v>
      </c>
      <c r="F62" s="21">
        <v>13</v>
      </c>
      <c r="G62" s="21">
        <v>12</v>
      </c>
      <c r="H62" s="21">
        <v>7</v>
      </c>
      <c r="I62" s="21">
        <v>10</v>
      </c>
      <c r="J62" s="21">
        <v>3</v>
      </c>
      <c r="K62" s="21">
        <v>2</v>
      </c>
      <c r="L62" s="21">
        <v>6</v>
      </c>
      <c r="M62" s="21">
        <v>7</v>
      </c>
      <c r="N62" s="21">
        <v>5</v>
      </c>
      <c r="O62" s="22">
        <f t="shared" si="4"/>
        <v>87</v>
      </c>
    </row>
    <row r="63" spans="2:15" s="12" customFormat="1" ht="12.95" customHeight="1">
      <c r="B63" s="53" t="s">
        <v>60</v>
      </c>
      <c r="C63" s="21">
        <v>11</v>
      </c>
      <c r="D63" s="21">
        <v>8</v>
      </c>
      <c r="E63" s="21">
        <v>10</v>
      </c>
      <c r="F63" s="21">
        <v>7</v>
      </c>
      <c r="G63" s="21">
        <v>3</v>
      </c>
      <c r="H63" s="21">
        <v>4</v>
      </c>
      <c r="I63" s="21">
        <v>1</v>
      </c>
      <c r="J63" s="21">
        <v>11</v>
      </c>
      <c r="K63" s="21">
        <v>6</v>
      </c>
      <c r="L63" s="21">
        <v>2</v>
      </c>
      <c r="M63" s="21">
        <v>2</v>
      </c>
      <c r="N63" s="21">
        <v>2</v>
      </c>
      <c r="O63" s="22">
        <f t="shared" si="4"/>
        <v>67</v>
      </c>
    </row>
    <row r="64" spans="2:15" s="12" customFormat="1" ht="12.95" customHeight="1">
      <c r="B64" s="53" t="s">
        <v>62</v>
      </c>
      <c r="C64" s="21">
        <v>10</v>
      </c>
      <c r="D64" s="21">
        <v>4</v>
      </c>
      <c r="E64" s="21">
        <v>6</v>
      </c>
      <c r="F64" s="21">
        <v>8</v>
      </c>
      <c r="G64" s="21">
        <v>6</v>
      </c>
      <c r="H64" s="21">
        <v>10</v>
      </c>
      <c r="I64" s="21">
        <v>4</v>
      </c>
      <c r="J64" s="21">
        <v>6</v>
      </c>
      <c r="K64" s="21">
        <v>5</v>
      </c>
      <c r="L64" s="21">
        <v>9</v>
      </c>
      <c r="M64" s="21">
        <v>3</v>
      </c>
      <c r="N64" s="21">
        <v>8</v>
      </c>
      <c r="O64" s="22">
        <f t="shared" si="4"/>
        <v>79</v>
      </c>
    </row>
    <row r="65" spans="2:15" s="12" customFormat="1" ht="12.95" customHeight="1">
      <c r="B65" s="53" t="s">
        <v>63</v>
      </c>
      <c r="C65" s="21">
        <v>11</v>
      </c>
      <c r="D65" s="21">
        <v>14</v>
      </c>
      <c r="E65" s="21">
        <v>19</v>
      </c>
      <c r="F65" s="21">
        <v>5</v>
      </c>
      <c r="G65" s="21">
        <v>11</v>
      </c>
      <c r="H65" s="21">
        <v>8</v>
      </c>
      <c r="I65" s="21">
        <v>4</v>
      </c>
      <c r="J65" s="21">
        <v>8</v>
      </c>
      <c r="K65" s="21">
        <v>5</v>
      </c>
      <c r="L65" s="21">
        <v>4</v>
      </c>
      <c r="M65" s="21">
        <v>6</v>
      </c>
      <c r="N65" s="21">
        <v>7</v>
      </c>
      <c r="O65" s="22">
        <f t="shared" si="4"/>
        <v>102</v>
      </c>
    </row>
    <row r="66" spans="2:15" s="12" customFormat="1" ht="12.95" customHeight="1">
      <c r="B66" s="64" t="s">
        <v>117</v>
      </c>
      <c r="C66" s="65">
        <v>4</v>
      </c>
      <c r="D66" s="65">
        <v>6</v>
      </c>
      <c r="E66" s="65">
        <v>1</v>
      </c>
      <c r="F66" s="65">
        <v>6</v>
      </c>
      <c r="G66" s="65">
        <v>11</v>
      </c>
      <c r="H66" s="65">
        <v>10</v>
      </c>
      <c r="I66" s="65">
        <v>8</v>
      </c>
      <c r="J66" s="65">
        <v>6</v>
      </c>
      <c r="K66" s="65">
        <v>8</v>
      </c>
      <c r="L66" s="65">
        <v>5</v>
      </c>
      <c r="M66" s="65">
        <v>6</v>
      </c>
      <c r="N66" s="65">
        <v>11</v>
      </c>
      <c r="O66" s="22">
        <f t="shared" si="4"/>
        <v>82</v>
      </c>
    </row>
    <row r="67" spans="2:15" s="12" customFormat="1" ht="12.95" customHeight="1">
      <c r="B67" s="64" t="s">
        <v>143</v>
      </c>
      <c r="C67" s="65">
        <f>C27-C47</f>
        <v>5</v>
      </c>
      <c r="D67" s="65">
        <f t="shared" ref="D67:H67" si="5">D27-D47</f>
        <v>4</v>
      </c>
      <c r="E67" s="65">
        <f t="shared" si="5"/>
        <v>9</v>
      </c>
      <c r="F67" s="65">
        <f t="shared" si="5"/>
        <v>8</v>
      </c>
      <c r="G67" s="65">
        <f t="shared" si="5"/>
        <v>4</v>
      </c>
      <c r="H67" s="65">
        <f t="shared" si="5"/>
        <v>3</v>
      </c>
      <c r="I67" s="65">
        <v>11</v>
      </c>
      <c r="J67" s="65">
        <v>7</v>
      </c>
      <c r="K67" s="65">
        <v>5</v>
      </c>
      <c r="L67" s="65">
        <v>5</v>
      </c>
      <c r="M67" s="65">
        <v>6</v>
      </c>
      <c r="N67" s="65">
        <v>8</v>
      </c>
      <c r="O67" s="22">
        <f t="shared" si="4"/>
        <v>75</v>
      </c>
    </row>
    <row r="68" spans="2:15" s="12" customFormat="1" ht="32.25" thickBot="1">
      <c r="B68" s="23" t="s">
        <v>79</v>
      </c>
      <c r="C68" s="24">
        <f>SUM(C53:C67)</f>
        <v>116</v>
      </c>
      <c r="D68" s="24">
        <f t="shared" ref="D68:N68" si="6">SUM(D53:D67)</f>
        <v>99</v>
      </c>
      <c r="E68" s="24">
        <f t="shared" si="6"/>
        <v>125</v>
      </c>
      <c r="F68" s="24">
        <f t="shared" si="6"/>
        <v>118</v>
      </c>
      <c r="G68" s="24">
        <f t="shared" si="6"/>
        <v>124</v>
      </c>
      <c r="H68" s="24">
        <f t="shared" si="6"/>
        <v>105</v>
      </c>
      <c r="I68" s="24">
        <f t="shared" si="6"/>
        <v>99</v>
      </c>
      <c r="J68" s="24">
        <f t="shared" si="6"/>
        <v>111</v>
      </c>
      <c r="K68" s="24">
        <f t="shared" si="6"/>
        <v>102</v>
      </c>
      <c r="L68" s="24">
        <f t="shared" si="6"/>
        <v>99</v>
      </c>
      <c r="M68" s="24">
        <f t="shared" si="6"/>
        <v>101</v>
      </c>
      <c r="N68" s="24">
        <f t="shared" si="6"/>
        <v>120</v>
      </c>
      <c r="O68" s="25">
        <f>SUM(O53:O67)</f>
        <v>1319</v>
      </c>
    </row>
    <row r="69" spans="2:15" s="12" customFormat="1" ht="12.95" customHeight="1">
      <c r="B69" s="73" t="s">
        <v>90</v>
      </c>
      <c r="C69" s="74"/>
      <c r="D69" s="74"/>
      <c r="E69" s="75"/>
      <c r="F69" s="75"/>
      <c r="G69" s="75"/>
      <c r="H69" s="75"/>
      <c r="I69" s="75"/>
      <c r="J69" s="75"/>
      <c r="K69" s="75"/>
      <c r="L69" s="75"/>
      <c r="M69" s="76"/>
      <c r="N69" s="76"/>
      <c r="O69" s="75"/>
    </row>
    <row r="70" spans="2:15" s="12" customFormat="1" ht="12.95" customHeight="1">
      <c r="C70" s="13"/>
      <c r="D70" s="13"/>
      <c r="E70" s="14"/>
      <c r="F70" s="14"/>
      <c r="G70" s="14"/>
      <c r="H70" s="14"/>
      <c r="I70" s="14"/>
      <c r="J70" s="14"/>
      <c r="K70" s="14"/>
      <c r="L70" s="14"/>
      <c r="M70" s="34"/>
      <c r="N70" s="34"/>
      <c r="O70" s="14"/>
    </row>
    <row r="71" spans="2:15" s="12" customFormat="1" ht="12.95" customHeight="1">
      <c r="C71" s="13"/>
      <c r="D71" s="13"/>
      <c r="E71" s="14"/>
      <c r="F71" s="14"/>
      <c r="G71" s="14"/>
      <c r="H71" s="14"/>
      <c r="I71" s="14"/>
      <c r="J71" s="14"/>
      <c r="K71" s="14"/>
      <c r="L71" s="14"/>
      <c r="M71" s="34"/>
      <c r="N71" s="34"/>
      <c r="O71" s="14"/>
    </row>
    <row r="72" spans="2:15" s="12" customFormat="1" ht="12.95" customHeight="1">
      <c r="C72" s="13"/>
      <c r="D72" s="13"/>
      <c r="E72" s="14"/>
      <c r="F72" s="14"/>
      <c r="G72" s="14"/>
      <c r="H72" s="14"/>
      <c r="I72" s="14"/>
      <c r="J72" s="14"/>
      <c r="K72" s="14"/>
      <c r="L72" s="14"/>
      <c r="M72" s="34"/>
      <c r="N72" s="34"/>
      <c r="O72" s="14"/>
    </row>
    <row r="73" spans="2:15" s="12" customFormat="1" ht="12.95" customHeight="1">
      <c r="B73" s="13"/>
      <c r="C73" s="13"/>
      <c r="D73" s="13"/>
      <c r="E73" s="14"/>
      <c r="F73" s="14"/>
      <c r="G73" s="14"/>
      <c r="H73" s="14"/>
      <c r="I73" s="14"/>
      <c r="J73" s="14"/>
      <c r="K73" s="14"/>
      <c r="L73" s="14"/>
      <c r="M73" s="34"/>
      <c r="N73" s="34"/>
      <c r="O73" s="14"/>
    </row>
    <row r="74" spans="2:15" s="12" customFormat="1" ht="12.95" customHeight="1">
      <c r="B74" s="13"/>
      <c r="C74" s="13"/>
      <c r="D74" s="13"/>
      <c r="E74" s="14"/>
      <c r="F74" s="14"/>
      <c r="G74" s="14"/>
      <c r="H74" s="14"/>
      <c r="I74" s="14"/>
      <c r="J74" s="14"/>
      <c r="K74" s="14"/>
      <c r="L74" s="14"/>
      <c r="M74" s="34"/>
      <c r="N74" s="34"/>
      <c r="O74" s="14"/>
    </row>
  </sheetData>
  <mergeCells count="8">
    <mergeCell ref="B51:O51"/>
    <mergeCell ref="B9:O9"/>
    <mergeCell ref="B5:O5"/>
    <mergeCell ref="B6:O6"/>
    <mergeCell ref="B7:O7"/>
    <mergeCell ref="B8:O8"/>
    <mergeCell ref="B11:O11"/>
    <mergeCell ref="B31:O31"/>
  </mergeCells>
  <pageMargins left="0.39370078740157483" right="0.19685039370078741" top="0.39370078740157483" bottom="0.19685039370078741" header="0" footer="0"/>
  <pageSetup scale="70" orientation="portrait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topLeftCell="E34" zoomScale="85" zoomScaleNormal="85" workbookViewId="0">
      <selection activeCell="AH11" sqref="AH11"/>
    </sheetView>
  </sheetViews>
  <sheetFormatPr baseColWidth="10" defaultColWidth="11.42578125" defaultRowHeight="12.75"/>
  <cols>
    <col min="1" max="1" width="0.28515625" hidden="1" customWidth="1"/>
    <col min="2" max="2" width="2.85546875" hidden="1" customWidth="1"/>
    <col min="3" max="3" width="12.5703125" style="3" customWidth="1"/>
    <col min="4" max="4" width="9" style="1" customWidth="1"/>
    <col min="5" max="5" width="9.7109375" style="1" customWidth="1"/>
    <col min="6" max="7" width="8.5703125" style="1" customWidth="1"/>
    <col min="8" max="21" width="9.7109375" style="1" customWidth="1"/>
    <col min="22" max="23" width="8.5703125" style="1" customWidth="1"/>
    <col min="24" max="24" width="8" style="1" customWidth="1"/>
    <col min="25" max="25" width="8.42578125" style="1" customWidth="1"/>
    <col min="26" max="26" width="8" style="1" customWidth="1"/>
    <col min="27" max="27" width="7" style="1" customWidth="1"/>
    <col min="28" max="28" width="6.42578125" customWidth="1"/>
    <col min="29" max="29" width="4.28515625" hidden="1" customWidth="1"/>
    <col min="30" max="30" width="7.5703125" hidden="1" customWidth="1"/>
    <col min="31" max="31" width="1" customWidth="1"/>
    <col min="32" max="32" width="4.42578125" customWidth="1"/>
    <col min="33" max="33" width="3.7109375" customWidth="1"/>
    <col min="35" max="35" width="7" customWidth="1"/>
  </cols>
  <sheetData>
    <row r="1" spans="1:35" ht="12.9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35" ht="12.95" customHeight="1"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35" ht="17.25">
      <c r="A3" s="46"/>
      <c r="B3" s="46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46"/>
      <c r="AD3" s="46"/>
      <c r="AE3" s="46"/>
      <c r="AF3" s="46"/>
      <c r="AG3" s="46"/>
      <c r="AH3" s="46"/>
      <c r="AI3" s="46"/>
    </row>
    <row r="4" spans="1:35" ht="21.75">
      <c r="B4" s="45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45"/>
      <c r="AD4" s="45"/>
      <c r="AE4" s="45"/>
      <c r="AF4" s="45"/>
      <c r="AG4" s="45"/>
      <c r="AH4" s="45"/>
      <c r="AI4" s="45"/>
    </row>
    <row r="5" spans="1:35" ht="12.95" customHeight="1">
      <c r="A5" s="49"/>
      <c r="B5" s="49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67"/>
      <c r="AD5" s="67"/>
      <c r="AE5" s="67"/>
      <c r="AF5" s="67"/>
      <c r="AG5" s="67"/>
      <c r="AH5" s="67"/>
      <c r="AI5" s="67"/>
    </row>
    <row r="6" spans="1:35" ht="12.95" customHeight="1">
      <c r="C6" s="87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87"/>
    </row>
    <row r="7" spans="1:35" s="4" customFormat="1" ht="15.75" customHeight="1">
      <c r="A7" s="47"/>
      <c r="B7" s="47"/>
      <c r="C7" s="259" t="s">
        <v>113</v>
      </c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47"/>
      <c r="AD7" s="47"/>
      <c r="AE7" s="47"/>
      <c r="AF7" s="47"/>
      <c r="AG7" s="47"/>
      <c r="AH7" s="47"/>
      <c r="AI7" s="47"/>
    </row>
    <row r="8" spans="1:35" ht="20.25" thickBot="1">
      <c r="A8" s="33"/>
      <c r="B8" s="33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33"/>
      <c r="AD8" s="33"/>
      <c r="AE8" s="33"/>
      <c r="AF8" s="33"/>
    </row>
    <row r="9" spans="1:35" s="4" customFormat="1" ht="16.5" customHeight="1">
      <c r="A9" s="48"/>
      <c r="B9" s="48"/>
      <c r="C9" s="262" t="s">
        <v>103</v>
      </c>
      <c r="D9" s="255" t="s">
        <v>66</v>
      </c>
      <c r="E9" s="255"/>
      <c r="F9" s="255" t="s">
        <v>67</v>
      </c>
      <c r="G9" s="255"/>
      <c r="H9" s="255" t="s">
        <v>68</v>
      </c>
      <c r="I9" s="255"/>
      <c r="J9" s="255" t="s">
        <v>69</v>
      </c>
      <c r="K9" s="255"/>
      <c r="L9" s="255" t="s">
        <v>70</v>
      </c>
      <c r="M9" s="255"/>
      <c r="N9" s="255" t="s">
        <v>71</v>
      </c>
      <c r="O9" s="255"/>
      <c r="P9" s="255" t="s">
        <v>72</v>
      </c>
      <c r="Q9" s="255"/>
      <c r="R9" s="255" t="s">
        <v>73</v>
      </c>
      <c r="S9" s="255"/>
      <c r="T9" s="255" t="s">
        <v>74</v>
      </c>
      <c r="U9" s="255"/>
      <c r="V9" s="255" t="s">
        <v>75</v>
      </c>
      <c r="W9" s="255"/>
      <c r="X9" s="255" t="s">
        <v>76</v>
      </c>
      <c r="Y9" s="255"/>
      <c r="Z9" s="255" t="s">
        <v>77</v>
      </c>
      <c r="AA9" s="255"/>
      <c r="AB9" s="260" t="s">
        <v>0</v>
      </c>
      <c r="AC9" s="251" t="s">
        <v>36</v>
      </c>
      <c r="AD9" s="253" t="s">
        <v>40</v>
      </c>
    </row>
    <row r="10" spans="1:35" s="4" customFormat="1" ht="30.75" customHeight="1">
      <c r="A10" s="48"/>
      <c r="B10" s="48"/>
      <c r="C10" s="263"/>
      <c r="D10" s="163" t="s">
        <v>102</v>
      </c>
      <c r="E10" s="163" t="s">
        <v>101</v>
      </c>
      <c r="F10" s="163" t="s">
        <v>102</v>
      </c>
      <c r="G10" s="163" t="s">
        <v>101</v>
      </c>
      <c r="H10" s="163" t="s">
        <v>102</v>
      </c>
      <c r="I10" s="163" t="s">
        <v>101</v>
      </c>
      <c r="J10" s="163" t="s">
        <v>102</v>
      </c>
      <c r="K10" s="163" t="s">
        <v>101</v>
      </c>
      <c r="L10" s="163" t="s">
        <v>102</v>
      </c>
      <c r="M10" s="163" t="s">
        <v>101</v>
      </c>
      <c r="N10" s="163" t="s">
        <v>102</v>
      </c>
      <c r="O10" s="163" t="s">
        <v>101</v>
      </c>
      <c r="P10" s="163" t="s">
        <v>102</v>
      </c>
      <c r="Q10" s="163" t="s">
        <v>101</v>
      </c>
      <c r="R10" s="163" t="s">
        <v>102</v>
      </c>
      <c r="S10" s="163" t="s">
        <v>101</v>
      </c>
      <c r="T10" s="163" t="s">
        <v>102</v>
      </c>
      <c r="U10" s="163" t="s">
        <v>101</v>
      </c>
      <c r="V10" s="163" t="s">
        <v>102</v>
      </c>
      <c r="W10" s="163" t="s">
        <v>101</v>
      </c>
      <c r="X10" s="163" t="s">
        <v>102</v>
      </c>
      <c r="Y10" s="163" t="s">
        <v>101</v>
      </c>
      <c r="Z10" s="163" t="s">
        <v>102</v>
      </c>
      <c r="AA10" s="163" t="s">
        <v>101</v>
      </c>
      <c r="AB10" s="261"/>
      <c r="AC10" s="252"/>
      <c r="AD10" s="254"/>
    </row>
    <row r="11" spans="1:35" s="4" customFormat="1" ht="21" customHeight="1">
      <c r="C11" s="164" t="s">
        <v>4</v>
      </c>
      <c r="D11" s="165">
        <v>2</v>
      </c>
      <c r="E11" s="165">
        <v>0</v>
      </c>
      <c r="F11" s="165">
        <v>1</v>
      </c>
      <c r="G11" s="165">
        <v>0</v>
      </c>
      <c r="H11" s="165">
        <v>0</v>
      </c>
      <c r="I11" s="165">
        <v>1</v>
      </c>
      <c r="J11" s="165">
        <v>0</v>
      </c>
      <c r="K11" s="165">
        <v>1</v>
      </c>
      <c r="L11" s="165">
        <v>0</v>
      </c>
      <c r="M11" s="165">
        <v>1</v>
      </c>
      <c r="N11" s="166">
        <v>0</v>
      </c>
      <c r="O11" s="166">
        <v>1</v>
      </c>
      <c r="P11" s="165">
        <v>0</v>
      </c>
      <c r="Q11" s="165">
        <v>3</v>
      </c>
      <c r="R11" s="165">
        <v>0</v>
      </c>
      <c r="S11" s="165">
        <v>0</v>
      </c>
      <c r="T11" s="165">
        <v>0</v>
      </c>
      <c r="U11" s="165">
        <v>1</v>
      </c>
      <c r="V11" s="165">
        <v>0</v>
      </c>
      <c r="W11" s="165">
        <v>0</v>
      </c>
      <c r="X11" s="165">
        <v>0</v>
      </c>
      <c r="Y11" s="165">
        <v>0</v>
      </c>
      <c r="Z11" s="165">
        <v>2</v>
      </c>
      <c r="AA11" s="165">
        <v>1</v>
      </c>
      <c r="AB11" s="167">
        <f>SUM(D11:AA11)</f>
        <v>14</v>
      </c>
      <c r="AC11" s="7">
        <f t="shared" ref="AC11:AC42" si="0">D11+F11+H11+J11+L11+N11+P11+R11+T11+V11+X11</f>
        <v>3</v>
      </c>
      <c r="AD11" s="5">
        <f>AB11-AC11</f>
        <v>11</v>
      </c>
    </row>
    <row r="12" spans="1:35" s="4" customFormat="1" ht="21" customHeight="1">
      <c r="C12" s="164" t="s">
        <v>5</v>
      </c>
      <c r="D12" s="165">
        <v>2</v>
      </c>
      <c r="E12" s="165">
        <v>1</v>
      </c>
      <c r="F12" s="165">
        <v>2</v>
      </c>
      <c r="G12" s="165">
        <v>0</v>
      </c>
      <c r="H12" s="165">
        <v>1</v>
      </c>
      <c r="I12" s="165">
        <v>2</v>
      </c>
      <c r="J12" s="165">
        <v>3</v>
      </c>
      <c r="K12" s="165">
        <v>3</v>
      </c>
      <c r="L12" s="165">
        <v>1</v>
      </c>
      <c r="M12" s="165">
        <v>0</v>
      </c>
      <c r="N12" s="166">
        <v>1</v>
      </c>
      <c r="O12" s="166">
        <v>1</v>
      </c>
      <c r="P12" s="165">
        <v>4</v>
      </c>
      <c r="Q12" s="165">
        <v>4</v>
      </c>
      <c r="R12" s="165">
        <v>1</v>
      </c>
      <c r="S12" s="165">
        <v>3</v>
      </c>
      <c r="T12" s="165">
        <v>0</v>
      </c>
      <c r="U12" s="165">
        <v>3</v>
      </c>
      <c r="V12" s="165">
        <v>2</v>
      </c>
      <c r="W12" s="165">
        <v>1</v>
      </c>
      <c r="X12" s="165">
        <v>6</v>
      </c>
      <c r="Y12" s="165">
        <v>1</v>
      </c>
      <c r="Z12" s="165">
        <v>2</v>
      </c>
      <c r="AA12" s="165">
        <v>0</v>
      </c>
      <c r="AB12" s="167">
        <f t="shared" ref="AB12:AB42" si="1">SUM(D12:AA12)</f>
        <v>44</v>
      </c>
      <c r="AC12" s="7">
        <f t="shared" si="0"/>
        <v>23</v>
      </c>
      <c r="AD12" s="5">
        <f t="shared" ref="AD12:AD42" si="2">AB12-AC12</f>
        <v>21</v>
      </c>
    </row>
    <row r="13" spans="1:35" ht="21" customHeight="1">
      <c r="C13" s="164" t="s">
        <v>6</v>
      </c>
      <c r="D13" s="165">
        <v>0</v>
      </c>
      <c r="E13" s="165">
        <v>1</v>
      </c>
      <c r="F13" s="165">
        <v>0</v>
      </c>
      <c r="G13" s="165">
        <v>0</v>
      </c>
      <c r="H13" s="165">
        <v>0</v>
      </c>
      <c r="I13" s="165">
        <v>0</v>
      </c>
      <c r="J13" s="165">
        <v>1</v>
      </c>
      <c r="K13" s="165">
        <v>1</v>
      </c>
      <c r="L13" s="165">
        <v>0</v>
      </c>
      <c r="M13" s="165">
        <v>0</v>
      </c>
      <c r="N13" s="166">
        <v>0</v>
      </c>
      <c r="O13" s="166">
        <v>0</v>
      </c>
      <c r="P13" s="165">
        <v>1</v>
      </c>
      <c r="Q13" s="165">
        <v>0</v>
      </c>
      <c r="R13" s="165">
        <v>1</v>
      </c>
      <c r="S13" s="165">
        <v>0</v>
      </c>
      <c r="T13" s="165">
        <v>0</v>
      </c>
      <c r="U13" s="165">
        <v>0</v>
      </c>
      <c r="V13" s="165">
        <v>0</v>
      </c>
      <c r="W13" s="165">
        <v>0</v>
      </c>
      <c r="X13" s="165">
        <v>0</v>
      </c>
      <c r="Y13" s="165">
        <v>0</v>
      </c>
      <c r="Z13" s="165">
        <v>1</v>
      </c>
      <c r="AA13" s="165">
        <v>0</v>
      </c>
      <c r="AB13" s="167">
        <f t="shared" si="1"/>
        <v>6</v>
      </c>
      <c r="AC13" s="7">
        <f t="shared" si="0"/>
        <v>3</v>
      </c>
      <c r="AD13" s="5">
        <f t="shared" si="2"/>
        <v>3</v>
      </c>
    </row>
    <row r="14" spans="1:35" ht="21" customHeight="1">
      <c r="C14" s="164" t="s">
        <v>7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1</v>
      </c>
      <c r="L14" s="165">
        <v>0</v>
      </c>
      <c r="M14" s="165">
        <v>0</v>
      </c>
      <c r="N14" s="166">
        <v>0</v>
      </c>
      <c r="O14" s="166">
        <v>0</v>
      </c>
      <c r="P14" s="165">
        <v>0</v>
      </c>
      <c r="Q14" s="165">
        <v>0</v>
      </c>
      <c r="R14" s="165">
        <v>0</v>
      </c>
      <c r="S14" s="165">
        <v>0</v>
      </c>
      <c r="T14" s="165">
        <v>0</v>
      </c>
      <c r="U14" s="165">
        <v>0</v>
      </c>
      <c r="V14" s="165">
        <v>0</v>
      </c>
      <c r="W14" s="165">
        <v>0</v>
      </c>
      <c r="X14" s="165">
        <v>0</v>
      </c>
      <c r="Y14" s="165">
        <v>0</v>
      </c>
      <c r="Z14" s="165">
        <v>0</v>
      </c>
      <c r="AA14" s="165">
        <v>0</v>
      </c>
      <c r="AB14" s="167">
        <f t="shared" si="1"/>
        <v>1</v>
      </c>
      <c r="AC14" s="7">
        <f t="shared" si="0"/>
        <v>0</v>
      </c>
      <c r="AD14" s="5">
        <f t="shared" si="2"/>
        <v>1</v>
      </c>
    </row>
    <row r="15" spans="1:35" ht="21" customHeight="1">
      <c r="C15" s="164" t="s">
        <v>8</v>
      </c>
      <c r="D15" s="165">
        <v>0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65">
        <v>0</v>
      </c>
      <c r="N15" s="166">
        <v>0</v>
      </c>
      <c r="O15" s="166">
        <v>0</v>
      </c>
      <c r="P15" s="165">
        <v>0</v>
      </c>
      <c r="Q15" s="165">
        <v>0</v>
      </c>
      <c r="R15" s="165">
        <v>0</v>
      </c>
      <c r="S15" s="165">
        <v>0</v>
      </c>
      <c r="T15" s="165">
        <v>0</v>
      </c>
      <c r="U15" s="165">
        <v>0</v>
      </c>
      <c r="V15" s="165">
        <v>1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7">
        <f t="shared" si="1"/>
        <v>1</v>
      </c>
      <c r="AC15" s="7">
        <f t="shared" si="0"/>
        <v>1</v>
      </c>
      <c r="AD15" s="5">
        <f t="shared" si="2"/>
        <v>0</v>
      </c>
    </row>
    <row r="16" spans="1:35" ht="21" customHeight="1">
      <c r="C16" s="164" t="s">
        <v>9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  <c r="N16" s="166">
        <v>0</v>
      </c>
      <c r="O16" s="166">
        <v>0</v>
      </c>
      <c r="P16" s="165">
        <v>0</v>
      </c>
      <c r="Q16" s="165">
        <v>0</v>
      </c>
      <c r="R16" s="165">
        <v>0</v>
      </c>
      <c r="S16" s="165">
        <v>0</v>
      </c>
      <c r="T16" s="165">
        <v>1</v>
      </c>
      <c r="U16" s="165">
        <v>0</v>
      </c>
      <c r="V16" s="165">
        <v>0</v>
      </c>
      <c r="W16" s="165">
        <v>0</v>
      </c>
      <c r="X16" s="165">
        <v>1</v>
      </c>
      <c r="Y16" s="165">
        <v>0</v>
      </c>
      <c r="Z16" s="165">
        <v>0</v>
      </c>
      <c r="AA16" s="165">
        <v>0</v>
      </c>
      <c r="AB16" s="167">
        <f t="shared" si="1"/>
        <v>2</v>
      </c>
      <c r="AC16" s="7">
        <f t="shared" si="0"/>
        <v>2</v>
      </c>
      <c r="AD16" s="5">
        <f t="shared" si="2"/>
        <v>0</v>
      </c>
    </row>
    <row r="17" spans="3:30" ht="21" customHeight="1">
      <c r="C17" s="164" t="s">
        <v>10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65">
        <v>0</v>
      </c>
      <c r="N17" s="166">
        <v>0</v>
      </c>
      <c r="O17" s="166">
        <v>0</v>
      </c>
      <c r="P17" s="165">
        <v>1</v>
      </c>
      <c r="Q17" s="165">
        <v>0</v>
      </c>
      <c r="R17" s="165">
        <v>0</v>
      </c>
      <c r="S17" s="165">
        <v>0</v>
      </c>
      <c r="T17" s="165">
        <v>0</v>
      </c>
      <c r="U17" s="165">
        <v>0</v>
      </c>
      <c r="V17" s="165">
        <v>1</v>
      </c>
      <c r="W17" s="165">
        <v>0</v>
      </c>
      <c r="X17" s="165">
        <v>0</v>
      </c>
      <c r="Y17" s="165">
        <v>0</v>
      </c>
      <c r="Z17" s="165">
        <v>0</v>
      </c>
      <c r="AA17" s="165">
        <v>0</v>
      </c>
      <c r="AB17" s="167">
        <f t="shared" si="1"/>
        <v>2</v>
      </c>
      <c r="AC17" s="7">
        <f t="shared" si="0"/>
        <v>2</v>
      </c>
      <c r="AD17" s="5">
        <f t="shared" si="2"/>
        <v>0</v>
      </c>
    </row>
    <row r="18" spans="3:30" ht="21" customHeight="1">
      <c r="C18" s="164" t="s">
        <v>11</v>
      </c>
      <c r="D18" s="165">
        <v>1</v>
      </c>
      <c r="E18" s="165">
        <v>0</v>
      </c>
      <c r="F18" s="165">
        <v>1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  <c r="N18" s="166">
        <v>0</v>
      </c>
      <c r="O18" s="166">
        <v>0</v>
      </c>
      <c r="P18" s="165">
        <v>0</v>
      </c>
      <c r="Q18" s="165">
        <v>0</v>
      </c>
      <c r="R18" s="165">
        <v>0</v>
      </c>
      <c r="S18" s="165">
        <v>0</v>
      </c>
      <c r="T18" s="165">
        <v>0</v>
      </c>
      <c r="U18" s="165">
        <v>0</v>
      </c>
      <c r="V18" s="165">
        <v>0</v>
      </c>
      <c r="W18" s="165">
        <v>0</v>
      </c>
      <c r="X18" s="165">
        <v>0</v>
      </c>
      <c r="Y18" s="165">
        <v>0</v>
      </c>
      <c r="Z18" s="165">
        <v>0</v>
      </c>
      <c r="AA18" s="165">
        <v>0</v>
      </c>
      <c r="AB18" s="167">
        <f t="shared" si="1"/>
        <v>2</v>
      </c>
      <c r="AC18" s="7">
        <f t="shared" si="0"/>
        <v>2</v>
      </c>
      <c r="AD18" s="5">
        <f t="shared" si="2"/>
        <v>0</v>
      </c>
    </row>
    <row r="19" spans="3:30" ht="21" customHeight="1">
      <c r="C19" s="164" t="s">
        <v>12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6">
        <v>0</v>
      </c>
      <c r="O19" s="166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7">
        <f t="shared" si="1"/>
        <v>0</v>
      </c>
      <c r="AC19" s="7">
        <f t="shared" si="0"/>
        <v>0</v>
      </c>
      <c r="AD19" s="5">
        <f t="shared" si="2"/>
        <v>0</v>
      </c>
    </row>
    <row r="20" spans="3:30" ht="21" customHeight="1">
      <c r="C20" s="164" t="s">
        <v>13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6">
        <v>0</v>
      </c>
      <c r="O20" s="166">
        <v>0</v>
      </c>
      <c r="P20" s="165">
        <v>0</v>
      </c>
      <c r="Q20" s="165">
        <v>0</v>
      </c>
      <c r="R20" s="165">
        <v>0</v>
      </c>
      <c r="S20" s="165">
        <v>0</v>
      </c>
      <c r="T20" s="165">
        <v>0</v>
      </c>
      <c r="U20" s="165">
        <v>0</v>
      </c>
      <c r="V20" s="165">
        <v>0</v>
      </c>
      <c r="W20" s="165">
        <v>0</v>
      </c>
      <c r="X20" s="165">
        <v>0</v>
      </c>
      <c r="Y20" s="165">
        <v>0</v>
      </c>
      <c r="Z20" s="165">
        <v>0</v>
      </c>
      <c r="AA20" s="165">
        <v>0</v>
      </c>
      <c r="AB20" s="167">
        <f t="shared" si="1"/>
        <v>0</v>
      </c>
      <c r="AC20" s="7">
        <f t="shared" si="0"/>
        <v>0</v>
      </c>
      <c r="AD20" s="5">
        <f t="shared" si="2"/>
        <v>0</v>
      </c>
    </row>
    <row r="21" spans="3:30" ht="21" customHeight="1">
      <c r="C21" s="164" t="s">
        <v>14</v>
      </c>
      <c r="D21" s="165">
        <v>0</v>
      </c>
      <c r="E21" s="165">
        <v>0</v>
      </c>
      <c r="F21" s="165">
        <v>0</v>
      </c>
      <c r="G21" s="165">
        <v>0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65">
        <v>0</v>
      </c>
      <c r="N21" s="166">
        <v>0</v>
      </c>
      <c r="O21" s="166">
        <v>0</v>
      </c>
      <c r="P21" s="165">
        <v>1</v>
      </c>
      <c r="Q21" s="165">
        <v>1</v>
      </c>
      <c r="R21" s="165">
        <v>0</v>
      </c>
      <c r="S21" s="165">
        <v>0</v>
      </c>
      <c r="T21" s="165">
        <v>0</v>
      </c>
      <c r="U21" s="165">
        <v>0</v>
      </c>
      <c r="V21" s="165">
        <v>0</v>
      </c>
      <c r="W21" s="165">
        <v>0</v>
      </c>
      <c r="X21" s="165">
        <v>0</v>
      </c>
      <c r="Y21" s="165">
        <v>0</v>
      </c>
      <c r="Z21" s="165">
        <v>1</v>
      </c>
      <c r="AA21" s="165">
        <v>1</v>
      </c>
      <c r="AB21" s="167">
        <f t="shared" si="1"/>
        <v>4</v>
      </c>
      <c r="AC21" s="7">
        <f t="shared" si="0"/>
        <v>1</v>
      </c>
      <c r="AD21" s="5">
        <f t="shared" si="2"/>
        <v>3</v>
      </c>
    </row>
    <row r="22" spans="3:30" ht="21" customHeight="1">
      <c r="C22" s="164" t="s">
        <v>15</v>
      </c>
      <c r="D22" s="165">
        <v>0</v>
      </c>
      <c r="E22" s="165">
        <v>0</v>
      </c>
      <c r="F22" s="165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6">
        <v>0</v>
      </c>
      <c r="O22" s="166">
        <v>0</v>
      </c>
      <c r="P22" s="165">
        <v>0</v>
      </c>
      <c r="Q22" s="165">
        <v>0</v>
      </c>
      <c r="R22" s="165">
        <v>0</v>
      </c>
      <c r="S22" s="165">
        <v>0</v>
      </c>
      <c r="T22" s="165">
        <v>0</v>
      </c>
      <c r="U22" s="165">
        <v>0</v>
      </c>
      <c r="V22" s="165">
        <v>0</v>
      </c>
      <c r="W22" s="165">
        <v>1</v>
      </c>
      <c r="X22" s="165">
        <v>0</v>
      </c>
      <c r="Y22" s="165">
        <v>0</v>
      </c>
      <c r="Z22" s="165">
        <v>0</v>
      </c>
      <c r="AA22" s="165">
        <v>0</v>
      </c>
      <c r="AB22" s="167">
        <f t="shared" si="1"/>
        <v>1</v>
      </c>
      <c r="AC22" s="7">
        <f t="shared" si="0"/>
        <v>0</v>
      </c>
      <c r="AD22" s="5">
        <f t="shared" si="2"/>
        <v>1</v>
      </c>
    </row>
    <row r="23" spans="3:30" s="4" customFormat="1" ht="21" customHeight="1">
      <c r="C23" s="164" t="s">
        <v>16</v>
      </c>
      <c r="D23" s="165">
        <v>0</v>
      </c>
      <c r="E23" s="165">
        <v>1</v>
      </c>
      <c r="F23" s="165">
        <v>0</v>
      </c>
      <c r="G23" s="165">
        <v>0</v>
      </c>
      <c r="H23" s="165">
        <v>1</v>
      </c>
      <c r="I23" s="165">
        <v>0</v>
      </c>
      <c r="J23" s="165">
        <v>0</v>
      </c>
      <c r="K23" s="165">
        <v>0</v>
      </c>
      <c r="L23" s="165">
        <v>1</v>
      </c>
      <c r="M23" s="165">
        <v>0</v>
      </c>
      <c r="N23" s="166">
        <v>0</v>
      </c>
      <c r="O23" s="166">
        <v>0</v>
      </c>
      <c r="P23" s="165">
        <v>1</v>
      </c>
      <c r="Q23" s="165">
        <v>0</v>
      </c>
      <c r="R23" s="165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65">
        <v>1</v>
      </c>
      <c r="Z23" s="165">
        <v>1</v>
      </c>
      <c r="AA23" s="165">
        <v>0</v>
      </c>
      <c r="AB23" s="167">
        <f t="shared" si="1"/>
        <v>6</v>
      </c>
      <c r="AC23" s="7">
        <f t="shared" si="0"/>
        <v>3</v>
      </c>
      <c r="AD23" s="5">
        <f t="shared" si="2"/>
        <v>3</v>
      </c>
    </row>
    <row r="24" spans="3:30" ht="21" customHeight="1">
      <c r="C24" s="164" t="s">
        <v>17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1</v>
      </c>
      <c r="K24" s="165">
        <v>1</v>
      </c>
      <c r="L24" s="165">
        <v>0</v>
      </c>
      <c r="M24" s="165">
        <v>0</v>
      </c>
      <c r="N24" s="166">
        <v>1</v>
      </c>
      <c r="O24" s="166">
        <v>0</v>
      </c>
      <c r="P24" s="165">
        <v>0</v>
      </c>
      <c r="Q24" s="165">
        <v>0</v>
      </c>
      <c r="R24" s="165">
        <v>0</v>
      </c>
      <c r="S24" s="165">
        <v>0</v>
      </c>
      <c r="T24" s="165">
        <v>0</v>
      </c>
      <c r="U24" s="165">
        <v>0</v>
      </c>
      <c r="V24" s="165">
        <v>1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7">
        <f t="shared" si="1"/>
        <v>4</v>
      </c>
      <c r="AC24" s="7">
        <f t="shared" si="0"/>
        <v>3</v>
      </c>
      <c r="AD24" s="5">
        <f t="shared" si="2"/>
        <v>1</v>
      </c>
    </row>
    <row r="25" spans="3:30" s="4" customFormat="1" ht="21" customHeight="1">
      <c r="C25" s="164" t="s">
        <v>18</v>
      </c>
      <c r="D25" s="165">
        <v>1</v>
      </c>
      <c r="E25" s="165">
        <v>0</v>
      </c>
      <c r="F25" s="165">
        <v>1</v>
      </c>
      <c r="G25" s="165">
        <v>0</v>
      </c>
      <c r="H25" s="165">
        <v>0</v>
      </c>
      <c r="I25" s="165">
        <v>1</v>
      </c>
      <c r="J25" s="165">
        <v>0</v>
      </c>
      <c r="K25" s="165">
        <v>0</v>
      </c>
      <c r="L25" s="165">
        <v>0</v>
      </c>
      <c r="M25" s="165">
        <v>0</v>
      </c>
      <c r="N25" s="166">
        <v>0</v>
      </c>
      <c r="O25" s="166">
        <v>0</v>
      </c>
      <c r="P25" s="165">
        <v>1</v>
      </c>
      <c r="Q25" s="165">
        <v>1</v>
      </c>
      <c r="R25" s="165">
        <v>1</v>
      </c>
      <c r="S25" s="165">
        <v>1</v>
      </c>
      <c r="T25" s="165">
        <v>0</v>
      </c>
      <c r="U25" s="165">
        <v>0</v>
      </c>
      <c r="V25" s="165">
        <v>0</v>
      </c>
      <c r="W25" s="165">
        <v>0</v>
      </c>
      <c r="X25" s="165">
        <v>1</v>
      </c>
      <c r="Y25" s="165">
        <v>1</v>
      </c>
      <c r="Z25" s="165">
        <v>1</v>
      </c>
      <c r="AA25" s="165">
        <v>0</v>
      </c>
      <c r="AB25" s="167">
        <f t="shared" si="1"/>
        <v>10</v>
      </c>
      <c r="AC25" s="7">
        <f t="shared" si="0"/>
        <v>5</v>
      </c>
      <c r="AD25" s="5">
        <f t="shared" si="2"/>
        <v>5</v>
      </c>
    </row>
    <row r="26" spans="3:30" ht="21" customHeight="1">
      <c r="C26" s="164" t="s">
        <v>19</v>
      </c>
      <c r="D26" s="165">
        <v>0</v>
      </c>
      <c r="E26" s="165">
        <v>0</v>
      </c>
      <c r="F26" s="165">
        <v>0</v>
      </c>
      <c r="G26" s="165">
        <v>0</v>
      </c>
      <c r="H26" s="165">
        <v>0</v>
      </c>
      <c r="I26" s="165">
        <v>0</v>
      </c>
      <c r="J26" s="165">
        <v>0</v>
      </c>
      <c r="K26" s="165">
        <v>0</v>
      </c>
      <c r="L26" s="165">
        <v>0</v>
      </c>
      <c r="M26" s="165">
        <v>0</v>
      </c>
      <c r="N26" s="166">
        <v>0</v>
      </c>
      <c r="O26" s="166">
        <v>0</v>
      </c>
      <c r="P26" s="165">
        <v>0</v>
      </c>
      <c r="Q26" s="165">
        <v>0</v>
      </c>
      <c r="R26" s="165">
        <v>0</v>
      </c>
      <c r="S26" s="165">
        <v>0</v>
      </c>
      <c r="T26" s="165">
        <v>0</v>
      </c>
      <c r="U26" s="165">
        <v>0</v>
      </c>
      <c r="V26" s="165">
        <v>0</v>
      </c>
      <c r="W26" s="165">
        <v>0</v>
      </c>
      <c r="X26" s="165">
        <v>0</v>
      </c>
      <c r="Y26" s="165">
        <v>0</v>
      </c>
      <c r="Z26" s="165">
        <v>0</v>
      </c>
      <c r="AA26" s="165">
        <v>1</v>
      </c>
      <c r="AB26" s="167">
        <f t="shared" si="1"/>
        <v>1</v>
      </c>
      <c r="AC26" s="7">
        <f t="shared" si="0"/>
        <v>0</v>
      </c>
      <c r="AD26" s="5">
        <f t="shared" si="2"/>
        <v>1</v>
      </c>
    </row>
    <row r="27" spans="3:30" ht="21" customHeight="1">
      <c r="C27" s="164" t="s">
        <v>20</v>
      </c>
      <c r="D27" s="165">
        <v>0</v>
      </c>
      <c r="E27" s="165">
        <v>0</v>
      </c>
      <c r="F27" s="165">
        <v>0</v>
      </c>
      <c r="G27" s="165">
        <v>0</v>
      </c>
      <c r="H27" s="165">
        <v>0</v>
      </c>
      <c r="I27" s="165">
        <v>0</v>
      </c>
      <c r="J27" s="165">
        <v>1</v>
      </c>
      <c r="K27" s="165">
        <v>0</v>
      </c>
      <c r="L27" s="165">
        <v>0</v>
      </c>
      <c r="M27" s="165">
        <v>0</v>
      </c>
      <c r="N27" s="166">
        <v>0</v>
      </c>
      <c r="O27" s="166">
        <v>0</v>
      </c>
      <c r="P27" s="165">
        <v>0</v>
      </c>
      <c r="Q27" s="165">
        <v>0</v>
      </c>
      <c r="R27" s="165">
        <v>0</v>
      </c>
      <c r="S27" s="165">
        <v>0</v>
      </c>
      <c r="T27" s="165">
        <v>1</v>
      </c>
      <c r="U27" s="165">
        <v>0</v>
      </c>
      <c r="V27" s="165">
        <v>0</v>
      </c>
      <c r="W27" s="165">
        <v>0</v>
      </c>
      <c r="X27" s="165">
        <v>0</v>
      </c>
      <c r="Y27" s="165">
        <v>0</v>
      </c>
      <c r="Z27" s="165">
        <v>0</v>
      </c>
      <c r="AA27" s="165">
        <v>0</v>
      </c>
      <c r="AB27" s="167">
        <f t="shared" si="1"/>
        <v>2</v>
      </c>
      <c r="AC27" s="7">
        <f t="shared" si="0"/>
        <v>2</v>
      </c>
      <c r="AD27" s="5">
        <f t="shared" si="2"/>
        <v>0</v>
      </c>
    </row>
    <row r="28" spans="3:30" s="4" customFormat="1" ht="21" customHeight="1">
      <c r="C28" s="164" t="s">
        <v>21</v>
      </c>
      <c r="D28" s="165">
        <v>0</v>
      </c>
      <c r="E28" s="165">
        <v>0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  <c r="N28" s="166">
        <v>0</v>
      </c>
      <c r="O28" s="166">
        <v>0</v>
      </c>
      <c r="P28" s="165">
        <v>1</v>
      </c>
      <c r="Q28" s="165">
        <v>0</v>
      </c>
      <c r="R28" s="165">
        <v>0</v>
      </c>
      <c r="S28" s="165">
        <v>0</v>
      </c>
      <c r="T28" s="165">
        <v>0</v>
      </c>
      <c r="U28" s="165">
        <v>0</v>
      </c>
      <c r="V28" s="165">
        <v>0</v>
      </c>
      <c r="W28" s="165">
        <v>0</v>
      </c>
      <c r="X28" s="165">
        <v>1</v>
      </c>
      <c r="Y28" s="165">
        <v>0</v>
      </c>
      <c r="Z28" s="165">
        <v>0</v>
      </c>
      <c r="AA28" s="165">
        <v>0</v>
      </c>
      <c r="AB28" s="167">
        <f t="shared" si="1"/>
        <v>2</v>
      </c>
      <c r="AC28" s="7">
        <f t="shared" si="0"/>
        <v>2</v>
      </c>
      <c r="AD28" s="5">
        <f t="shared" si="2"/>
        <v>0</v>
      </c>
    </row>
    <row r="29" spans="3:30" ht="21" customHeight="1">
      <c r="C29" s="164" t="s">
        <v>22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6">
        <v>1</v>
      </c>
      <c r="O29" s="166">
        <v>0</v>
      </c>
      <c r="P29" s="165">
        <v>2</v>
      </c>
      <c r="Q29" s="165">
        <v>0</v>
      </c>
      <c r="R29" s="165">
        <v>0</v>
      </c>
      <c r="S29" s="165">
        <v>0</v>
      </c>
      <c r="T29" s="165">
        <v>0</v>
      </c>
      <c r="U29" s="165">
        <v>0</v>
      </c>
      <c r="V29" s="165">
        <v>0</v>
      </c>
      <c r="W29" s="165">
        <v>1</v>
      </c>
      <c r="X29" s="165">
        <v>0</v>
      </c>
      <c r="Y29" s="165">
        <v>0</v>
      </c>
      <c r="Z29" s="165">
        <v>0</v>
      </c>
      <c r="AA29" s="165">
        <v>0</v>
      </c>
      <c r="AB29" s="167">
        <f t="shared" si="1"/>
        <v>4</v>
      </c>
      <c r="AC29" s="7">
        <f t="shared" si="0"/>
        <v>3</v>
      </c>
      <c r="AD29" s="5">
        <f t="shared" si="2"/>
        <v>1</v>
      </c>
    </row>
    <row r="30" spans="3:30" ht="21" customHeight="1">
      <c r="C30" s="164" t="s">
        <v>23</v>
      </c>
      <c r="D30" s="165">
        <v>0</v>
      </c>
      <c r="E30" s="165">
        <v>0</v>
      </c>
      <c r="F30" s="165">
        <v>0</v>
      </c>
      <c r="G30" s="165">
        <v>1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6">
        <v>0</v>
      </c>
      <c r="O30" s="166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0</v>
      </c>
      <c r="AA30" s="165">
        <v>0</v>
      </c>
      <c r="AB30" s="167">
        <f t="shared" si="1"/>
        <v>1</v>
      </c>
      <c r="AC30" s="7">
        <f t="shared" si="0"/>
        <v>0</v>
      </c>
      <c r="AD30" s="5">
        <f t="shared" si="2"/>
        <v>1</v>
      </c>
    </row>
    <row r="31" spans="3:30" s="4" customFormat="1" ht="21" customHeight="1">
      <c r="C31" s="164" t="s">
        <v>24</v>
      </c>
      <c r="D31" s="165">
        <v>0</v>
      </c>
      <c r="E31" s="165">
        <v>0</v>
      </c>
      <c r="F31" s="165">
        <v>0</v>
      </c>
      <c r="G31" s="165">
        <v>0</v>
      </c>
      <c r="H31" s="165">
        <v>0</v>
      </c>
      <c r="I31" s="165">
        <v>0</v>
      </c>
      <c r="J31" s="165">
        <v>0</v>
      </c>
      <c r="K31" s="165">
        <v>0</v>
      </c>
      <c r="L31" s="165">
        <v>0</v>
      </c>
      <c r="M31" s="165">
        <v>0</v>
      </c>
      <c r="N31" s="166">
        <v>0</v>
      </c>
      <c r="O31" s="166">
        <v>0</v>
      </c>
      <c r="P31" s="165">
        <v>0</v>
      </c>
      <c r="Q31" s="165">
        <v>1</v>
      </c>
      <c r="R31" s="165">
        <v>0</v>
      </c>
      <c r="S31" s="165">
        <v>2</v>
      </c>
      <c r="T31" s="165">
        <v>0</v>
      </c>
      <c r="U31" s="165">
        <v>0</v>
      </c>
      <c r="V31" s="165">
        <v>0</v>
      </c>
      <c r="W31" s="165">
        <v>0</v>
      </c>
      <c r="X31" s="165">
        <v>0</v>
      </c>
      <c r="Y31" s="165">
        <v>1</v>
      </c>
      <c r="Z31" s="165">
        <v>1</v>
      </c>
      <c r="AA31" s="165">
        <v>1</v>
      </c>
      <c r="AB31" s="167">
        <f t="shared" si="1"/>
        <v>6</v>
      </c>
      <c r="AC31" s="7">
        <f t="shared" si="0"/>
        <v>0</v>
      </c>
      <c r="AD31" s="5">
        <f t="shared" si="2"/>
        <v>6</v>
      </c>
    </row>
    <row r="32" spans="3:30" ht="21" customHeight="1">
      <c r="C32" s="164" t="s">
        <v>25</v>
      </c>
      <c r="D32" s="165">
        <v>0</v>
      </c>
      <c r="E32" s="165">
        <v>0</v>
      </c>
      <c r="F32" s="165">
        <v>0</v>
      </c>
      <c r="G32" s="165">
        <v>0</v>
      </c>
      <c r="H32" s="165">
        <v>0</v>
      </c>
      <c r="I32" s="165">
        <v>0</v>
      </c>
      <c r="J32" s="165">
        <v>0</v>
      </c>
      <c r="K32" s="165">
        <v>0</v>
      </c>
      <c r="L32" s="165">
        <v>0</v>
      </c>
      <c r="M32" s="165">
        <v>0</v>
      </c>
      <c r="N32" s="166">
        <v>0</v>
      </c>
      <c r="O32" s="166">
        <v>0</v>
      </c>
      <c r="P32" s="165">
        <v>0</v>
      </c>
      <c r="Q32" s="165">
        <v>0</v>
      </c>
      <c r="R32" s="165">
        <v>0</v>
      </c>
      <c r="S32" s="165">
        <v>0</v>
      </c>
      <c r="T32" s="165">
        <v>0</v>
      </c>
      <c r="U32" s="165">
        <v>0</v>
      </c>
      <c r="V32" s="165">
        <v>0</v>
      </c>
      <c r="W32" s="165">
        <v>1</v>
      </c>
      <c r="X32" s="165">
        <v>0</v>
      </c>
      <c r="Y32" s="165">
        <v>2</v>
      </c>
      <c r="Z32" s="165">
        <v>0</v>
      </c>
      <c r="AA32" s="165">
        <v>1</v>
      </c>
      <c r="AB32" s="167">
        <f t="shared" si="1"/>
        <v>4</v>
      </c>
      <c r="AC32" s="7">
        <f t="shared" si="0"/>
        <v>0</v>
      </c>
      <c r="AD32" s="5">
        <f t="shared" si="2"/>
        <v>4</v>
      </c>
    </row>
    <row r="33" spans="3:30" ht="21" customHeight="1">
      <c r="C33" s="164" t="s">
        <v>26</v>
      </c>
      <c r="D33" s="165">
        <v>0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6">
        <v>0</v>
      </c>
      <c r="O33" s="166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7">
        <f t="shared" si="1"/>
        <v>0</v>
      </c>
      <c r="AC33" s="7">
        <f t="shared" si="0"/>
        <v>0</v>
      </c>
      <c r="AD33" s="5">
        <f t="shared" si="2"/>
        <v>0</v>
      </c>
    </row>
    <row r="34" spans="3:30" ht="21" customHeight="1">
      <c r="C34" s="164" t="s">
        <v>27</v>
      </c>
      <c r="D34" s="165">
        <v>0</v>
      </c>
      <c r="E34" s="165">
        <v>0</v>
      </c>
      <c r="F34" s="165">
        <v>1</v>
      </c>
      <c r="G34" s="165">
        <v>0</v>
      </c>
      <c r="H34" s="165">
        <v>0</v>
      </c>
      <c r="I34" s="165">
        <v>1</v>
      </c>
      <c r="J34" s="165">
        <v>0</v>
      </c>
      <c r="K34" s="165">
        <v>0</v>
      </c>
      <c r="L34" s="165">
        <v>0</v>
      </c>
      <c r="M34" s="165">
        <v>0</v>
      </c>
      <c r="N34" s="166">
        <v>0</v>
      </c>
      <c r="O34" s="166">
        <v>0</v>
      </c>
      <c r="P34" s="165">
        <v>0</v>
      </c>
      <c r="Q34" s="165">
        <v>0</v>
      </c>
      <c r="R34" s="165">
        <v>0</v>
      </c>
      <c r="S34" s="165">
        <v>0</v>
      </c>
      <c r="T34" s="165">
        <v>0</v>
      </c>
      <c r="U34" s="165">
        <v>0</v>
      </c>
      <c r="V34" s="165">
        <v>0</v>
      </c>
      <c r="W34" s="165">
        <v>0</v>
      </c>
      <c r="X34" s="165">
        <v>0</v>
      </c>
      <c r="Y34" s="165">
        <v>0</v>
      </c>
      <c r="Z34" s="165">
        <v>0</v>
      </c>
      <c r="AA34" s="165">
        <v>0</v>
      </c>
      <c r="AB34" s="167">
        <f t="shared" si="1"/>
        <v>2</v>
      </c>
      <c r="AC34" s="7">
        <f t="shared" si="0"/>
        <v>1</v>
      </c>
      <c r="AD34" s="5">
        <f t="shared" si="2"/>
        <v>1</v>
      </c>
    </row>
    <row r="35" spans="3:30" ht="21" customHeight="1">
      <c r="C35" s="164" t="s">
        <v>28</v>
      </c>
      <c r="D35" s="165">
        <v>1</v>
      </c>
      <c r="E35" s="165">
        <v>0</v>
      </c>
      <c r="F35" s="165">
        <v>0</v>
      </c>
      <c r="G35" s="165">
        <v>0</v>
      </c>
      <c r="H35" s="165">
        <v>1</v>
      </c>
      <c r="I35" s="165">
        <v>0</v>
      </c>
      <c r="J35" s="165">
        <v>0</v>
      </c>
      <c r="K35" s="165">
        <v>0</v>
      </c>
      <c r="L35" s="165">
        <v>0</v>
      </c>
      <c r="M35" s="165">
        <v>0</v>
      </c>
      <c r="N35" s="166">
        <v>1</v>
      </c>
      <c r="O35" s="166">
        <v>0</v>
      </c>
      <c r="P35" s="165">
        <v>0</v>
      </c>
      <c r="Q35" s="165">
        <v>0</v>
      </c>
      <c r="R35" s="165">
        <v>0</v>
      </c>
      <c r="S35" s="165">
        <v>1</v>
      </c>
      <c r="T35" s="165">
        <v>0</v>
      </c>
      <c r="U35" s="165">
        <v>0</v>
      </c>
      <c r="V35" s="165">
        <v>0</v>
      </c>
      <c r="W35" s="165">
        <v>1</v>
      </c>
      <c r="X35" s="165">
        <v>0</v>
      </c>
      <c r="Y35" s="165">
        <v>0</v>
      </c>
      <c r="Z35" s="165">
        <v>0</v>
      </c>
      <c r="AA35" s="165">
        <v>0</v>
      </c>
      <c r="AB35" s="167">
        <f t="shared" si="1"/>
        <v>5</v>
      </c>
      <c r="AC35" s="7">
        <f t="shared" si="0"/>
        <v>3</v>
      </c>
      <c r="AD35" s="5">
        <f t="shared" si="2"/>
        <v>2</v>
      </c>
    </row>
    <row r="36" spans="3:30" ht="21" customHeight="1">
      <c r="C36" s="164" t="s">
        <v>29</v>
      </c>
      <c r="D36" s="165">
        <v>0</v>
      </c>
      <c r="E36" s="165">
        <v>0</v>
      </c>
      <c r="F36" s="165">
        <v>0</v>
      </c>
      <c r="G36" s="165">
        <v>0</v>
      </c>
      <c r="H36" s="165">
        <v>0</v>
      </c>
      <c r="I36" s="165">
        <v>0</v>
      </c>
      <c r="J36" s="165">
        <v>0</v>
      </c>
      <c r="K36" s="165">
        <v>0</v>
      </c>
      <c r="L36" s="165">
        <v>0</v>
      </c>
      <c r="M36" s="165">
        <v>0</v>
      </c>
      <c r="N36" s="166">
        <v>0</v>
      </c>
      <c r="O36" s="166">
        <v>0</v>
      </c>
      <c r="P36" s="165">
        <v>0</v>
      </c>
      <c r="Q36" s="165">
        <v>0</v>
      </c>
      <c r="R36" s="165">
        <v>0</v>
      </c>
      <c r="S36" s="165">
        <v>0</v>
      </c>
      <c r="T36" s="165">
        <v>0</v>
      </c>
      <c r="U36" s="165">
        <v>0</v>
      </c>
      <c r="V36" s="165">
        <v>0</v>
      </c>
      <c r="W36" s="165">
        <v>0</v>
      </c>
      <c r="X36" s="165">
        <v>0</v>
      </c>
      <c r="Y36" s="165">
        <v>0</v>
      </c>
      <c r="Z36" s="165">
        <v>1</v>
      </c>
      <c r="AA36" s="165">
        <v>0</v>
      </c>
      <c r="AB36" s="167">
        <f t="shared" si="1"/>
        <v>1</v>
      </c>
      <c r="AC36" s="7">
        <f t="shared" si="0"/>
        <v>0</v>
      </c>
      <c r="AD36" s="5">
        <f t="shared" si="2"/>
        <v>1</v>
      </c>
    </row>
    <row r="37" spans="3:30" ht="21" customHeight="1">
      <c r="C37" s="164" t="s">
        <v>30</v>
      </c>
      <c r="D37" s="165">
        <v>0</v>
      </c>
      <c r="E37" s="165">
        <v>1</v>
      </c>
      <c r="F37" s="165">
        <v>0</v>
      </c>
      <c r="G37" s="165">
        <v>1</v>
      </c>
      <c r="H37" s="165">
        <v>0</v>
      </c>
      <c r="I37" s="165">
        <v>1</v>
      </c>
      <c r="J37" s="165">
        <v>0</v>
      </c>
      <c r="K37" s="165">
        <v>0</v>
      </c>
      <c r="L37" s="165">
        <v>0</v>
      </c>
      <c r="M37" s="165">
        <v>2</v>
      </c>
      <c r="N37" s="166">
        <v>0</v>
      </c>
      <c r="O37" s="166">
        <v>0</v>
      </c>
      <c r="P37" s="165">
        <v>0</v>
      </c>
      <c r="Q37" s="165">
        <v>0</v>
      </c>
      <c r="R37" s="165">
        <v>0</v>
      </c>
      <c r="S37" s="165">
        <v>0</v>
      </c>
      <c r="T37" s="165">
        <v>0</v>
      </c>
      <c r="U37" s="165">
        <v>1</v>
      </c>
      <c r="V37" s="165">
        <v>0</v>
      </c>
      <c r="W37" s="165">
        <v>0</v>
      </c>
      <c r="X37" s="165">
        <v>0</v>
      </c>
      <c r="Y37" s="165">
        <v>0</v>
      </c>
      <c r="Z37" s="165">
        <v>0</v>
      </c>
      <c r="AA37" s="165">
        <v>1</v>
      </c>
      <c r="AB37" s="167">
        <f t="shared" si="1"/>
        <v>7</v>
      </c>
      <c r="AC37" s="7">
        <f t="shared" si="0"/>
        <v>0</v>
      </c>
      <c r="AD37" s="5">
        <f t="shared" si="2"/>
        <v>7</v>
      </c>
    </row>
    <row r="38" spans="3:30" ht="21" customHeight="1">
      <c r="C38" s="164" t="s">
        <v>31</v>
      </c>
      <c r="D38" s="165">
        <v>0</v>
      </c>
      <c r="E38" s="165">
        <v>1</v>
      </c>
      <c r="F38" s="165">
        <v>1</v>
      </c>
      <c r="G38" s="165">
        <v>0</v>
      </c>
      <c r="H38" s="165">
        <v>0</v>
      </c>
      <c r="I38" s="165">
        <v>1</v>
      </c>
      <c r="J38" s="165">
        <v>0</v>
      </c>
      <c r="K38" s="165">
        <v>0</v>
      </c>
      <c r="L38" s="165">
        <v>0</v>
      </c>
      <c r="M38" s="165">
        <v>1</v>
      </c>
      <c r="N38" s="166">
        <v>0</v>
      </c>
      <c r="O38" s="166">
        <v>0</v>
      </c>
      <c r="P38" s="165">
        <v>0</v>
      </c>
      <c r="Q38" s="165">
        <v>0</v>
      </c>
      <c r="R38" s="165">
        <v>1</v>
      </c>
      <c r="S38" s="165">
        <v>0</v>
      </c>
      <c r="T38" s="165">
        <v>0</v>
      </c>
      <c r="U38" s="165">
        <v>0</v>
      </c>
      <c r="V38" s="165">
        <v>0</v>
      </c>
      <c r="W38" s="165">
        <v>0</v>
      </c>
      <c r="X38" s="165">
        <v>1</v>
      </c>
      <c r="Y38" s="165">
        <v>0</v>
      </c>
      <c r="Z38" s="165">
        <v>0</v>
      </c>
      <c r="AA38" s="165">
        <v>0</v>
      </c>
      <c r="AB38" s="167">
        <f t="shared" si="1"/>
        <v>6</v>
      </c>
      <c r="AC38" s="7">
        <f t="shared" si="0"/>
        <v>3</v>
      </c>
      <c r="AD38" s="5">
        <f t="shared" si="2"/>
        <v>3</v>
      </c>
    </row>
    <row r="39" spans="3:30" s="4" customFormat="1" ht="21" customHeight="1">
      <c r="C39" s="164" t="s">
        <v>32</v>
      </c>
      <c r="D39" s="165">
        <v>0</v>
      </c>
      <c r="E39" s="165">
        <v>0</v>
      </c>
      <c r="F39" s="165">
        <v>1</v>
      </c>
      <c r="G39" s="165">
        <v>0</v>
      </c>
      <c r="H39" s="165">
        <v>0</v>
      </c>
      <c r="I39" s="165">
        <v>0</v>
      </c>
      <c r="J39" s="165">
        <v>1</v>
      </c>
      <c r="K39" s="165">
        <v>0</v>
      </c>
      <c r="L39" s="165">
        <v>0</v>
      </c>
      <c r="M39" s="165">
        <v>0</v>
      </c>
      <c r="N39" s="166">
        <v>0</v>
      </c>
      <c r="O39" s="166">
        <v>0</v>
      </c>
      <c r="P39" s="165">
        <v>0</v>
      </c>
      <c r="Q39" s="165">
        <v>0</v>
      </c>
      <c r="R39" s="165">
        <v>0</v>
      </c>
      <c r="S39" s="165">
        <v>0</v>
      </c>
      <c r="T39" s="165">
        <v>0</v>
      </c>
      <c r="U39" s="165">
        <v>0</v>
      </c>
      <c r="V39" s="165">
        <v>0</v>
      </c>
      <c r="W39" s="165">
        <v>0</v>
      </c>
      <c r="X39" s="165">
        <v>0</v>
      </c>
      <c r="Y39" s="165">
        <v>0</v>
      </c>
      <c r="Z39" s="165">
        <v>0</v>
      </c>
      <c r="AA39" s="165">
        <v>0</v>
      </c>
      <c r="AB39" s="167">
        <f t="shared" si="1"/>
        <v>2</v>
      </c>
      <c r="AC39" s="7">
        <f t="shared" si="0"/>
        <v>2</v>
      </c>
      <c r="AD39" s="5">
        <f t="shared" si="2"/>
        <v>0</v>
      </c>
    </row>
    <row r="40" spans="3:30" ht="21" customHeight="1">
      <c r="C40" s="164" t="s">
        <v>33</v>
      </c>
      <c r="D40" s="165">
        <v>0</v>
      </c>
      <c r="E40" s="165">
        <v>0</v>
      </c>
      <c r="F40" s="165">
        <v>0</v>
      </c>
      <c r="G40" s="165">
        <v>1</v>
      </c>
      <c r="H40" s="165">
        <v>0</v>
      </c>
      <c r="I40" s="165">
        <v>1</v>
      </c>
      <c r="J40" s="165">
        <v>0</v>
      </c>
      <c r="K40" s="165">
        <v>1</v>
      </c>
      <c r="L40" s="165">
        <v>0</v>
      </c>
      <c r="M40" s="165">
        <v>0</v>
      </c>
      <c r="N40" s="166">
        <v>0</v>
      </c>
      <c r="O40" s="166">
        <v>1</v>
      </c>
      <c r="P40" s="165">
        <v>0</v>
      </c>
      <c r="Q40" s="165">
        <v>1</v>
      </c>
      <c r="R40" s="165">
        <v>0</v>
      </c>
      <c r="S40" s="165">
        <v>0</v>
      </c>
      <c r="T40" s="165">
        <v>0</v>
      </c>
      <c r="U40" s="165">
        <v>0</v>
      </c>
      <c r="V40" s="165">
        <v>0</v>
      </c>
      <c r="W40" s="165">
        <v>0</v>
      </c>
      <c r="X40" s="165">
        <v>0</v>
      </c>
      <c r="Y40" s="165">
        <v>0</v>
      </c>
      <c r="Z40" s="165">
        <v>0</v>
      </c>
      <c r="AA40" s="165">
        <v>2</v>
      </c>
      <c r="AB40" s="167">
        <f t="shared" si="1"/>
        <v>7</v>
      </c>
      <c r="AC40" s="7">
        <f t="shared" si="0"/>
        <v>0</v>
      </c>
      <c r="AD40" s="5">
        <f t="shared" si="2"/>
        <v>7</v>
      </c>
    </row>
    <row r="41" spans="3:30" ht="21" customHeight="1">
      <c r="C41" s="164" t="s">
        <v>34</v>
      </c>
      <c r="D41" s="165">
        <v>0</v>
      </c>
      <c r="E41" s="165">
        <v>0</v>
      </c>
      <c r="F41" s="165">
        <v>0</v>
      </c>
      <c r="G41" s="165">
        <v>0</v>
      </c>
      <c r="H41" s="165">
        <v>0</v>
      </c>
      <c r="I41" s="165">
        <v>0</v>
      </c>
      <c r="J41" s="165">
        <v>0</v>
      </c>
      <c r="K41" s="165">
        <v>0</v>
      </c>
      <c r="L41" s="165">
        <v>0</v>
      </c>
      <c r="M41" s="165">
        <v>0</v>
      </c>
      <c r="N41" s="166">
        <v>0</v>
      </c>
      <c r="O41" s="166">
        <v>0</v>
      </c>
      <c r="P41" s="165">
        <v>1</v>
      </c>
      <c r="Q41" s="165">
        <v>0</v>
      </c>
      <c r="R41" s="165">
        <v>0</v>
      </c>
      <c r="S41" s="165">
        <v>0</v>
      </c>
      <c r="T41" s="165">
        <v>0</v>
      </c>
      <c r="U41" s="165">
        <v>0</v>
      </c>
      <c r="V41" s="165">
        <v>0</v>
      </c>
      <c r="W41" s="165">
        <v>0</v>
      </c>
      <c r="X41" s="165">
        <v>0</v>
      </c>
      <c r="Y41" s="165">
        <v>0</v>
      </c>
      <c r="Z41" s="165">
        <v>1</v>
      </c>
      <c r="AA41" s="165">
        <v>0</v>
      </c>
      <c r="AB41" s="167">
        <f t="shared" si="1"/>
        <v>2</v>
      </c>
      <c r="AC41" s="7">
        <f t="shared" si="0"/>
        <v>1</v>
      </c>
      <c r="AD41" s="5">
        <f t="shared" si="2"/>
        <v>1</v>
      </c>
    </row>
    <row r="42" spans="3:30" ht="21" customHeight="1">
      <c r="C42" s="164" t="s">
        <v>35</v>
      </c>
      <c r="D42" s="165">
        <v>0</v>
      </c>
      <c r="E42" s="165">
        <v>0</v>
      </c>
      <c r="F42" s="165">
        <v>0</v>
      </c>
      <c r="G42" s="165">
        <v>0</v>
      </c>
      <c r="H42" s="165">
        <v>1</v>
      </c>
      <c r="I42" s="165">
        <v>0</v>
      </c>
      <c r="J42" s="165">
        <v>0</v>
      </c>
      <c r="K42" s="165">
        <v>0</v>
      </c>
      <c r="L42" s="165">
        <v>1</v>
      </c>
      <c r="M42" s="165">
        <v>0</v>
      </c>
      <c r="N42" s="166">
        <v>0</v>
      </c>
      <c r="O42" s="166">
        <v>0</v>
      </c>
      <c r="P42" s="165">
        <v>0</v>
      </c>
      <c r="Q42" s="165">
        <v>0</v>
      </c>
      <c r="R42" s="165">
        <v>0</v>
      </c>
      <c r="S42" s="165">
        <v>0</v>
      </c>
      <c r="T42" s="165">
        <v>0</v>
      </c>
      <c r="U42" s="165">
        <v>0</v>
      </c>
      <c r="V42" s="165">
        <v>0</v>
      </c>
      <c r="W42" s="165">
        <v>0</v>
      </c>
      <c r="X42" s="165">
        <v>1</v>
      </c>
      <c r="Y42" s="165">
        <v>0</v>
      </c>
      <c r="Z42" s="165">
        <v>0</v>
      </c>
      <c r="AA42" s="165">
        <v>0</v>
      </c>
      <c r="AB42" s="167">
        <f t="shared" si="1"/>
        <v>3</v>
      </c>
      <c r="AC42" s="7">
        <f t="shared" si="0"/>
        <v>3</v>
      </c>
      <c r="AD42" s="5">
        <f t="shared" si="2"/>
        <v>0</v>
      </c>
    </row>
    <row r="43" spans="3:30" ht="21" customHeight="1" thickBot="1">
      <c r="C43" s="168" t="s">
        <v>78</v>
      </c>
      <c r="D43" s="169">
        <f t="shared" ref="D43:AD43" si="3">SUM(D11:D42)</f>
        <v>7</v>
      </c>
      <c r="E43" s="169">
        <f t="shared" si="3"/>
        <v>5</v>
      </c>
      <c r="F43" s="169">
        <f t="shared" si="3"/>
        <v>8</v>
      </c>
      <c r="G43" s="169">
        <f t="shared" si="3"/>
        <v>3</v>
      </c>
      <c r="H43" s="169">
        <f t="shared" si="3"/>
        <v>4</v>
      </c>
      <c r="I43" s="169">
        <f t="shared" si="3"/>
        <v>8</v>
      </c>
      <c r="J43" s="169">
        <f t="shared" si="3"/>
        <v>7</v>
      </c>
      <c r="K43" s="169">
        <f t="shared" si="3"/>
        <v>8</v>
      </c>
      <c r="L43" s="169">
        <f t="shared" si="3"/>
        <v>3</v>
      </c>
      <c r="M43" s="169">
        <f t="shared" si="3"/>
        <v>4</v>
      </c>
      <c r="N43" s="169">
        <f t="shared" si="3"/>
        <v>4</v>
      </c>
      <c r="O43" s="169">
        <f t="shared" si="3"/>
        <v>3</v>
      </c>
      <c r="P43" s="169">
        <f t="shared" si="3"/>
        <v>13</v>
      </c>
      <c r="Q43" s="169">
        <f t="shared" si="3"/>
        <v>11</v>
      </c>
      <c r="R43" s="169">
        <f t="shared" si="3"/>
        <v>4</v>
      </c>
      <c r="S43" s="169">
        <f t="shared" si="3"/>
        <v>7</v>
      </c>
      <c r="T43" s="169">
        <f t="shared" si="3"/>
        <v>2</v>
      </c>
      <c r="U43" s="169">
        <f t="shared" si="3"/>
        <v>5</v>
      </c>
      <c r="V43" s="169">
        <f t="shared" si="3"/>
        <v>5</v>
      </c>
      <c r="W43" s="169">
        <f t="shared" si="3"/>
        <v>5</v>
      </c>
      <c r="X43" s="169">
        <f t="shared" si="3"/>
        <v>11</v>
      </c>
      <c r="Y43" s="169">
        <f t="shared" si="3"/>
        <v>6</v>
      </c>
      <c r="Z43" s="169">
        <f t="shared" si="3"/>
        <v>11</v>
      </c>
      <c r="AA43" s="169">
        <f t="shared" si="3"/>
        <v>8</v>
      </c>
      <c r="AB43" s="170">
        <f t="shared" si="3"/>
        <v>152</v>
      </c>
      <c r="AC43" s="8">
        <f t="shared" si="3"/>
        <v>68</v>
      </c>
      <c r="AD43" s="6">
        <f t="shared" si="3"/>
        <v>84</v>
      </c>
    </row>
    <row r="44" spans="3:30" ht="21" customHeight="1">
      <c r="C44" s="171" t="s">
        <v>159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87"/>
    </row>
    <row r="45" spans="3:30" ht="15">
      <c r="C45" s="172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87"/>
    </row>
    <row r="46" spans="3:30" ht="15">
      <c r="C46" s="172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87"/>
    </row>
    <row r="47" spans="3:30" ht="15">
      <c r="C47" s="172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87"/>
    </row>
  </sheetData>
  <mergeCells count="20">
    <mergeCell ref="C5:AB5"/>
    <mergeCell ref="C4:AB4"/>
    <mergeCell ref="C3:AB3"/>
    <mergeCell ref="F9:G9"/>
    <mergeCell ref="H9:I9"/>
    <mergeCell ref="J9:K9"/>
    <mergeCell ref="L9:M9"/>
    <mergeCell ref="C7:AB7"/>
    <mergeCell ref="Z9:AA9"/>
    <mergeCell ref="AB9:AB10"/>
    <mergeCell ref="C9:C10"/>
    <mergeCell ref="D9:E9"/>
    <mergeCell ref="AC9:AC10"/>
    <mergeCell ref="AD9:AD10"/>
    <mergeCell ref="N9:O9"/>
    <mergeCell ref="P9:Q9"/>
    <mergeCell ref="R9:S9"/>
    <mergeCell ref="T9:U9"/>
    <mergeCell ref="V9:W9"/>
    <mergeCell ref="X9:Y9"/>
  </mergeCells>
  <pageMargins left="0.11811023622047245" right="0.11811023622047245" top="0.19685039370078741" bottom="0.31496062992125984" header="0.39370078740157483" footer="0.31496062992125984"/>
  <pageSetup scale="5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8"/>
  <sheetViews>
    <sheetView zoomScaleNormal="100" workbookViewId="0">
      <selection activeCell="X10" sqref="X10"/>
    </sheetView>
  </sheetViews>
  <sheetFormatPr baseColWidth="10" defaultRowHeight="12.75"/>
  <cols>
    <col min="1" max="1" width="0.140625" style="16" customWidth="1"/>
    <col min="2" max="2" width="22.42578125" style="50" customWidth="1"/>
    <col min="3" max="3" width="7.42578125" style="16" customWidth="1"/>
    <col min="4" max="4" width="8.140625" style="17" customWidth="1"/>
    <col min="5" max="5" width="6.7109375" style="17" customWidth="1"/>
    <col min="6" max="6" width="5.5703125" style="17" customWidth="1"/>
    <col min="7" max="7" width="5.85546875" style="17" customWidth="1"/>
    <col min="8" max="8" width="5.5703125" style="17" customWidth="1"/>
    <col min="9" max="9" width="5" style="17" customWidth="1"/>
    <col min="10" max="10" width="8.42578125" style="17" customWidth="1"/>
    <col min="11" max="14" width="11.140625" style="17" customWidth="1"/>
    <col min="15" max="15" width="10.140625" style="16" customWidth="1"/>
    <col min="16" max="16" width="0.85546875" style="16" customWidth="1"/>
    <col min="17" max="17" width="4.140625" style="16" customWidth="1"/>
    <col min="18" max="18" width="0.7109375" style="16" customWidth="1"/>
    <col min="19" max="19" width="1.42578125" style="16" customWidth="1"/>
    <col min="20" max="20" width="1.7109375" style="16" hidden="1" customWidth="1"/>
    <col min="21" max="22" width="11.42578125" style="16"/>
    <col min="23" max="23" width="1.7109375" style="16" customWidth="1"/>
    <col min="24" max="16384" width="11.42578125" style="16"/>
  </cols>
  <sheetData>
    <row r="2" spans="1:35" ht="21" customHeight="1"/>
    <row r="3" spans="1:35" ht="21" customHeight="1">
      <c r="A3" s="173"/>
      <c r="B3" s="174"/>
      <c r="C3" s="173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3"/>
      <c r="P3" s="173"/>
      <c r="Q3" s="173"/>
      <c r="R3" s="173"/>
      <c r="S3" s="173"/>
      <c r="T3" s="173"/>
      <c r="U3" s="173"/>
      <c r="V3" s="173"/>
    </row>
    <row r="4" spans="1:35" ht="16.5" customHeight="1">
      <c r="A4" s="173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176"/>
      <c r="Q4" s="176"/>
      <c r="R4" s="176"/>
      <c r="S4" s="176"/>
      <c r="T4" s="176"/>
      <c r="U4" s="176"/>
      <c r="V4" s="176"/>
      <c r="W4" s="69"/>
      <c r="X4" s="69"/>
    </row>
    <row r="5" spans="1:35" ht="18.75" customHeight="1">
      <c r="A5" s="173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177"/>
      <c r="Q5" s="177"/>
      <c r="R5" s="177"/>
      <c r="S5" s="177"/>
      <c r="T5" s="177"/>
      <c r="U5" s="177"/>
      <c r="V5" s="177"/>
      <c r="W5" s="70"/>
      <c r="X5" s="70"/>
    </row>
    <row r="6" spans="1:35" ht="12.75" customHeight="1">
      <c r="A6" s="179"/>
      <c r="B6" s="179"/>
      <c r="C6" s="179"/>
      <c r="D6" s="179"/>
      <c r="E6" s="179"/>
      <c r="F6" s="203"/>
      <c r="G6" s="203"/>
      <c r="H6" s="203"/>
      <c r="I6" s="207"/>
      <c r="J6" s="207"/>
      <c r="K6" s="210"/>
      <c r="L6" s="217"/>
      <c r="M6" s="217"/>
      <c r="N6" s="217"/>
      <c r="O6" s="179"/>
      <c r="P6" s="179"/>
      <c r="Q6" s="179"/>
      <c r="R6" s="179"/>
      <c r="S6" s="179"/>
      <c r="T6" s="179"/>
      <c r="U6" s="179"/>
      <c r="V6" s="179"/>
      <c r="W6" s="63"/>
      <c r="X6" s="63"/>
    </row>
    <row r="7" spans="1:35" ht="38.25" customHeight="1">
      <c r="A7" s="173"/>
      <c r="B7" s="264" t="s">
        <v>114</v>
      </c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180"/>
      <c r="Q7" s="180"/>
      <c r="R7" s="180"/>
      <c r="S7" s="180"/>
      <c r="T7" s="180"/>
      <c r="U7" s="180"/>
      <c r="V7" s="180"/>
      <c r="W7" s="68"/>
      <c r="X7" s="68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5.75" customHeight="1" thickBot="1">
      <c r="A8" s="181"/>
      <c r="B8" s="182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3"/>
      <c r="U8" s="183"/>
      <c r="V8" s="183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s="50" customFormat="1" ht="15">
      <c r="A9" s="174"/>
      <c r="B9" s="184" t="s">
        <v>122</v>
      </c>
      <c r="C9" s="185" t="s">
        <v>66</v>
      </c>
      <c r="D9" s="185" t="s">
        <v>67</v>
      </c>
      <c r="E9" s="185" t="s">
        <v>68</v>
      </c>
      <c r="F9" s="185" t="s">
        <v>69</v>
      </c>
      <c r="G9" s="185" t="s">
        <v>70</v>
      </c>
      <c r="H9" s="185" t="s">
        <v>71</v>
      </c>
      <c r="I9" s="185" t="s">
        <v>72</v>
      </c>
      <c r="J9" s="185" t="s">
        <v>73</v>
      </c>
      <c r="K9" s="185" t="s">
        <v>74</v>
      </c>
      <c r="L9" s="185" t="s">
        <v>75</v>
      </c>
      <c r="M9" s="185" t="s">
        <v>76</v>
      </c>
      <c r="N9" s="185" t="s">
        <v>77</v>
      </c>
      <c r="O9" s="186" t="s">
        <v>0</v>
      </c>
      <c r="P9" s="174"/>
      <c r="Q9" s="174"/>
      <c r="R9" s="174"/>
      <c r="S9" s="174"/>
      <c r="T9" s="174"/>
      <c r="U9" s="174"/>
      <c r="V9" s="174"/>
    </row>
    <row r="10" spans="1:35" ht="20.100000000000001" customHeight="1">
      <c r="A10" s="174"/>
      <c r="B10" s="187" t="s">
        <v>193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1</v>
      </c>
      <c r="J10" s="188">
        <v>0</v>
      </c>
      <c r="K10" s="211">
        <v>0</v>
      </c>
      <c r="L10" s="211">
        <v>0</v>
      </c>
      <c r="M10" s="211">
        <v>1</v>
      </c>
      <c r="N10" s="211">
        <v>0</v>
      </c>
      <c r="O10" s="189">
        <f>SUM(C10:N10)</f>
        <v>2</v>
      </c>
      <c r="P10" s="173"/>
      <c r="Q10" s="173"/>
      <c r="R10" s="173"/>
      <c r="S10" s="173"/>
      <c r="T10" s="173"/>
      <c r="U10" s="173"/>
      <c r="V10" s="173"/>
    </row>
    <row r="11" spans="1:35" ht="20.100000000000001" customHeight="1">
      <c r="A11" s="174"/>
      <c r="B11" s="187" t="s">
        <v>151</v>
      </c>
      <c r="C11" s="188">
        <v>0</v>
      </c>
      <c r="D11" s="188">
        <v>0</v>
      </c>
      <c r="E11" s="188">
        <v>1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211">
        <v>0</v>
      </c>
      <c r="L11" s="211">
        <v>0</v>
      </c>
      <c r="M11" s="211">
        <v>0</v>
      </c>
      <c r="N11" s="211">
        <v>0</v>
      </c>
      <c r="O11" s="189">
        <f t="shared" ref="O11:O35" si="0">SUM(C11:N11)</f>
        <v>1</v>
      </c>
      <c r="P11" s="173"/>
      <c r="Q11" s="173"/>
      <c r="R11" s="173"/>
      <c r="S11" s="173"/>
      <c r="T11" s="173"/>
      <c r="U11" s="173"/>
      <c r="V11" s="173"/>
    </row>
    <row r="12" spans="1:35" ht="20.100000000000001" customHeight="1">
      <c r="A12" s="174"/>
      <c r="B12" s="187" t="s">
        <v>192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211">
        <v>0</v>
      </c>
      <c r="L12" s="211">
        <v>0</v>
      </c>
      <c r="M12" s="211">
        <v>1</v>
      </c>
      <c r="N12" s="211">
        <v>0</v>
      </c>
      <c r="O12" s="189">
        <f t="shared" si="0"/>
        <v>1</v>
      </c>
      <c r="P12" s="173"/>
      <c r="Q12" s="173"/>
      <c r="R12" s="173"/>
      <c r="S12" s="173"/>
      <c r="T12" s="173"/>
      <c r="U12" s="173"/>
      <c r="V12" s="173"/>
    </row>
    <row r="13" spans="1:35" ht="20.100000000000001" customHeight="1">
      <c r="A13" s="174"/>
      <c r="B13" s="187" t="s">
        <v>168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1</v>
      </c>
      <c r="K13" s="211">
        <v>0</v>
      </c>
      <c r="L13" s="211">
        <v>0</v>
      </c>
      <c r="M13" s="211">
        <v>0</v>
      </c>
      <c r="N13" s="211">
        <v>0</v>
      </c>
      <c r="O13" s="189">
        <f t="shared" si="0"/>
        <v>1</v>
      </c>
      <c r="P13" s="173"/>
      <c r="Q13" s="173"/>
      <c r="R13" s="173"/>
      <c r="S13" s="173"/>
      <c r="T13" s="173"/>
      <c r="U13" s="173"/>
      <c r="V13" s="173"/>
    </row>
    <row r="14" spans="1:35" ht="20.100000000000001" customHeight="1">
      <c r="A14" s="174"/>
      <c r="B14" s="187" t="s">
        <v>191</v>
      </c>
      <c r="C14" s="188">
        <v>0</v>
      </c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88">
        <v>0</v>
      </c>
      <c r="K14" s="211">
        <v>0</v>
      </c>
      <c r="L14" s="211">
        <v>1</v>
      </c>
      <c r="M14" s="211">
        <v>0</v>
      </c>
      <c r="N14" s="211">
        <v>0</v>
      </c>
      <c r="O14" s="189">
        <f t="shared" si="0"/>
        <v>1</v>
      </c>
      <c r="P14" s="173"/>
      <c r="Q14" s="173"/>
      <c r="R14" s="173"/>
      <c r="S14" s="173"/>
      <c r="T14" s="173"/>
      <c r="U14" s="173"/>
      <c r="V14" s="173"/>
    </row>
    <row r="15" spans="1:35" ht="20.100000000000001" customHeight="1">
      <c r="A15" s="174"/>
      <c r="B15" s="187" t="s">
        <v>142</v>
      </c>
      <c r="C15" s="188">
        <v>0</v>
      </c>
      <c r="D15" s="188">
        <v>0</v>
      </c>
      <c r="E15" s="188">
        <v>1</v>
      </c>
      <c r="F15" s="188">
        <v>1</v>
      </c>
      <c r="G15" s="188">
        <v>0</v>
      </c>
      <c r="H15" s="188">
        <v>1</v>
      </c>
      <c r="I15" s="188">
        <v>0</v>
      </c>
      <c r="J15" s="188">
        <v>0</v>
      </c>
      <c r="K15" s="211">
        <v>0</v>
      </c>
      <c r="L15" s="211">
        <v>2</v>
      </c>
      <c r="M15" s="211">
        <v>0</v>
      </c>
      <c r="N15" s="211">
        <v>0</v>
      </c>
      <c r="O15" s="189">
        <f t="shared" si="0"/>
        <v>5</v>
      </c>
      <c r="P15" s="173"/>
      <c r="Q15" s="173"/>
      <c r="R15" s="173"/>
      <c r="S15" s="173"/>
      <c r="T15" s="173"/>
      <c r="U15" s="173"/>
      <c r="V15" s="173"/>
    </row>
    <row r="16" spans="1:35" ht="20.100000000000001" customHeight="1">
      <c r="A16" s="174"/>
      <c r="B16" s="187" t="s">
        <v>169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1</v>
      </c>
      <c r="K16" s="211">
        <v>1</v>
      </c>
      <c r="L16" s="211">
        <v>0</v>
      </c>
      <c r="M16" s="211">
        <v>0</v>
      </c>
      <c r="N16" s="211">
        <v>0</v>
      </c>
      <c r="O16" s="189">
        <f t="shared" si="0"/>
        <v>2</v>
      </c>
      <c r="P16" s="173"/>
      <c r="Q16" s="173"/>
      <c r="R16" s="173"/>
      <c r="S16" s="173"/>
      <c r="T16" s="173"/>
      <c r="U16" s="173"/>
      <c r="V16" s="173"/>
    </row>
    <row r="17" spans="1:22" ht="20.100000000000001" customHeight="1">
      <c r="A17" s="174"/>
      <c r="B17" s="187" t="s">
        <v>147</v>
      </c>
      <c r="C17" s="188">
        <v>1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211">
        <v>0</v>
      </c>
      <c r="L17" s="211">
        <v>0</v>
      </c>
      <c r="M17" s="211">
        <v>0</v>
      </c>
      <c r="N17" s="211">
        <v>0</v>
      </c>
      <c r="O17" s="189">
        <f t="shared" si="0"/>
        <v>1</v>
      </c>
      <c r="P17" s="173"/>
      <c r="Q17" s="173"/>
      <c r="R17" s="173"/>
      <c r="S17" s="173"/>
      <c r="T17" s="173"/>
      <c r="U17" s="173"/>
      <c r="V17" s="173"/>
    </row>
    <row r="18" spans="1:22" ht="20.100000000000001" customHeight="1">
      <c r="A18" s="174"/>
      <c r="B18" s="187" t="s">
        <v>170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1</v>
      </c>
      <c r="J18" s="188">
        <v>0</v>
      </c>
      <c r="K18" s="211">
        <v>0</v>
      </c>
      <c r="L18" s="211">
        <v>0</v>
      </c>
      <c r="M18" s="211">
        <v>0</v>
      </c>
      <c r="N18" s="211">
        <v>0</v>
      </c>
      <c r="O18" s="189">
        <f t="shared" si="0"/>
        <v>1</v>
      </c>
      <c r="P18" s="173"/>
      <c r="Q18" s="173"/>
      <c r="R18" s="173"/>
      <c r="S18" s="173"/>
      <c r="T18" s="173"/>
      <c r="U18" s="173"/>
      <c r="V18" s="173"/>
    </row>
    <row r="19" spans="1:22" ht="20.100000000000001" customHeight="1">
      <c r="A19" s="174"/>
      <c r="B19" s="187" t="s">
        <v>123</v>
      </c>
      <c r="C19" s="188">
        <v>0</v>
      </c>
      <c r="D19" s="188">
        <v>1</v>
      </c>
      <c r="E19" s="188">
        <v>0</v>
      </c>
      <c r="F19" s="188">
        <v>1</v>
      </c>
      <c r="G19" s="188">
        <v>0</v>
      </c>
      <c r="H19" s="188">
        <v>0</v>
      </c>
      <c r="I19" s="188">
        <v>1</v>
      </c>
      <c r="J19" s="188">
        <v>0</v>
      </c>
      <c r="K19" s="211">
        <v>0</v>
      </c>
      <c r="L19" s="211">
        <v>0</v>
      </c>
      <c r="M19" s="211">
        <v>1</v>
      </c>
      <c r="N19" s="211">
        <v>0</v>
      </c>
      <c r="O19" s="189">
        <f t="shared" si="0"/>
        <v>4</v>
      </c>
      <c r="P19" s="173"/>
      <c r="Q19" s="173"/>
      <c r="R19" s="173"/>
      <c r="S19" s="173"/>
      <c r="T19" s="173"/>
      <c r="U19" s="173"/>
      <c r="V19" s="173"/>
    </row>
    <row r="20" spans="1:22" ht="20.100000000000001" customHeight="1">
      <c r="A20" s="174"/>
      <c r="B20" s="187" t="s">
        <v>171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2</v>
      </c>
      <c r="J20" s="188">
        <v>0</v>
      </c>
      <c r="K20" s="211">
        <v>0</v>
      </c>
      <c r="L20" s="211">
        <v>0</v>
      </c>
      <c r="M20" s="211">
        <v>0</v>
      </c>
      <c r="N20" s="211">
        <v>0</v>
      </c>
      <c r="O20" s="189">
        <f t="shared" si="0"/>
        <v>2</v>
      </c>
      <c r="P20" s="173"/>
      <c r="Q20" s="173"/>
      <c r="R20" s="173"/>
      <c r="S20" s="173"/>
      <c r="T20" s="173"/>
      <c r="U20" s="173"/>
      <c r="V20" s="173"/>
    </row>
    <row r="21" spans="1:22" ht="20.100000000000001" customHeight="1">
      <c r="A21" s="174"/>
      <c r="B21" s="187" t="s">
        <v>172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1</v>
      </c>
      <c r="J21" s="188">
        <v>0</v>
      </c>
      <c r="K21" s="211">
        <v>0</v>
      </c>
      <c r="L21" s="211">
        <v>0</v>
      </c>
      <c r="M21" s="211">
        <v>0</v>
      </c>
      <c r="N21" s="211">
        <v>0</v>
      </c>
      <c r="O21" s="189">
        <f t="shared" si="0"/>
        <v>1</v>
      </c>
      <c r="P21" s="173"/>
      <c r="Q21" s="173"/>
      <c r="R21" s="173"/>
      <c r="S21" s="173"/>
      <c r="T21" s="173"/>
      <c r="U21" s="173"/>
      <c r="V21" s="173"/>
    </row>
    <row r="22" spans="1:22" ht="20.100000000000001" customHeight="1">
      <c r="A22" s="174"/>
      <c r="B22" s="187" t="s">
        <v>194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211">
        <v>0</v>
      </c>
      <c r="L22" s="211">
        <v>0</v>
      </c>
      <c r="M22" s="211">
        <v>2</v>
      </c>
      <c r="N22" s="211">
        <v>0</v>
      </c>
      <c r="O22" s="189">
        <f t="shared" si="0"/>
        <v>2</v>
      </c>
      <c r="P22" s="173"/>
      <c r="Q22" s="173"/>
      <c r="R22" s="173"/>
      <c r="S22" s="173"/>
      <c r="T22" s="173"/>
      <c r="U22" s="173"/>
      <c r="V22" s="173"/>
    </row>
    <row r="23" spans="1:22" ht="20.100000000000001" customHeight="1">
      <c r="A23" s="174"/>
      <c r="B23" s="187" t="s">
        <v>148</v>
      </c>
      <c r="C23" s="188">
        <v>1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211">
        <v>0</v>
      </c>
      <c r="L23" s="211">
        <v>0</v>
      </c>
      <c r="M23" s="211">
        <v>0</v>
      </c>
      <c r="N23" s="211">
        <v>0</v>
      </c>
      <c r="O23" s="189">
        <f t="shared" si="0"/>
        <v>1</v>
      </c>
      <c r="P23" s="173"/>
      <c r="Q23" s="173"/>
      <c r="R23" s="173"/>
      <c r="S23" s="173"/>
      <c r="T23" s="173"/>
      <c r="U23" s="173"/>
      <c r="V23" s="173"/>
    </row>
    <row r="24" spans="1:22" ht="20.100000000000001" customHeight="1">
      <c r="A24" s="174"/>
      <c r="B24" s="187" t="s">
        <v>181</v>
      </c>
      <c r="C24" s="188">
        <v>0</v>
      </c>
      <c r="D24" s="188">
        <v>0</v>
      </c>
      <c r="E24" s="188">
        <v>0</v>
      </c>
      <c r="F24" s="188">
        <v>0</v>
      </c>
      <c r="G24" s="188">
        <v>0</v>
      </c>
      <c r="H24" s="188">
        <v>0</v>
      </c>
      <c r="I24" s="188">
        <v>0</v>
      </c>
      <c r="J24" s="188">
        <v>0</v>
      </c>
      <c r="K24" s="211">
        <v>1</v>
      </c>
      <c r="L24" s="211">
        <v>0</v>
      </c>
      <c r="M24" s="211">
        <v>0</v>
      </c>
      <c r="N24" s="211">
        <v>0</v>
      </c>
      <c r="O24" s="189">
        <f t="shared" si="0"/>
        <v>1</v>
      </c>
      <c r="P24" s="173"/>
      <c r="Q24" s="173"/>
      <c r="R24" s="173"/>
      <c r="S24" s="173"/>
      <c r="T24" s="173"/>
      <c r="U24" s="173"/>
      <c r="V24" s="173"/>
    </row>
    <row r="25" spans="1:22" ht="20.100000000000001" customHeight="1">
      <c r="A25" s="174"/>
      <c r="B25" s="187" t="s">
        <v>190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211">
        <v>0</v>
      </c>
      <c r="L25" s="211">
        <v>1</v>
      </c>
      <c r="M25" s="211">
        <v>0</v>
      </c>
      <c r="N25" s="211">
        <v>0</v>
      </c>
      <c r="O25" s="189">
        <f t="shared" si="0"/>
        <v>1</v>
      </c>
      <c r="P25" s="173"/>
      <c r="Q25" s="173"/>
      <c r="R25" s="173"/>
      <c r="S25" s="173"/>
      <c r="T25" s="173"/>
      <c r="U25" s="173"/>
      <c r="V25" s="173"/>
    </row>
    <row r="26" spans="1:22" ht="20.100000000000001" customHeight="1">
      <c r="A26" s="174"/>
      <c r="B26" s="187" t="s">
        <v>160</v>
      </c>
      <c r="C26" s="188">
        <v>0</v>
      </c>
      <c r="D26" s="188">
        <v>0</v>
      </c>
      <c r="E26" s="188">
        <v>0</v>
      </c>
      <c r="F26" s="188">
        <v>1</v>
      </c>
      <c r="G26" s="188">
        <v>0</v>
      </c>
      <c r="H26" s="188">
        <v>0</v>
      </c>
      <c r="I26" s="188">
        <v>1</v>
      </c>
      <c r="J26" s="188">
        <v>0</v>
      </c>
      <c r="K26" s="211">
        <v>0</v>
      </c>
      <c r="L26" s="211">
        <v>0</v>
      </c>
      <c r="M26" s="211">
        <v>0</v>
      </c>
      <c r="N26" s="211">
        <v>0</v>
      </c>
      <c r="O26" s="189">
        <f t="shared" si="0"/>
        <v>2</v>
      </c>
      <c r="P26" s="173"/>
      <c r="Q26" s="173"/>
      <c r="R26" s="173"/>
      <c r="S26" s="173"/>
      <c r="T26" s="173"/>
      <c r="U26" s="173"/>
      <c r="V26" s="173"/>
    </row>
    <row r="27" spans="1:22" ht="20.100000000000001" customHeight="1">
      <c r="A27" s="174"/>
      <c r="B27" s="187" t="s">
        <v>182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211">
        <v>1</v>
      </c>
      <c r="L27" s="211">
        <v>0</v>
      </c>
      <c r="M27" s="211">
        <v>0</v>
      </c>
      <c r="N27" s="211">
        <v>1</v>
      </c>
      <c r="O27" s="189">
        <f t="shared" si="0"/>
        <v>2</v>
      </c>
      <c r="P27" s="173"/>
      <c r="Q27" s="173"/>
      <c r="R27" s="173"/>
      <c r="S27" s="173"/>
      <c r="T27" s="173"/>
      <c r="U27" s="173"/>
      <c r="V27" s="173"/>
    </row>
    <row r="28" spans="1:22" ht="20.100000000000001" customHeight="1">
      <c r="A28" s="174"/>
      <c r="B28" s="187" t="s">
        <v>149</v>
      </c>
      <c r="C28" s="188">
        <v>0</v>
      </c>
      <c r="D28" s="188">
        <v>1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211">
        <v>0</v>
      </c>
      <c r="L28" s="211">
        <v>0</v>
      </c>
      <c r="M28" s="211">
        <v>0</v>
      </c>
      <c r="N28" s="211">
        <v>0</v>
      </c>
      <c r="O28" s="189">
        <f t="shared" si="0"/>
        <v>1</v>
      </c>
      <c r="P28" s="173"/>
      <c r="Q28" s="173"/>
      <c r="R28" s="173"/>
      <c r="S28" s="173"/>
      <c r="T28" s="173"/>
      <c r="U28" s="173"/>
      <c r="V28" s="173"/>
    </row>
    <row r="29" spans="1:22" ht="20.100000000000001" customHeight="1">
      <c r="A29" s="174"/>
      <c r="B29" s="187" t="s">
        <v>161</v>
      </c>
      <c r="C29" s="188">
        <v>0</v>
      </c>
      <c r="D29" s="188">
        <v>0</v>
      </c>
      <c r="E29" s="188">
        <v>0</v>
      </c>
      <c r="F29" s="188">
        <v>2</v>
      </c>
      <c r="G29" s="188">
        <v>0</v>
      </c>
      <c r="H29" s="188">
        <v>1</v>
      </c>
      <c r="I29" s="188">
        <v>0</v>
      </c>
      <c r="J29" s="188">
        <v>0</v>
      </c>
      <c r="K29" s="211">
        <v>0</v>
      </c>
      <c r="L29" s="211">
        <v>0</v>
      </c>
      <c r="M29" s="211">
        <v>2</v>
      </c>
      <c r="N29" s="211">
        <v>0</v>
      </c>
      <c r="O29" s="189">
        <f t="shared" si="0"/>
        <v>5</v>
      </c>
      <c r="P29" s="173"/>
      <c r="Q29" s="173"/>
      <c r="R29" s="173"/>
      <c r="S29" s="173"/>
      <c r="T29" s="173"/>
      <c r="U29" s="173"/>
      <c r="V29" s="173"/>
    </row>
    <row r="30" spans="1:22" ht="20.100000000000001" customHeight="1">
      <c r="A30" s="174"/>
      <c r="B30" s="187" t="s">
        <v>167</v>
      </c>
      <c r="C30" s="188">
        <v>0</v>
      </c>
      <c r="D30" s="188">
        <v>0</v>
      </c>
      <c r="E30" s="188">
        <v>0</v>
      </c>
      <c r="F30" s="188">
        <v>1</v>
      </c>
      <c r="G30" s="188">
        <v>0</v>
      </c>
      <c r="H30" s="188">
        <v>0</v>
      </c>
      <c r="I30" s="188">
        <v>0</v>
      </c>
      <c r="J30" s="188">
        <v>0</v>
      </c>
      <c r="K30" s="211">
        <v>0</v>
      </c>
      <c r="L30" s="211">
        <v>0</v>
      </c>
      <c r="M30" s="211">
        <v>0</v>
      </c>
      <c r="N30" s="211">
        <v>0</v>
      </c>
      <c r="O30" s="189">
        <f t="shared" si="0"/>
        <v>1</v>
      </c>
      <c r="P30" s="173"/>
      <c r="Q30" s="173"/>
      <c r="R30" s="173"/>
      <c r="S30" s="173"/>
      <c r="T30" s="173"/>
      <c r="U30" s="173"/>
      <c r="V30" s="173"/>
    </row>
    <row r="31" spans="1:22" ht="20.100000000000001" customHeight="1">
      <c r="A31" s="174"/>
      <c r="B31" s="187" t="s">
        <v>195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211">
        <v>0</v>
      </c>
      <c r="L31" s="211">
        <v>0</v>
      </c>
      <c r="M31" s="211">
        <v>0</v>
      </c>
      <c r="N31" s="211">
        <v>1</v>
      </c>
      <c r="O31" s="189">
        <f t="shared" si="0"/>
        <v>1</v>
      </c>
      <c r="P31" s="173"/>
      <c r="Q31" s="173"/>
      <c r="R31" s="173"/>
      <c r="S31" s="173"/>
      <c r="T31" s="173"/>
      <c r="U31" s="173"/>
      <c r="V31" s="173"/>
    </row>
    <row r="32" spans="1:22" ht="20.100000000000001" customHeight="1">
      <c r="A32" s="174"/>
      <c r="B32" s="187" t="s">
        <v>173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1</v>
      </c>
      <c r="K32" s="211">
        <v>0</v>
      </c>
      <c r="L32" s="211">
        <v>0</v>
      </c>
      <c r="M32" s="211">
        <v>0</v>
      </c>
      <c r="N32" s="211">
        <v>0</v>
      </c>
      <c r="O32" s="189">
        <f t="shared" si="0"/>
        <v>1</v>
      </c>
      <c r="P32" s="173"/>
      <c r="Q32" s="173"/>
      <c r="R32" s="173"/>
      <c r="S32" s="173"/>
      <c r="T32" s="173"/>
      <c r="U32" s="173"/>
      <c r="V32" s="173"/>
    </row>
    <row r="33" spans="1:22" ht="20.100000000000001" customHeight="1">
      <c r="A33" s="174"/>
      <c r="B33" s="187" t="s">
        <v>150</v>
      </c>
      <c r="C33" s="188">
        <v>1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211">
        <v>0</v>
      </c>
      <c r="L33" s="211">
        <v>0</v>
      </c>
      <c r="M33" s="211">
        <v>0</v>
      </c>
      <c r="N33" s="211">
        <v>0</v>
      </c>
      <c r="O33" s="189">
        <f t="shared" si="0"/>
        <v>1</v>
      </c>
      <c r="P33" s="173"/>
      <c r="Q33" s="173"/>
      <c r="R33" s="173"/>
      <c r="S33" s="173"/>
      <c r="T33" s="173"/>
      <c r="U33" s="173"/>
      <c r="V33" s="173"/>
    </row>
    <row r="34" spans="1:22" ht="20.100000000000001" customHeight="1">
      <c r="A34" s="174"/>
      <c r="B34" s="187" t="s">
        <v>124</v>
      </c>
      <c r="C34" s="188">
        <v>0</v>
      </c>
      <c r="D34" s="188">
        <v>0</v>
      </c>
      <c r="E34" s="188">
        <v>1</v>
      </c>
      <c r="F34" s="188">
        <v>0</v>
      </c>
      <c r="G34" s="188">
        <v>1</v>
      </c>
      <c r="H34" s="188">
        <v>0</v>
      </c>
      <c r="I34" s="188">
        <v>1</v>
      </c>
      <c r="J34" s="188">
        <v>0</v>
      </c>
      <c r="K34" s="211">
        <v>0</v>
      </c>
      <c r="L34" s="211">
        <v>0</v>
      </c>
      <c r="M34" s="211">
        <v>0</v>
      </c>
      <c r="N34" s="211">
        <v>0</v>
      </c>
      <c r="O34" s="189">
        <f t="shared" si="0"/>
        <v>3</v>
      </c>
      <c r="P34" s="173"/>
      <c r="Q34" s="173"/>
      <c r="R34" s="173"/>
      <c r="S34" s="173"/>
      <c r="T34" s="173"/>
      <c r="U34" s="173"/>
      <c r="V34" s="173"/>
    </row>
    <row r="35" spans="1:22" ht="21" customHeight="1">
      <c r="A35" s="173"/>
      <c r="B35" s="187" t="s">
        <v>174</v>
      </c>
      <c r="C35" s="188">
        <v>0</v>
      </c>
      <c r="D35" s="188">
        <v>0</v>
      </c>
      <c r="E35" s="188">
        <v>0</v>
      </c>
      <c r="F35" s="188">
        <v>0</v>
      </c>
      <c r="G35" s="188">
        <v>0</v>
      </c>
      <c r="H35" s="188">
        <v>0</v>
      </c>
      <c r="I35" s="188">
        <v>0</v>
      </c>
      <c r="J35" s="188">
        <v>1</v>
      </c>
      <c r="K35" s="211">
        <v>0</v>
      </c>
      <c r="L35" s="211">
        <v>0</v>
      </c>
      <c r="M35" s="211">
        <v>0</v>
      </c>
      <c r="N35" s="211">
        <v>0</v>
      </c>
      <c r="O35" s="189">
        <f t="shared" si="0"/>
        <v>1</v>
      </c>
      <c r="P35" s="173"/>
      <c r="Q35" s="173"/>
      <c r="R35" s="173"/>
      <c r="S35" s="173"/>
      <c r="T35" s="173"/>
      <c r="U35" s="173"/>
      <c r="V35" s="173"/>
    </row>
    <row r="36" spans="1:22" ht="20.100000000000001" customHeight="1" thickBot="1">
      <c r="A36" s="174"/>
      <c r="B36" s="196" t="s">
        <v>0</v>
      </c>
      <c r="C36" s="190">
        <f>SUM(C10:C35)</f>
        <v>3</v>
      </c>
      <c r="D36" s="190">
        <f t="shared" ref="D36:N36" si="1">SUM(D10:D35)</f>
        <v>2</v>
      </c>
      <c r="E36" s="190">
        <f t="shared" si="1"/>
        <v>3</v>
      </c>
      <c r="F36" s="190">
        <f t="shared" si="1"/>
        <v>6</v>
      </c>
      <c r="G36" s="190">
        <f t="shared" si="1"/>
        <v>1</v>
      </c>
      <c r="H36" s="190">
        <f t="shared" si="1"/>
        <v>2</v>
      </c>
      <c r="I36" s="190">
        <f t="shared" si="1"/>
        <v>8</v>
      </c>
      <c r="J36" s="190">
        <f t="shared" si="1"/>
        <v>4</v>
      </c>
      <c r="K36" s="190">
        <f t="shared" si="1"/>
        <v>3</v>
      </c>
      <c r="L36" s="190">
        <f t="shared" si="1"/>
        <v>4</v>
      </c>
      <c r="M36" s="190">
        <f t="shared" si="1"/>
        <v>7</v>
      </c>
      <c r="N36" s="190">
        <f t="shared" si="1"/>
        <v>2</v>
      </c>
      <c r="O36" s="191">
        <f t="shared" ref="O36" si="2">SUM(O10:O35)</f>
        <v>45</v>
      </c>
      <c r="P36" s="173"/>
      <c r="Q36" s="173"/>
      <c r="R36" s="173"/>
      <c r="S36" s="173"/>
      <c r="T36" s="173"/>
      <c r="U36" s="173"/>
      <c r="V36" s="173"/>
    </row>
    <row r="37" spans="1:22" ht="15.75">
      <c r="A37" s="173"/>
      <c r="B37" s="209" t="s">
        <v>158</v>
      </c>
      <c r="C37" s="173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3"/>
      <c r="P37" s="173"/>
      <c r="Q37" s="173"/>
      <c r="R37" s="173"/>
      <c r="S37" s="173"/>
      <c r="T37" s="173"/>
      <c r="U37" s="173"/>
      <c r="V37" s="173"/>
    </row>
    <row r="38" spans="1:22" ht="15">
      <c r="A38" s="173"/>
      <c r="B38" s="174"/>
      <c r="C38" s="173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3"/>
      <c r="P38" s="173"/>
      <c r="Q38" s="173"/>
      <c r="R38" s="173"/>
      <c r="S38" s="173"/>
      <c r="T38" s="173"/>
      <c r="U38" s="173"/>
      <c r="V38" s="173"/>
    </row>
  </sheetData>
  <sortState ref="B10:O35">
    <sortCondition ref="B10"/>
  </sortState>
  <mergeCells count="3">
    <mergeCell ref="B7:O7"/>
    <mergeCell ref="B5:O5"/>
    <mergeCell ref="B4:O4"/>
  </mergeCells>
  <pageMargins left="0.39370078740157483" right="0.39370078740157483" top="0.31496062992125984" bottom="0.39370078740157483" header="0.39370078740157483" footer="0.39370078740157483"/>
  <pageSetup scale="7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77"/>
  <sheetViews>
    <sheetView topLeftCell="B1" zoomScale="115" zoomScaleNormal="115" workbookViewId="0">
      <selection activeCell="Q22" sqref="Q22"/>
    </sheetView>
  </sheetViews>
  <sheetFormatPr baseColWidth="10" defaultRowHeight="12.75"/>
  <cols>
    <col min="1" max="1" width="1.5703125" style="16" customWidth="1"/>
    <col min="2" max="2" width="15.7109375" style="50" customWidth="1"/>
    <col min="3" max="3" width="7.42578125" style="16" customWidth="1"/>
    <col min="4" max="4" width="9.7109375" style="17" customWidth="1"/>
    <col min="5" max="5" width="8.42578125" style="17" customWidth="1"/>
    <col min="6" max="6" width="6.28515625" style="17" customWidth="1"/>
    <col min="7" max="7" width="6" style="18" customWidth="1"/>
    <col min="8" max="8" width="7" style="17" customWidth="1"/>
    <col min="9" max="9" width="6.7109375" style="17" customWidth="1"/>
    <col min="10" max="10" width="8.42578125" style="17" customWidth="1"/>
    <col min="11" max="11" width="11.85546875" style="17" customWidth="1"/>
    <col min="12" max="12" width="8" style="17" customWidth="1"/>
    <col min="13" max="13" width="10.140625" style="51" customWidth="1"/>
    <col min="14" max="14" width="10.7109375" style="17" customWidth="1"/>
    <col min="15" max="15" width="10" style="16" customWidth="1"/>
    <col min="16" max="16" width="4" style="16" customWidth="1"/>
    <col min="17" max="16384" width="11.42578125" style="16"/>
  </cols>
  <sheetData>
    <row r="3" spans="1:25" ht="21" customHeight="1">
      <c r="I3" s="19"/>
    </row>
    <row r="4" spans="1:25" ht="21" customHeight="1">
      <c r="I4" s="19"/>
    </row>
    <row r="5" spans="1:25" ht="15.75" customHeight="1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</row>
    <row r="6" spans="1:25" ht="15.75" customHeigh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</row>
    <row r="7" spans="1:25" s="50" customFormat="1" ht="39" customHeight="1">
      <c r="A7" s="174"/>
      <c r="B7" s="264" t="s">
        <v>115</v>
      </c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1:25" ht="20.25" thickBot="1">
      <c r="A8" s="181"/>
      <c r="B8" s="182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2"/>
      <c r="N8" s="181"/>
      <c r="O8" s="181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">
      <c r="A9" s="173"/>
      <c r="B9" s="184" t="s">
        <v>122</v>
      </c>
      <c r="C9" s="185" t="s">
        <v>66</v>
      </c>
      <c r="D9" s="185" t="s">
        <v>67</v>
      </c>
      <c r="E9" s="185" t="s">
        <v>68</v>
      </c>
      <c r="F9" s="185" t="s">
        <v>69</v>
      </c>
      <c r="G9" s="185" t="s">
        <v>70</v>
      </c>
      <c r="H9" s="185" t="s">
        <v>71</v>
      </c>
      <c r="I9" s="185" t="s">
        <v>72</v>
      </c>
      <c r="J9" s="185" t="s">
        <v>73</v>
      </c>
      <c r="K9" s="185" t="s">
        <v>74</v>
      </c>
      <c r="L9" s="185" t="s">
        <v>75</v>
      </c>
      <c r="M9" s="185" t="s">
        <v>76</v>
      </c>
      <c r="N9" s="185" t="s">
        <v>77</v>
      </c>
      <c r="O9" s="186" t="s">
        <v>0</v>
      </c>
    </row>
    <row r="10" spans="1:25" ht="21.95" customHeight="1">
      <c r="A10" s="173"/>
      <c r="B10" s="187" t="s">
        <v>196</v>
      </c>
      <c r="C10" s="188">
        <v>0</v>
      </c>
      <c r="D10" s="188">
        <v>0</v>
      </c>
      <c r="E10" s="188">
        <v>0</v>
      </c>
      <c r="F10" s="188">
        <v>0</v>
      </c>
      <c r="G10" s="194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1</v>
      </c>
      <c r="O10" s="189">
        <f>SUM(C10:N10)</f>
        <v>1</v>
      </c>
    </row>
    <row r="11" spans="1:25" ht="21.95" customHeight="1">
      <c r="A11" s="173"/>
      <c r="B11" s="187" t="s">
        <v>183</v>
      </c>
      <c r="C11" s="188">
        <v>0</v>
      </c>
      <c r="D11" s="188">
        <v>0</v>
      </c>
      <c r="E11" s="188">
        <v>0</v>
      </c>
      <c r="F11" s="188">
        <v>0</v>
      </c>
      <c r="G11" s="194">
        <v>0</v>
      </c>
      <c r="H11" s="195">
        <v>0</v>
      </c>
      <c r="I11" s="195">
        <v>0</v>
      </c>
      <c r="J11" s="195">
        <v>0</v>
      </c>
      <c r="K11" s="195">
        <v>1</v>
      </c>
      <c r="L11" s="195">
        <v>0</v>
      </c>
      <c r="M11" s="195">
        <v>0</v>
      </c>
      <c r="N11" s="195">
        <v>0</v>
      </c>
      <c r="O11" s="189">
        <f t="shared" ref="O11:O23" si="0">SUM(C11:N11)</f>
        <v>1</v>
      </c>
    </row>
    <row r="12" spans="1:25" ht="21.95" customHeight="1">
      <c r="A12" s="173"/>
      <c r="B12" s="187" t="s">
        <v>163</v>
      </c>
      <c r="C12" s="188">
        <v>0</v>
      </c>
      <c r="D12" s="188">
        <v>0</v>
      </c>
      <c r="E12" s="188">
        <v>0</v>
      </c>
      <c r="F12" s="188">
        <v>0</v>
      </c>
      <c r="G12" s="194">
        <v>1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89">
        <f t="shared" si="0"/>
        <v>1</v>
      </c>
    </row>
    <row r="13" spans="1:25" ht="21.95" customHeight="1">
      <c r="A13" s="173"/>
      <c r="B13" s="187" t="s">
        <v>175</v>
      </c>
      <c r="C13" s="188">
        <v>0</v>
      </c>
      <c r="D13" s="188">
        <v>0</v>
      </c>
      <c r="E13" s="188">
        <v>0</v>
      </c>
      <c r="F13" s="188">
        <v>0</v>
      </c>
      <c r="G13" s="194">
        <v>0</v>
      </c>
      <c r="H13" s="195">
        <v>0</v>
      </c>
      <c r="I13" s="195">
        <v>1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89">
        <f t="shared" si="0"/>
        <v>1</v>
      </c>
    </row>
    <row r="14" spans="1:25" ht="21.95" customHeight="1">
      <c r="A14" s="173"/>
      <c r="B14" s="187" t="s">
        <v>197</v>
      </c>
      <c r="C14" s="188">
        <v>0</v>
      </c>
      <c r="D14" s="188">
        <v>0</v>
      </c>
      <c r="E14" s="188">
        <v>0</v>
      </c>
      <c r="F14" s="188">
        <v>0</v>
      </c>
      <c r="G14" s="194">
        <v>0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  <c r="M14" s="195">
        <v>0</v>
      </c>
      <c r="N14" s="195">
        <v>1</v>
      </c>
      <c r="O14" s="189">
        <f t="shared" si="0"/>
        <v>1</v>
      </c>
    </row>
    <row r="15" spans="1:25" ht="21.95" customHeight="1">
      <c r="A15" s="173"/>
      <c r="B15" s="187" t="s">
        <v>198</v>
      </c>
      <c r="C15" s="188">
        <v>0</v>
      </c>
      <c r="D15" s="188">
        <v>0</v>
      </c>
      <c r="E15" s="188">
        <v>0</v>
      </c>
      <c r="F15" s="188">
        <v>0</v>
      </c>
      <c r="G15" s="194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89">
        <f t="shared" si="0"/>
        <v>0</v>
      </c>
    </row>
    <row r="16" spans="1:25" ht="21.95" customHeight="1">
      <c r="A16" s="173"/>
      <c r="B16" s="187" t="s">
        <v>152</v>
      </c>
      <c r="C16" s="188">
        <v>0</v>
      </c>
      <c r="D16" s="188">
        <v>0</v>
      </c>
      <c r="E16" s="188">
        <v>1</v>
      </c>
      <c r="F16" s="188">
        <v>0</v>
      </c>
      <c r="G16" s="194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89">
        <f t="shared" si="0"/>
        <v>1</v>
      </c>
    </row>
    <row r="17" spans="1:15" ht="21.95" customHeight="1">
      <c r="A17" s="173"/>
      <c r="B17" s="187" t="s">
        <v>153</v>
      </c>
      <c r="C17" s="188">
        <v>1</v>
      </c>
      <c r="D17" s="188">
        <v>0</v>
      </c>
      <c r="E17" s="188">
        <v>0</v>
      </c>
      <c r="F17" s="188">
        <v>0</v>
      </c>
      <c r="G17" s="194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89">
        <f t="shared" si="0"/>
        <v>1</v>
      </c>
    </row>
    <row r="18" spans="1:15" ht="21.95" customHeight="1">
      <c r="A18" s="173"/>
      <c r="B18" s="187" t="s">
        <v>162</v>
      </c>
      <c r="C18" s="188">
        <v>0</v>
      </c>
      <c r="D18" s="188">
        <v>0</v>
      </c>
      <c r="E18" s="188">
        <v>0</v>
      </c>
      <c r="F18" s="188">
        <v>1</v>
      </c>
      <c r="G18" s="194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89">
        <f t="shared" si="0"/>
        <v>1</v>
      </c>
    </row>
    <row r="19" spans="1:15" ht="21.95" customHeight="1">
      <c r="A19" s="173"/>
      <c r="B19" s="187" t="s">
        <v>176</v>
      </c>
      <c r="C19" s="188">
        <v>0</v>
      </c>
      <c r="D19" s="188">
        <v>0</v>
      </c>
      <c r="E19" s="188">
        <v>0</v>
      </c>
      <c r="F19" s="188">
        <v>0</v>
      </c>
      <c r="G19" s="194">
        <v>0</v>
      </c>
      <c r="H19" s="195">
        <v>0</v>
      </c>
      <c r="I19" s="195">
        <v>1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89">
        <f t="shared" si="0"/>
        <v>1</v>
      </c>
    </row>
    <row r="20" spans="1:15" ht="21.95" customHeight="1">
      <c r="A20" s="173"/>
      <c r="B20" s="187" t="s">
        <v>154</v>
      </c>
      <c r="C20" s="188">
        <v>1</v>
      </c>
      <c r="D20" s="188">
        <v>0</v>
      </c>
      <c r="E20" s="188">
        <v>0</v>
      </c>
      <c r="F20" s="188">
        <v>0</v>
      </c>
      <c r="G20" s="194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89">
        <f t="shared" si="0"/>
        <v>1</v>
      </c>
    </row>
    <row r="21" spans="1:15" ht="21.95" customHeight="1">
      <c r="A21" s="173"/>
      <c r="B21" s="187" t="s">
        <v>155</v>
      </c>
      <c r="C21" s="188">
        <v>0</v>
      </c>
      <c r="D21" s="188">
        <v>1</v>
      </c>
      <c r="E21" s="188">
        <v>0</v>
      </c>
      <c r="F21" s="188">
        <v>0</v>
      </c>
      <c r="G21" s="194">
        <v>0</v>
      </c>
      <c r="H21" s="188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89">
        <f t="shared" si="0"/>
        <v>1</v>
      </c>
    </row>
    <row r="22" spans="1:15" ht="21.95" customHeight="1">
      <c r="A22" s="173"/>
      <c r="B22" s="187" t="s">
        <v>177</v>
      </c>
      <c r="C22" s="188">
        <v>0</v>
      </c>
      <c r="D22" s="188">
        <v>0</v>
      </c>
      <c r="E22" s="188">
        <v>0</v>
      </c>
      <c r="F22" s="188">
        <v>0</v>
      </c>
      <c r="G22" s="194">
        <v>0</v>
      </c>
      <c r="H22" s="195">
        <v>0</v>
      </c>
      <c r="I22" s="195">
        <v>1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89">
        <f t="shared" si="0"/>
        <v>1</v>
      </c>
    </row>
    <row r="23" spans="1:15" ht="18" customHeight="1">
      <c r="A23" s="173"/>
      <c r="B23" s="187" t="s">
        <v>164</v>
      </c>
      <c r="C23" s="188">
        <v>0</v>
      </c>
      <c r="D23" s="188">
        <v>0</v>
      </c>
      <c r="E23" s="188">
        <v>0</v>
      </c>
      <c r="F23" s="188">
        <v>0</v>
      </c>
      <c r="G23" s="194">
        <v>0</v>
      </c>
      <c r="H23" s="188">
        <v>1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89">
        <f t="shared" si="0"/>
        <v>1</v>
      </c>
    </row>
    <row r="24" spans="1:15" ht="21.95" customHeight="1" thickBot="1">
      <c r="A24" s="173"/>
      <c r="B24" s="196" t="s">
        <v>0</v>
      </c>
      <c r="C24" s="190">
        <f>SUM(C10:C23)</f>
        <v>2</v>
      </c>
      <c r="D24" s="190">
        <f t="shared" ref="D24:N24" si="1">SUM(D10:D23)</f>
        <v>1</v>
      </c>
      <c r="E24" s="190">
        <f t="shared" si="1"/>
        <v>1</v>
      </c>
      <c r="F24" s="190">
        <f t="shared" si="1"/>
        <v>1</v>
      </c>
      <c r="G24" s="190">
        <f t="shared" si="1"/>
        <v>1</v>
      </c>
      <c r="H24" s="190">
        <f t="shared" si="1"/>
        <v>1</v>
      </c>
      <c r="I24" s="190">
        <f t="shared" si="1"/>
        <v>3</v>
      </c>
      <c r="J24" s="190">
        <f t="shared" si="1"/>
        <v>0</v>
      </c>
      <c r="K24" s="190">
        <f t="shared" si="1"/>
        <v>1</v>
      </c>
      <c r="L24" s="190">
        <f t="shared" si="1"/>
        <v>0</v>
      </c>
      <c r="M24" s="190">
        <f t="shared" si="1"/>
        <v>0</v>
      </c>
      <c r="N24" s="190">
        <f t="shared" si="1"/>
        <v>2</v>
      </c>
      <c r="O24" s="191">
        <f>SUM(O10:O23)</f>
        <v>13</v>
      </c>
    </row>
    <row r="25" spans="1:15" ht="15.75">
      <c r="A25" s="173"/>
      <c r="B25" s="159" t="s">
        <v>158</v>
      </c>
      <c r="C25" s="173"/>
      <c r="D25" s="175"/>
      <c r="E25" s="175"/>
      <c r="F25" s="175"/>
      <c r="G25" s="192"/>
      <c r="H25" s="175"/>
      <c r="I25" s="175"/>
      <c r="J25" s="175"/>
      <c r="K25" s="175"/>
      <c r="L25" s="175"/>
      <c r="M25" s="193"/>
      <c r="N25" s="175"/>
      <c r="O25" s="173"/>
    </row>
    <row r="26" spans="1:15" ht="15">
      <c r="A26" s="173"/>
      <c r="B26" s="174"/>
      <c r="C26" s="173"/>
      <c r="D26" s="175"/>
      <c r="E26" s="175"/>
      <c r="F26" s="175"/>
      <c r="G26" s="192"/>
      <c r="H26" s="175"/>
      <c r="I26" s="175"/>
      <c r="J26" s="175"/>
      <c r="K26" s="175"/>
      <c r="L26" s="175"/>
      <c r="M26" s="193"/>
      <c r="N26" s="175"/>
      <c r="O26" s="173"/>
    </row>
    <row r="27" spans="1:15" ht="15">
      <c r="A27" s="173"/>
      <c r="B27" s="174"/>
      <c r="C27" s="173"/>
      <c r="D27" s="175"/>
      <c r="E27" s="175"/>
      <c r="F27" s="175"/>
      <c r="G27" s="192"/>
      <c r="H27" s="175"/>
      <c r="I27" s="175"/>
      <c r="J27" s="175"/>
      <c r="K27" s="175"/>
      <c r="L27" s="175"/>
      <c r="M27" s="193"/>
      <c r="N27" s="175"/>
      <c r="O27" s="173"/>
    </row>
    <row r="28" spans="1:15" ht="15">
      <c r="A28" s="173"/>
      <c r="B28" s="174"/>
      <c r="C28" s="173"/>
      <c r="D28" s="175"/>
      <c r="E28" s="175"/>
      <c r="F28" s="175"/>
      <c r="G28" s="192"/>
      <c r="H28" s="175"/>
      <c r="I28" s="175"/>
      <c r="J28" s="175"/>
      <c r="K28" s="175"/>
      <c r="L28" s="175"/>
      <c r="M28" s="193"/>
      <c r="N28" s="175"/>
      <c r="O28" s="173"/>
    </row>
    <row r="29" spans="1:15" ht="15">
      <c r="A29" s="173"/>
      <c r="B29" s="174"/>
      <c r="C29" s="173"/>
      <c r="D29" s="175"/>
      <c r="E29" s="175"/>
      <c r="F29" s="175"/>
      <c r="G29" s="192"/>
      <c r="H29" s="175"/>
      <c r="I29" s="175"/>
      <c r="J29" s="175"/>
      <c r="K29" s="175"/>
      <c r="L29" s="175"/>
      <c r="M29" s="193"/>
      <c r="N29" s="175"/>
      <c r="O29" s="173"/>
    </row>
    <row r="30" spans="1:15" ht="15">
      <c r="A30" s="173"/>
      <c r="B30" s="174"/>
      <c r="C30" s="173"/>
      <c r="D30" s="175"/>
      <c r="E30" s="175"/>
      <c r="F30" s="175"/>
      <c r="G30" s="192"/>
      <c r="H30" s="175"/>
      <c r="I30" s="175"/>
      <c r="J30" s="175"/>
      <c r="K30" s="175"/>
      <c r="L30" s="175"/>
      <c r="M30" s="193"/>
      <c r="N30" s="175"/>
      <c r="O30" s="173"/>
    </row>
    <row r="31" spans="1:15" ht="15">
      <c r="A31" s="173"/>
      <c r="B31" s="174"/>
      <c r="C31" s="173"/>
      <c r="D31" s="175"/>
      <c r="E31" s="175"/>
      <c r="F31" s="175"/>
      <c r="G31" s="192"/>
      <c r="H31" s="175"/>
      <c r="I31" s="175"/>
      <c r="J31" s="175"/>
      <c r="K31" s="175"/>
      <c r="L31" s="175"/>
      <c r="M31" s="193"/>
      <c r="N31" s="175"/>
      <c r="O31" s="173"/>
    </row>
    <row r="32" spans="1:15" ht="15">
      <c r="A32" s="173"/>
      <c r="B32" s="174"/>
      <c r="C32" s="173"/>
      <c r="D32" s="175"/>
      <c r="E32" s="175"/>
      <c r="F32" s="175"/>
      <c r="G32" s="192"/>
      <c r="H32" s="175"/>
      <c r="I32" s="175"/>
      <c r="J32" s="175"/>
      <c r="K32" s="175"/>
      <c r="L32" s="175"/>
      <c r="M32" s="193"/>
      <c r="N32" s="175"/>
      <c r="O32" s="173"/>
    </row>
    <row r="33" spans="1:15" ht="15">
      <c r="A33" s="173"/>
      <c r="B33" s="174"/>
      <c r="C33" s="173"/>
      <c r="D33" s="175"/>
      <c r="E33" s="175"/>
      <c r="F33" s="175"/>
      <c r="G33" s="192"/>
      <c r="H33" s="175"/>
      <c r="I33" s="175"/>
      <c r="J33" s="175"/>
      <c r="K33" s="175"/>
      <c r="L33" s="175"/>
      <c r="M33" s="193"/>
      <c r="N33" s="175"/>
      <c r="O33" s="173"/>
    </row>
    <row r="34" spans="1:15" ht="15">
      <c r="A34" s="173"/>
      <c r="B34" s="174"/>
      <c r="C34" s="173"/>
      <c r="D34" s="175"/>
      <c r="E34" s="175"/>
      <c r="F34" s="175"/>
      <c r="G34" s="192"/>
      <c r="H34" s="175"/>
      <c r="I34" s="175"/>
      <c r="J34" s="175"/>
      <c r="K34" s="175"/>
      <c r="L34" s="175"/>
      <c r="M34" s="193"/>
      <c r="N34" s="175"/>
      <c r="O34" s="173"/>
    </row>
    <row r="35" spans="1:15" ht="15">
      <c r="A35" s="173"/>
      <c r="B35" s="174"/>
      <c r="C35" s="173"/>
      <c r="D35" s="175"/>
      <c r="E35" s="175"/>
      <c r="F35" s="175"/>
      <c r="G35" s="192"/>
      <c r="H35" s="175"/>
      <c r="I35" s="175"/>
      <c r="J35" s="175"/>
      <c r="K35" s="175"/>
      <c r="L35" s="175"/>
      <c r="M35" s="193"/>
      <c r="N35" s="175"/>
      <c r="O35" s="173"/>
    </row>
    <row r="36" spans="1:15" ht="15">
      <c r="A36" s="173"/>
      <c r="B36" s="174"/>
      <c r="C36" s="173"/>
      <c r="D36" s="175"/>
      <c r="E36" s="175"/>
      <c r="F36" s="175"/>
      <c r="G36" s="192"/>
      <c r="H36" s="175"/>
      <c r="I36" s="175"/>
      <c r="J36" s="175"/>
      <c r="K36" s="175"/>
      <c r="L36" s="175"/>
      <c r="M36" s="193"/>
      <c r="N36" s="175"/>
      <c r="O36" s="173"/>
    </row>
    <row r="37" spans="1:15" ht="15">
      <c r="A37" s="173"/>
      <c r="B37" s="174"/>
      <c r="C37" s="173"/>
      <c r="D37" s="175"/>
      <c r="E37" s="175"/>
      <c r="F37" s="175"/>
      <c r="G37" s="192"/>
      <c r="H37" s="175"/>
      <c r="I37" s="175"/>
      <c r="J37" s="175"/>
      <c r="K37" s="175"/>
      <c r="L37" s="175"/>
      <c r="M37" s="193"/>
      <c r="N37" s="175"/>
      <c r="O37" s="173"/>
    </row>
    <row r="38" spans="1:15" ht="15">
      <c r="A38" s="173"/>
      <c r="B38" s="174"/>
      <c r="C38" s="173"/>
      <c r="D38" s="175"/>
      <c r="E38" s="175"/>
      <c r="F38" s="175"/>
      <c r="G38" s="192"/>
      <c r="H38" s="175"/>
      <c r="I38" s="175"/>
      <c r="J38" s="175"/>
      <c r="K38" s="175"/>
      <c r="L38" s="175"/>
      <c r="M38" s="193"/>
      <c r="N38" s="175"/>
      <c r="O38" s="173"/>
    </row>
    <row r="39" spans="1:15" ht="15">
      <c r="A39" s="173"/>
      <c r="B39" s="174"/>
      <c r="C39" s="173"/>
      <c r="D39" s="175"/>
      <c r="E39" s="175"/>
      <c r="F39" s="175"/>
      <c r="G39" s="192"/>
      <c r="H39" s="175"/>
      <c r="I39" s="175"/>
      <c r="J39" s="175"/>
      <c r="K39" s="175"/>
      <c r="L39" s="175"/>
      <c r="M39" s="193"/>
      <c r="N39" s="175"/>
      <c r="O39" s="173"/>
    </row>
    <row r="40" spans="1:15" ht="15">
      <c r="A40" s="173"/>
      <c r="B40" s="174"/>
      <c r="C40" s="173"/>
      <c r="D40" s="175"/>
      <c r="E40" s="175"/>
      <c r="F40" s="175"/>
      <c r="G40" s="192"/>
      <c r="H40" s="175"/>
      <c r="I40" s="175"/>
      <c r="J40" s="175"/>
      <c r="K40" s="175"/>
      <c r="L40" s="175"/>
      <c r="M40" s="193"/>
      <c r="N40" s="175"/>
      <c r="O40" s="173"/>
    </row>
    <row r="41" spans="1:15" ht="15">
      <c r="A41" s="173"/>
      <c r="B41" s="174"/>
      <c r="C41" s="173"/>
      <c r="D41" s="175"/>
      <c r="E41" s="175"/>
      <c r="F41" s="175"/>
      <c r="G41" s="192"/>
      <c r="H41" s="175"/>
      <c r="I41" s="175"/>
      <c r="J41" s="175"/>
      <c r="K41" s="175"/>
      <c r="L41" s="175"/>
      <c r="M41" s="193"/>
      <c r="N41" s="175"/>
      <c r="O41" s="173"/>
    </row>
    <row r="42" spans="1:15" ht="15">
      <c r="A42" s="173"/>
      <c r="B42" s="174"/>
      <c r="C42" s="173"/>
      <c r="D42" s="175"/>
      <c r="E42" s="175"/>
      <c r="F42" s="175"/>
      <c r="G42" s="192"/>
      <c r="H42" s="175"/>
      <c r="I42" s="175"/>
      <c r="J42" s="175"/>
      <c r="K42" s="175"/>
      <c r="L42" s="175"/>
      <c r="M42" s="193"/>
      <c r="N42" s="175"/>
      <c r="O42" s="173"/>
    </row>
    <row r="43" spans="1:15" ht="15">
      <c r="A43" s="173"/>
      <c r="B43" s="174"/>
      <c r="C43" s="173"/>
      <c r="D43" s="175"/>
      <c r="E43" s="175"/>
      <c r="F43" s="175"/>
      <c r="G43" s="192"/>
      <c r="H43" s="175"/>
      <c r="I43" s="175"/>
      <c r="J43" s="175"/>
      <c r="K43" s="175"/>
      <c r="L43" s="175"/>
      <c r="M43" s="193"/>
      <c r="N43" s="175"/>
      <c r="O43" s="173"/>
    </row>
    <row r="44" spans="1:15" ht="15">
      <c r="A44" s="173"/>
      <c r="B44" s="174"/>
      <c r="C44" s="173"/>
      <c r="D44" s="175"/>
      <c r="E44" s="175"/>
      <c r="F44" s="175"/>
      <c r="G44" s="192"/>
      <c r="H44" s="175"/>
      <c r="I44" s="175"/>
      <c r="J44" s="175"/>
      <c r="K44" s="175"/>
      <c r="L44" s="175"/>
      <c r="M44" s="193"/>
      <c r="N44" s="175"/>
      <c r="O44" s="173"/>
    </row>
    <row r="45" spans="1:15" ht="15">
      <c r="A45" s="173"/>
      <c r="B45" s="174"/>
      <c r="C45" s="173"/>
      <c r="D45" s="175"/>
      <c r="E45" s="175"/>
      <c r="F45" s="175"/>
      <c r="G45" s="192"/>
      <c r="H45" s="175"/>
      <c r="I45" s="175"/>
      <c r="J45" s="175"/>
      <c r="K45" s="175"/>
      <c r="L45" s="175"/>
      <c r="M45" s="193"/>
      <c r="N45" s="175"/>
      <c r="O45" s="173"/>
    </row>
    <row r="46" spans="1:15" ht="15">
      <c r="A46" s="173"/>
      <c r="B46" s="174"/>
      <c r="C46" s="173"/>
      <c r="D46" s="175"/>
      <c r="E46" s="175"/>
      <c r="F46" s="175"/>
      <c r="G46" s="192"/>
      <c r="H46" s="175"/>
      <c r="I46" s="175"/>
      <c r="J46" s="175"/>
      <c r="K46" s="175"/>
      <c r="L46" s="175"/>
      <c r="M46" s="193"/>
      <c r="N46" s="175"/>
      <c r="O46" s="173"/>
    </row>
    <row r="47" spans="1:15" ht="15">
      <c r="A47" s="173"/>
      <c r="B47" s="174"/>
      <c r="C47" s="173"/>
      <c r="D47" s="175"/>
      <c r="E47" s="175"/>
      <c r="F47" s="175"/>
      <c r="G47" s="192"/>
      <c r="H47" s="175"/>
      <c r="I47" s="175"/>
      <c r="J47" s="175"/>
      <c r="K47" s="175"/>
      <c r="L47" s="175"/>
      <c r="M47" s="193"/>
      <c r="N47" s="175"/>
      <c r="O47" s="173"/>
    </row>
    <row r="48" spans="1:15" ht="15">
      <c r="A48" s="173"/>
      <c r="B48" s="174"/>
      <c r="C48" s="173"/>
      <c r="D48" s="175"/>
      <c r="E48" s="175"/>
      <c r="F48" s="175"/>
      <c r="G48" s="192"/>
      <c r="H48" s="175"/>
      <c r="I48" s="175"/>
      <c r="J48" s="175"/>
      <c r="K48" s="175"/>
      <c r="L48" s="175"/>
      <c r="M48" s="193"/>
      <c r="N48" s="175"/>
      <c r="O48" s="173"/>
    </row>
    <row r="49" spans="1:15" ht="15">
      <c r="A49" s="173"/>
      <c r="B49" s="174"/>
      <c r="C49" s="173"/>
      <c r="D49" s="175"/>
      <c r="E49" s="175"/>
      <c r="F49" s="175"/>
      <c r="G49" s="192"/>
      <c r="H49" s="175"/>
      <c r="I49" s="175"/>
      <c r="J49" s="175"/>
      <c r="K49" s="175"/>
      <c r="L49" s="175"/>
      <c r="M49" s="193"/>
      <c r="N49" s="175"/>
      <c r="O49" s="173"/>
    </row>
    <row r="50" spans="1:15" ht="15">
      <c r="A50" s="173"/>
      <c r="B50" s="174"/>
      <c r="C50" s="173"/>
      <c r="D50" s="175"/>
      <c r="E50" s="175"/>
      <c r="F50" s="175"/>
      <c r="G50" s="192"/>
      <c r="H50" s="175"/>
      <c r="I50" s="175"/>
      <c r="J50" s="175"/>
      <c r="K50" s="175"/>
      <c r="L50" s="175"/>
      <c r="M50" s="193"/>
      <c r="N50" s="175"/>
      <c r="O50" s="173"/>
    </row>
    <row r="51" spans="1:15" ht="15">
      <c r="A51" s="173"/>
      <c r="B51" s="174"/>
      <c r="C51" s="173"/>
      <c r="D51" s="175"/>
      <c r="E51" s="175"/>
      <c r="F51" s="175"/>
      <c r="G51" s="192"/>
      <c r="H51" s="175"/>
      <c r="I51" s="175"/>
      <c r="J51" s="175"/>
      <c r="K51" s="175"/>
      <c r="L51" s="175"/>
      <c r="M51" s="193"/>
      <c r="N51" s="175"/>
      <c r="O51" s="173"/>
    </row>
    <row r="52" spans="1:15" ht="15">
      <c r="A52" s="173"/>
      <c r="B52" s="174"/>
      <c r="C52" s="173"/>
      <c r="D52" s="175"/>
      <c r="E52" s="175"/>
      <c r="F52" s="175"/>
      <c r="G52" s="192"/>
      <c r="H52" s="175"/>
      <c r="I52" s="175"/>
      <c r="J52" s="175"/>
      <c r="K52" s="175"/>
      <c r="L52" s="175"/>
      <c r="M52" s="193"/>
      <c r="N52" s="175"/>
      <c r="O52" s="173"/>
    </row>
    <row r="53" spans="1:15" ht="15">
      <c r="A53" s="173"/>
      <c r="B53" s="174"/>
      <c r="C53" s="173"/>
      <c r="D53" s="175"/>
      <c r="E53" s="175"/>
      <c r="F53" s="175"/>
      <c r="G53" s="192"/>
      <c r="H53" s="175"/>
      <c r="I53" s="175"/>
      <c r="J53" s="175"/>
      <c r="K53" s="175"/>
      <c r="L53" s="175"/>
      <c r="M53" s="193"/>
      <c r="N53" s="175"/>
      <c r="O53" s="173"/>
    </row>
    <row r="54" spans="1:15" ht="15">
      <c r="A54" s="173"/>
      <c r="B54" s="174"/>
      <c r="C54" s="173"/>
      <c r="D54" s="175"/>
      <c r="E54" s="175"/>
      <c r="F54" s="175"/>
      <c r="G54" s="192"/>
      <c r="H54" s="175"/>
      <c r="I54" s="175"/>
      <c r="J54" s="175"/>
      <c r="K54" s="175"/>
      <c r="L54" s="175"/>
      <c r="M54" s="193"/>
      <c r="N54" s="175"/>
      <c r="O54" s="173"/>
    </row>
    <row r="55" spans="1:15" ht="15">
      <c r="A55" s="173"/>
      <c r="B55" s="174"/>
      <c r="C55" s="173"/>
      <c r="D55" s="175"/>
      <c r="E55" s="175"/>
      <c r="F55" s="175"/>
      <c r="G55" s="192"/>
      <c r="H55" s="175"/>
      <c r="I55" s="175"/>
      <c r="J55" s="175"/>
      <c r="K55" s="175"/>
      <c r="L55" s="175"/>
      <c r="M55" s="193"/>
      <c r="N55" s="175"/>
      <c r="O55" s="173"/>
    </row>
    <row r="56" spans="1:15" ht="15">
      <c r="A56" s="173"/>
      <c r="B56" s="174"/>
      <c r="C56" s="173"/>
      <c r="D56" s="175"/>
      <c r="E56" s="175"/>
      <c r="F56" s="175"/>
      <c r="G56" s="192"/>
      <c r="H56" s="175"/>
      <c r="I56" s="175"/>
      <c r="J56" s="175"/>
      <c r="K56" s="175"/>
      <c r="L56" s="175"/>
      <c r="M56" s="193"/>
      <c r="N56" s="175"/>
      <c r="O56" s="173"/>
    </row>
    <row r="57" spans="1:15" ht="15">
      <c r="A57" s="173"/>
      <c r="B57" s="174"/>
      <c r="C57" s="173"/>
      <c r="D57" s="175"/>
      <c r="E57" s="175"/>
      <c r="F57" s="175"/>
      <c r="G57" s="192"/>
      <c r="H57" s="175"/>
      <c r="I57" s="175"/>
      <c r="J57" s="175"/>
      <c r="K57" s="175"/>
      <c r="L57" s="175"/>
      <c r="M57" s="193"/>
      <c r="N57" s="175"/>
      <c r="O57" s="173"/>
    </row>
    <row r="58" spans="1:15" ht="15">
      <c r="A58" s="173"/>
      <c r="B58" s="174"/>
      <c r="C58" s="173"/>
      <c r="D58" s="175"/>
      <c r="E58" s="175"/>
      <c r="F58" s="175"/>
      <c r="G58" s="192"/>
      <c r="H58" s="175"/>
      <c r="I58" s="175"/>
      <c r="J58" s="175"/>
      <c r="K58" s="175"/>
      <c r="L58" s="175"/>
      <c r="M58" s="193"/>
      <c r="N58" s="175"/>
      <c r="O58" s="173"/>
    </row>
    <row r="59" spans="1:15" ht="15">
      <c r="A59" s="173"/>
      <c r="B59" s="174"/>
      <c r="C59" s="173"/>
      <c r="D59" s="175"/>
      <c r="E59" s="175"/>
      <c r="F59" s="175"/>
      <c r="G59" s="192"/>
      <c r="H59" s="175"/>
      <c r="I59" s="175"/>
      <c r="J59" s="175"/>
      <c r="K59" s="175"/>
      <c r="L59" s="175"/>
      <c r="M59" s="193"/>
      <c r="N59" s="175"/>
      <c r="O59" s="173"/>
    </row>
    <row r="60" spans="1:15" ht="15">
      <c r="A60" s="173"/>
      <c r="B60" s="174"/>
      <c r="C60" s="173"/>
      <c r="D60" s="175"/>
      <c r="E60" s="175"/>
      <c r="F60" s="175"/>
      <c r="G60" s="192"/>
      <c r="H60" s="175"/>
      <c r="I60" s="175"/>
      <c r="J60" s="175"/>
      <c r="K60" s="175"/>
      <c r="L60" s="175"/>
      <c r="M60" s="193"/>
      <c r="N60" s="175"/>
      <c r="O60" s="173"/>
    </row>
    <row r="61" spans="1:15" ht="15">
      <c r="A61" s="173"/>
      <c r="B61" s="174"/>
      <c r="C61" s="173"/>
      <c r="D61" s="175"/>
      <c r="E61" s="175"/>
      <c r="F61" s="175"/>
      <c r="G61" s="192"/>
      <c r="H61" s="175"/>
      <c r="I61" s="175"/>
      <c r="J61" s="175"/>
      <c r="K61" s="175"/>
      <c r="L61" s="175"/>
      <c r="M61" s="193"/>
      <c r="N61" s="175"/>
      <c r="O61" s="173"/>
    </row>
    <row r="62" spans="1:15" ht="15">
      <c r="A62" s="173"/>
      <c r="B62" s="174"/>
      <c r="C62" s="173"/>
      <c r="D62" s="175"/>
      <c r="E62" s="175"/>
      <c r="F62" s="175"/>
      <c r="G62" s="192"/>
      <c r="H62" s="175"/>
      <c r="I62" s="175"/>
      <c r="J62" s="175"/>
      <c r="K62" s="175"/>
      <c r="L62" s="175"/>
      <c r="M62" s="193"/>
      <c r="N62" s="175"/>
      <c r="O62" s="173"/>
    </row>
    <row r="63" spans="1:15" ht="15">
      <c r="A63" s="173"/>
      <c r="B63" s="174"/>
      <c r="C63" s="173"/>
      <c r="D63" s="175"/>
      <c r="E63" s="175"/>
      <c r="F63" s="175"/>
      <c r="G63" s="192"/>
      <c r="H63" s="175"/>
      <c r="I63" s="175"/>
      <c r="J63" s="175"/>
      <c r="K63" s="175"/>
      <c r="L63" s="175"/>
      <c r="M63" s="193"/>
      <c r="N63" s="175"/>
      <c r="O63" s="173"/>
    </row>
    <row r="64" spans="1:15" ht="15">
      <c r="A64" s="173"/>
      <c r="B64" s="174"/>
      <c r="C64" s="173"/>
      <c r="D64" s="175"/>
      <c r="E64" s="175"/>
      <c r="F64" s="175"/>
      <c r="G64" s="192"/>
      <c r="H64" s="175"/>
      <c r="I64" s="175"/>
      <c r="J64" s="175"/>
      <c r="K64" s="175"/>
      <c r="L64" s="175"/>
      <c r="M64" s="193"/>
      <c r="N64" s="175"/>
      <c r="O64" s="173"/>
    </row>
    <row r="65" spans="1:15" ht="15">
      <c r="A65" s="173"/>
      <c r="B65" s="174"/>
      <c r="C65" s="173"/>
      <c r="D65" s="175"/>
      <c r="E65" s="175"/>
      <c r="F65" s="175"/>
      <c r="G65" s="192"/>
      <c r="H65" s="175"/>
      <c r="I65" s="175"/>
      <c r="J65" s="175"/>
      <c r="K65" s="175"/>
      <c r="L65" s="175"/>
      <c r="M65" s="193"/>
      <c r="N65" s="175"/>
      <c r="O65" s="173"/>
    </row>
    <row r="66" spans="1:15" ht="15">
      <c r="A66" s="173"/>
      <c r="B66" s="174"/>
      <c r="C66" s="173"/>
      <c r="D66" s="175"/>
      <c r="E66" s="175"/>
      <c r="F66" s="175"/>
      <c r="G66" s="192"/>
      <c r="H66" s="175"/>
      <c r="I66" s="175"/>
      <c r="J66" s="175"/>
      <c r="K66" s="175"/>
      <c r="L66" s="175"/>
      <c r="M66" s="193"/>
      <c r="N66" s="175"/>
      <c r="O66" s="173"/>
    </row>
    <row r="67" spans="1:15" ht="15">
      <c r="A67" s="173"/>
      <c r="B67" s="174"/>
      <c r="C67" s="173"/>
      <c r="D67" s="175"/>
      <c r="E67" s="175"/>
      <c r="F67" s="175"/>
      <c r="G67" s="192"/>
      <c r="H67" s="175"/>
      <c r="I67" s="175"/>
      <c r="J67" s="175"/>
      <c r="K67" s="175"/>
      <c r="L67" s="175"/>
      <c r="M67" s="193"/>
      <c r="N67" s="175"/>
      <c r="O67" s="173"/>
    </row>
    <row r="68" spans="1:15" ht="15">
      <c r="A68" s="173"/>
      <c r="B68" s="174"/>
      <c r="C68" s="173"/>
      <c r="D68" s="175"/>
      <c r="E68" s="175"/>
      <c r="F68" s="175"/>
      <c r="G68" s="192"/>
      <c r="H68" s="175"/>
      <c r="I68" s="175"/>
      <c r="J68" s="175"/>
      <c r="K68" s="175"/>
      <c r="L68" s="175"/>
      <c r="M68" s="193"/>
      <c r="N68" s="175"/>
      <c r="O68" s="173"/>
    </row>
    <row r="69" spans="1:15" ht="15">
      <c r="A69" s="173"/>
      <c r="B69" s="174"/>
      <c r="C69" s="173"/>
      <c r="D69" s="175"/>
      <c r="E69" s="175"/>
      <c r="F69" s="175"/>
      <c r="G69" s="192"/>
      <c r="H69" s="175"/>
      <c r="I69" s="175"/>
      <c r="J69" s="175"/>
      <c r="K69" s="175"/>
      <c r="L69" s="175"/>
      <c r="M69" s="193"/>
      <c r="N69" s="175"/>
      <c r="O69" s="173"/>
    </row>
    <row r="70" spans="1:15" ht="15">
      <c r="A70" s="173"/>
      <c r="B70" s="174"/>
      <c r="C70" s="173"/>
      <c r="D70" s="175"/>
      <c r="E70" s="175"/>
      <c r="F70" s="175"/>
      <c r="G70" s="192"/>
      <c r="H70" s="175"/>
      <c r="I70" s="175"/>
      <c r="J70" s="175"/>
      <c r="K70" s="175"/>
      <c r="L70" s="175"/>
      <c r="M70" s="193"/>
      <c r="N70" s="175"/>
      <c r="O70" s="173"/>
    </row>
    <row r="71" spans="1:15" ht="15">
      <c r="A71" s="173"/>
      <c r="B71" s="174"/>
      <c r="C71" s="173"/>
      <c r="D71" s="175"/>
      <c r="E71" s="175"/>
      <c r="F71" s="175"/>
      <c r="G71" s="192"/>
      <c r="H71" s="175"/>
      <c r="I71" s="175"/>
      <c r="J71" s="175"/>
      <c r="K71" s="175"/>
      <c r="L71" s="175"/>
      <c r="M71" s="193"/>
      <c r="N71" s="175"/>
      <c r="O71" s="173"/>
    </row>
    <row r="72" spans="1:15" ht="15">
      <c r="A72" s="173"/>
      <c r="B72" s="174"/>
      <c r="C72" s="173"/>
      <c r="D72" s="175"/>
      <c r="E72" s="175"/>
      <c r="F72" s="175"/>
      <c r="G72" s="192"/>
      <c r="H72" s="175"/>
      <c r="I72" s="175"/>
      <c r="J72" s="175"/>
      <c r="K72" s="175"/>
      <c r="L72" s="175"/>
      <c r="M72" s="193"/>
      <c r="N72" s="175"/>
      <c r="O72" s="173"/>
    </row>
    <row r="73" spans="1:15" ht="15">
      <c r="A73" s="173"/>
      <c r="B73" s="174"/>
      <c r="C73" s="173"/>
      <c r="D73" s="175"/>
      <c r="E73" s="175"/>
      <c r="F73" s="175"/>
      <c r="G73" s="192"/>
      <c r="H73" s="175"/>
      <c r="I73" s="175"/>
      <c r="J73" s="175"/>
      <c r="K73" s="175"/>
      <c r="L73" s="175"/>
      <c r="M73" s="193"/>
      <c r="N73" s="175"/>
      <c r="O73" s="173"/>
    </row>
    <row r="74" spans="1:15" ht="15">
      <c r="A74" s="173"/>
      <c r="B74" s="174"/>
      <c r="C74" s="173"/>
      <c r="D74" s="175"/>
      <c r="E74" s="175"/>
      <c r="F74" s="175"/>
      <c r="G74" s="192"/>
      <c r="H74" s="175"/>
      <c r="I74" s="175"/>
      <c r="J74" s="175"/>
      <c r="K74" s="175"/>
      <c r="L74" s="175"/>
      <c r="M74" s="193"/>
      <c r="N74" s="175"/>
      <c r="O74" s="173"/>
    </row>
    <row r="75" spans="1:15" ht="15">
      <c r="A75" s="173"/>
      <c r="B75" s="174"/>
      <c r="C75" s="173"/>
      <c r="D75" s="175"/>
      <c r="E75" s="175"/>
      <c r="F75" s="175"/>
      <c r="G75" s="192"/>
      <c r="H75" s="175"/>
      <c r="I75" s="175"/>
      <c r="J75" s="175"/>
      <c r="K75" s="175"/>
      <c r="L75" s="175"/>
      <c r="M75" s="193"/>
      <c r="N75" s="175"/>
      <c r="O75" s="173"/>
    </row>
    <row r="76" spans="1:15" ht="15">
      <c r="A76" s="173"/>
      <c r="B76" s="174"/>
      <c r="C76" s="173"/>
      <c r="D76" s="175"/>
      <c r="E76" s="175"/>
      <c r="F76" s="175"/>
      <c r="G76" s="192"/>
      <c r="H76" s="175"/>
      <c r="I76" s="175"/>
      <c r="J76" s="175"/>
      <c r="K76" s="175"/>
      <c r="L76" s="175"/>
      <c r="M76" s="193"/>
      <c r="N76" s="175"/>
      <c r="O76" s="173"/>
    </row>
    <row r="77" spans="1:15" ht="15">
      <c r="A77" s="173"/>
      <c r="B77" s="174"/>
      <c r="C77" s="173"/>
      <c r="D77" s="175"/>
      <c r="E77" s="175"/>
      <c r="F77" s="175"/>
      <c r="G77" s="192"/>
      <c r="H77" s="175"/>
      <c r="I77" s="175"/>
      <c r="J77" s="175"/>
      <c r="K77" s="175"/>
      <c r="L77" s="175"/>
      <c r="M77" s="193"/>
      <c r="N77" s="175"/>
      <c r="O77" s="173"/>
    </row>
  </sheetData>
  <sortState ref="B10:O23">
    <sortCondition ref="B10"/>
  </sortState>
  <mergeCells count="2">
    <mergeCell ref="B7:O7"/>
    <mergeCell ref="A5:O5"/>
  </mergeCells>
  <pageMargins left="0.39370078740157483" right="0.39370078740157483" top="0.31496062992125984" bottom="0.39370078740157483" header="0.39370078740157483" footer="0.39370078740157483"/>
  <pageSetup scale="7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opLeftCell="B1" zoomScale="115" zoomScaleNormal="115" workbookViewId="0">
      <selection activeCell="O11" sqref="O11"/>
    </sheetView>
  </sheetViews>
  <sheetFormatPr baseColWidth="10" defaultRowHeight="12.75"/>
  <cols>
    <col min="1" max="1" width="1.85546875" style="16" hidden="1" customWidth="1"/>
    <col min="2" max="2" width="20.5703125" style="16" customWidth="1"/>
    <col min="3" max="3" width="7.140625" style="16" customWidth="1"/>
    <col min="4" max="4" width="10.140625" style="17" customWidth="1"/>
    <col min="5" max="5" width="8.42578125" style="17" customWidth="1"/>
    <col min="6" max="6" width="6.28515625" style="17" customWidth="1"/>
    <col min="7" max="7" width="6" style="18" customWidth="1"/>
    <col min="8" max="8" width="7" style="17" customWidth="1"/>
    <col min="9" max="9" width="6.7109375" style="17" customWidth="1"/>
    <col min="10" max="10" width="8.42578125" style="17" customWidth="1"/>
    <col min="11" max="11" width="11.85546875" style="17" customWidth="1"/>
    <col min="12" max="12" width="9.7109375" style="17" customWidth="1"/>
    <col min="13" max="13" width="10.28515625" style="51" customWidth="1"/>
    <col min="14" max="14" width="10.85546875" style="17" customWidth="1"/>
    <col min="15" max="15" width="9" style="16" customWidth="1"/>
    <col min="16" max="16" width="0.85546875" style="16" customWidth="1"/>
    <col min="17" max="16384" width="11.42578125" style="16"/>
  </cols>
  <sheetData>
    <row r="1" spans="1:30" ht="21" customHeight="1">
      <c r="A1" s="173"/>
      <c r="B1" s="173"/>
      <c r="C1" s="173"/>
      <c r="D1" s="175"/>
      <c r="E1" s="175"/>
      <c r="F1" s="175"/>
      <c r="G1" s="192"/>
      <c r="H1" s="175"/>
      <c r="I1" s="197"/>
      <c r="J1" s="175"/>
      <c r="K1" s="175"/>
      <c r="L1" s="175"/>
      <c r="M1" s="193"/>
      <c r="N1" s="175"/>
      <c r="O1" s="173"/>
      <c r="P1" s="173"/>
      <c r="Q1" s="173"/>
      <c r="R1" s="173"/>
      <c r="S1" s="173"/>
      <c r="T1" s="173"/>
    </row>
    <row r="2" spans="1:30" ht="12.75" customHeight="1"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198"/>
      <c r="Q2" s="198"/>
      <c r="R2" s="198"/>
      <c r="S2" s="198"/>
      <c r="T2" s="198"/>
    </row>
    <row r="3" spans="1:30" s="50" customFormat="1" ht="18.75" customHeight="1"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177"/>
      <c r="Q3" s="177"/>
      <c r="R3" s="177"/>
      <c r="S3" s="177"/>
      <c r="T3" s="177"/>
    </row>
    <row r="4" spans="1:30" ht="14.25" customHeight="1"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178"/>
      <c r="Q4" s="178"/>
      <c r="R4" s="178"/>
      <c r="S4" s="178"/>
      <c r="T4" s="178"/>
    </row>
    <row r="5" spans="1:30" ht="8.25" customHeight="1">
      <c r="A5" s="173"/>
      <c r="B5" s="173"/>
      <c r="C5" s="173"/>
      <c r="D5" s="175"/>
      <c r="E5" s="175"/>
      <c r="F5" s="175"/>
      <c r="G5" s="192"/>
      <c r="H5" s="175"/>
      <c r="I5" s="175"/>
      <c r="J5" s="175"/>
      <c r="K5" s="175"/>
      <c r="L5" s="175"/>
      <c r="M5" s="193"/>
      <c r="N5" s="175"/>
      <c r="O5" s="173"/>
      <c r="P5" s="173"/>
      <c r="Q5" s="173"/>
      <c r="R5" s="173"/>
      <c r="S5" s="173"/>
      <c r="T5" s="173"/>
    </row>
    <row r="6" spans="1:30" ht="8.25" customHeight="1">
      <c r="A6" s="173"/>
      <c r="B6" s="173"/>
      <c r="C6" s="173"/>
      <c r="D6" s="175"/>
      <c r="E6" s="175"/>
      <c r="F6" s="175"/>
      <c r="G6" s="192"/>
      <c r="H6" s="175"/>
      <c r="I6" s="175"/>
      <c r="J6" s="175"/>
      <c r="K6" s="175"/>
      <c r="L6" s="175"/>
      <c r="M6" s="193"/>
      <c r="N6" s="175"/>
      <c r="O6" s="173"/>
      <c r="P6" s="173"/>
      <c r="Q6" s="173"/>
      <c r="R6" s="173"/>
      <c r="S6" s="173"/>
      <c r="T6" s="173"/>
    </row>
    <row r="7" spans="1:30" ht="20.25" customHeight="1">
      <c r="A7" s="199"/>
      <c r="B7" s="264" t="s">
        <v>116</v>
      </c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199"/>
      <c r="Q7" s="173"/>
      <c r="R7" s="173"/>
      <c r="S7" s="173"/>
      <c r="T7" s="173"/>
    </row>
    <row r="8" spans="1:30" s="50" customFormat="1" ht="18" customHeight="1">
      <c r="A8" s="174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180"/>
      <c r="Q8" s="180"/>
      <c r="R8" s="180"/>
      <c r="S8" s="180"/>
      <c r="T8" s="180"/>
      <c r="U8" s="58"/>
      <c r="V8" s="58"/>
      <c r="W8" s="58"/>
      <c r="X8" s="58"/>
      <c r="Y8" s="58"/>
      <c r="Z8" s="58"/>
      <c r="AA8" s="58"/>
      <c r="AB8" s="58"/>
      <c r="AC8" s="58"/>
      <c r="AD8" s="58"/>
    </row>
    <row r="9" spans="1:30" ht="15.75" customHeight="1" thickBo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2"/>
      <c r="N9" s="181"/>
      <c r="O9" s="181"/>
      <c r="P9" s="181"/>
      <c r="Q9" s="183"/>
      <c r="R9" s="183"/>
      <c r="S9" s="183"/>
      <c r="T9" s="183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s="50" customFormat="1" ht="15">
      <c r="A10" s="174"/>
      <c r="B10" s="184" t="s">
        <v>122</v>
      </c>
      <c r="C10" s="185" t="s">
        <v>66</v>
      </c>
      <c r="D10" s="185" t="s">
        <v>67</v>
      </c>
      <c r="E10" s="185" t="s">
        <v>68</v>
      </c>
      <c r="F10" s="185" t="s">
        <v>69</v>
      </c>
      <c r="G10" s="185" t="s">
        <v>70</v>
      </c>
      <c r="H10" s="185" t="s">
        <v>71</v>
      </c>
      <c r="I10" s="185" t="s">
        <v>72</v>
      </c>
      <c r="J10" s="185" t="s">
        <v>73</v>
      </c>
      <c r="K10" s="185" t="s">
        <v>74</v>
      </c>
      <c r="L10" s="185" t="s">
        <v>75</v>
      </c>
      <c r="M10" s="185" t="s">
        <v>76</v>
      </c>
      <c r="N10" s="185" t="s">
        <v>77</v>
      </c>
      <c r="O10" s="186" t="s">
        <v>0</v>
      </c>
      <c r="P10" s="174"/>
      <c r="Q10" s="174"/>
      <c r="R10" s="174"/>
      <c r="S10" s="174"/>
      <c r="T10" s="174"/>
    </row>
    <row r="11" spans="1:30" ht="18" customHeight="1">
      <c r="A11" s="173"/>
      <c r="B11" s="187" t="s">
        <v>200</v>
      </c>
      <c r="C11" s="200">
        <v>0</v>
      </c>
      <c r="D11" s="200">
        <v>0</v>
      </c>
      <c r="E11" s="200">
        <v>1</v>
      </c>
      <c r="F11" s="200">
        <v>0</v>
      </c>
      <c r="G11" s="200">
        <v>0</v>
      </c>
      <c r="H11" s="201">
        <v>0</v>
      </c>
      <c r="I11" s="201">
        <v>0</v>
      </c>
      <c r="J11" s="200">
        <v>0</v>
      </c>
      <c r="K11" s="200">
        <v>0</v>
      </c>
      <c r="L11" s="201">
        <v>0</v>
      </c>
      <c r="M11" s="200">
        <v>0</v>
      </c>
      <c r="N11" s="201">
        <v>0</v>
      </c>
      <c r="O11" s="202">
        <f>SUM(C11:N11)</f>
        <v>1</v>
      </c>
      <c r="P11" s="173"/>
      <c r="Q11" s="173"/>
      <c r="R11" s="173"/>
      <c r="S11" s="173"/>
      <c r="T11" s="173"/>
    </row>
    <row r="12" spans="1:30" ht="18" customHeight="1">
      <c r="A12" s="173"/>
      <c r="B12" s="187" t="s">
        <v>199</v>
      </c>
      <c r="C12" s="200">
        <v>0</v>
      </c>
      <c r="D12" s="200">
        <v>0</v>
      </c>
      <c r="E12" s="200">
        <v>0</v>
      </c>
      <c r="F12" s="200">
        <v>0</v>
      </c>
      <c r="G12" s="200">
        <v>0</v>
      </c>
      <c r="H12" s="201">
        <v>0</v>
      </c>
      <c r="I12" s="201">
        <v>0</v>
      </c>
      <c r="J12" s="200">
        <v>0</v>
      </c>
      <c r="K12" s="200">
        <v>0</v>
      </c>
      <c r="L12" s="201">
        <v>0</v>
      </c>
      <c r="M12" s="200">
        <v>0</v>
      </c>
      <c r="N12" s="201">
        <v>0</v>
      </c>
      <c r="O12" s="202">
        <f t="shared" ref="O12:O15" si="0">SUM(C12:N12)</f>
        <v>0</v>
      </c>
      <c r="P12" s="173"/>
      <c r="Q12" s="173"/>
      <c r="R12" s="173"/>
      <c r="S12" s="173"/>
      <c r="T12" s="173"/>
    </row>
    <row r="13" spans="1:30" ht="18" customHeight="1">
      <c r="A13" s="173"/>
      <c r="B13" s="187" t="s">
        <v>165</v>
      </c>
      <c r="C13" s="200">
        <v>0</v>
      </c>
      <c r="D13" s="200">
        <v>0</v>
      </c>
      <c r="E13" s="200">
        <v>0</v>
      </c>
      <c r="F13" s="200">
        <v>1</v>
      </c>
      <c r="G13" s="200">
        <v>0</v>
      </c>
      <c r="H13" s="201">
        <v>1</v>
      </c>
      <c r="I13" s="201">
        <v>0</v>
      </c>
      <c r="J13" s="200">
        <v>0</v>
      </c>
      <c r="K13" s="200">
        <v>0</v>
      </c>
      <c r="L13" s="201">
        <v>0</v>
      </c>
      <c r="M13" s="200">
        <v>0</v>
      </c>
      <c r="N13" s="201">
        <v>1</v>
      </c>
      <c r="O13" s="202">
        <f t="shared" si="0"/>
        <v>3</v>
      </c>
      <c r="P13" s="173"/>
      <c r="Q13" s="173"/>
      <c r="R13" s="173"/>
      <c r="S13" s="173"/>
      <c r="T13" s="173"/>
    </row>
    <row r="14" spans="1:30" ht="18" customHeight="1">
      <c r="A14" s="173"/>
      <c r="B14" s="187" t="s">
        <v>178</v>
      </c>
      <c r="C14" s="200">
        <v>0</v>
      </c>
      <c r="D14" s="200">
        <v>0</v>
      </c>
      <c r="E14" s="200">
        <v>0</v>
      </c>
      <c r="F14" s="200">
        <v>0</v>
      </c>
      <c r="G14" s="200">
        <v>0</v>
      </c>
      <c r="H14" s="201">
        <v>0</v>
      </c>
      <c r="I14" s="201">
        <v>1</v>
      </c>
      <c r="J14" s="200">
        <v>0</v>
      </c>
      <c r="K14" s="200">
        <v>0</v>
      </c>
      <c r="L14" s="201">
        <v>0</v>
      </c>
      <c r="M14" s="200">
        <v>0</v>
      </c>
      <c r="N14" s="201">
        <v>0</v>
      </c>
      <c r="O14" s="202">
        <f t="shared" si="0"/>
        <v>1</v>
      </c>
      <c r="P14" s="173"/>
      <c r="Q14" s="173"/>
      <c r="R14" s="173"/>
      <c r="S14" s="173"/>
      <c r="T14" s="173"/>
    </row>
    <row r="15" spans="1:30" ht="18" customHeight="1">
      <c r="A15" s="173"/>
      <c r="B15" s="187" t="s">
        <v>156</v>
      </c>
      <c r="C15" s="200">
        <v>0</v>
      </c>
      <c r="D15" s="200">
        <v>1</v>
      </c>
      <c r="E15" s="200">
        <v>0</v>
      </c>
      <c r="F15" s="200">
        <v>0</v>
      </c>
      <c r="G15" s="200">
        <v>0</v>
      </c>
      <c r="H15" s="201">
        <v>0</v>
      </c>
      <c r="I15" s="201">
        <v>0</v>
      </c>
      <c r="J15" s="200">
        <v>0</v>
      </c>
      <c r="K15" s="200">
        <v>0</v>
      </c>
      <c r="L15" s="201">
        <v>0</v>
      </c>
      <c r="M15" s="200">
        <v>0</v>
      </c>
      <c r="N15" s="201">
        <v>0</v>
      </c>
      <c r="O15" s="202">
        <f t="shared" si="0"/>
        <v>1</v>
      </c>
      <c r="P15" s="173"/>
      <c r="Q15" s="173"/>
      <c r="R15" s="173"/>
      <c r="S15" s="173"/>
      <c r="T15" s="173"/>
    </row>
    <row r="16" spans="1:30" ht="18" customHeight="1" thickBot="1">
      <c r="A16" s="173"/>
      <c r="B16" s="196" t="s">
        <v>0</v>
      </c>
      <c r="C16" s="190">
        <f>SUM(C11:C15)</f>
        <v>0</v>
      </c>
      <c r="D16" s="190">
        <f t="shared" ref="D16:O16" si="1">SUM(D11:D15)</f>
        <v>1</v>
      </c>
      <c r="E16" s="190">
        <f t="shared" si="1"/>
        <v>1</v>
      </c>
      <c r="F16" s="190">
        <f t="shared" si="1"/>
        <v>1</v>
      </c>
      <c r="G16" s="190">
        <f t="shared" si="1"/>
        <v>0</v>
      </c>
      <c r="H16" s="190">
        <f t="shared" si="1"/>
        <v>1</v>
      </c>
      <c r="I16" s="190">
        <f t="shared" si="1"/>
        <v>1</v>
      </c>
      <c r="J16" s="190">
        <f t="shared" si="1"/>
        <v>0</v>
      </c>
      <c r="K16" s="190">
        <f t="shared" si="1"/>
        <v>0</v>
      </c>
      <c r="L16" s="190">
        <f t="shared" si="1"/>
        <v>0</v>
      </c>
      <c r="M16" s="190">
        <f t="shared" si="1"/>
        <v>0</v>
      </c>
      <c r="N16" s="190">
        <f t="shared" si="1"/>
        <v>1</v>
      </c>
      <c r="O16" s="191">
        <f t="shared" si="1"/>
        <v>6</v>
      </c>
      <c r="P16" s="173"/>
      <c r="Q16" s="173"/>
      <c r="R16" s="173"/>
      <c r="S16" s="173"/>
      <c r="T16" s="173"/>
    </row>
    <row r="17" spans="1:20" ht="15.75" customHeight="1">
      <c r="A17" s="173"/>
      <c r="B17" s="218" t="s">
        <v>158</v>
      </c>
      <c r="C17" s="219"/>
      <c r="D17" s="220"/>
      <c r="E17" s="220"/>
      <c r="F17" s="220"/>
      <c r="G17" s="221"/>
      <c r="H17" s="220"/>
      <c r="I17" s="220"/>
      <c r="J17" s="220"/>
      <c r="K17" s="220"/>
      <c r="L17" s="220"/>
      <c r="M17" s="222"/>
      <c r="N17" s="220"/>
      <c r="O17" s="219"/>
      <c r="P17" s="173"/>
      <c r="Q17" s="173"/>
      <c r="R17" s="173"/>
      <c r="S17" s="173"/>
      <c r="T17" s="173"/>
    </row>
    <row r="18" spans="1:20" ht="15">
      <c r="A18" s="173"/>
      <c r="B18" s="173"/>
      <c r="C18" s="173"/>
      <c r="D18" s="175"/>
      <c r="E18" s="175"/>
      <c r="F18" s="175"/>
      <c r="G18" s="192"/>
      <c r="H18" s="175"/>
      <c r="I18" s="175"/>
      <c r="J18" s="175"/>
      <c r="K18" s="175"/>
      <c r="L18" s="175"/>
      <c r="M18" s="193"/>
      <c r="N18" s="175"/>
      <c r="O18" s="173"/>
      <c r="P18" s="173"/>
      <c r="Q18" s="173"/>
      <c r="R18" s="173"/>
      <c r="S18" s="173"/>
      <c r="T18" s="173"/>
    </row>
    <row r="19" spans="1:20" ht="15">
      <c r="A19" s="173"/>
      <c r="B19" s="173"/>
      <c r="C19" s="173"/>
      <c r="D19" s="175"/>
      <c r="E19" s="175"/>
      <c r="F19" s="175"/>
      <c r="G19" s="192"/>
      <c r="H19" s="175"/>
      <c r="I19" s="175"/>
      <c r="J19" s="175"/>
      <c r="K19" s="175"/>
      <c r="L19" s="175"/>
      <c r="M19" s="193"/>
      <c r="N19" s="175"/>
      <c r="O19" s="173"/>
      <c r="P19" s="173"/>
      <c r="Q19" s="173"/>
      <c r="R19" s="173"/>
      <c r="S19" s="173"/>
      <c r="T19" s="173"/>
    </row>
    <row r="20" spans="1:20" ht="15">
      <c r="A20" s="173"/>
      <c r="B20" s="173"/>
      <c r="C20" s="173"/>
      <c r="D20" s="175"/>
      <c r="E20" s="175"/>
      <c r="F20" s="175"/>
      <c r="G20" s="192"/>
      <c r="H20" s="175"/>
      <c r="I20" s="175"/>
      <c r="J20" s="175"/>
      <c r="K20" s="175"/>
      <c r="L20" s="175"/>
      <c r="M20" s="193"/>
      <c r="N20" s="175"/>
      <c r="O20" s="173"/>
      <c r="P20" s="173"/>
      <c r="Q20" s="173"/>
      <c r="R20" s="173"/>
      <c r="S20" s="173"/>
      <c r="T20" s="173"/>
    </row>
  </sheetData>
  <sortState ref="B11:O15">
    <sortCondition ref="B11"/>
  </sortState>
  <mergeCells count="4">
    <mergeCell ref="B2:O2"/>
    <mergeCell ref="B3:O3"/>
    <mergeCell ref="B4:O4"/>
    <mergeCell ref="B7:O8"/>
  </mergeCells>
  <pageMargins left="0.39370078740157483" right="0.39370078740157483" top="0.31496062992125984" bottom="0.39370078740157483" header="0.39370078740157483" footer="0.39370078740157483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43"/>
  <sheetViews>
    <sheetView topLeftCell="A4" zoomScale="85" zoomScaleNormal="85" zoomScaleSheetLayoutView="85" workbookViewId="0">
      <selection activeCell="K21" sqref="K21"/>
    </sheetView>
  </sheetViews>
  <sheetFormatPr baseColWidth="10" defaultColWidth="11.42578125" defaultRowHeight="12.75"/>
  <cols>
    <col min="1" max="1" width="9.28515625" customWidth="1"/>
    <col min="2" max="2" width="15" customWidth="1"/>
    <col min="3" max="3" width="7.85546875" style="1" customWidth="1"/>
    <col min="4" max="4" width="10" style="1" customWidth="1"/>
    <col min="5" max="5" width="8.5703125" style="1" customWidth="1"/>
    <col min="6" max="6" width="7" style="1" customWidth="1"/>
    <col min="7" max="7" width="7.42578125" style="1" customWidth="1"/>
    <col min="8" max="8" width="7.140625" style="1" customWidth="1"/>
    <col min="9" max="9" width="6.85546875" style="1" customWidth="1"/>
    <col min="10" max="10" width="8.5703125" style="1" customWidth="1"/>
    <col min="11" max="11" width="11.42578125" style="1" customWidth="1"/>
    <col min="12" max="12" width="9.5703125" style="1" customWidth="1"/>
    <col min="13" max="13" width="11" style="1" customWidth="1"/>
    <col min="14" max="14" width="10.85546875" style="1" customWidth="1"/>
    <col min="15" max="15" width="15.28515625" style="1" customWidth="1"/>
    <col min="16" max="16" width="15" style="1" customWidth="1"/>
    <col min="17" max="17" width="21.42578125" style="1" customWidth="1"/>
    <col min="18" max="18" width="2.140625" customWidth="1"/>
    <col min="19" max="19" width="7.42578125" customWidth="1"/>
  </cols>
  <sheetData>
    <row r="1" spans="1:19" ht="7.5" customHeight="1"/>
    <row r="6" spans="1:19" ht="15.75" customHeight="1">
      <c r="A6" s="87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87"/>
      <c r="S6" s="92"/>
    </row>
    <row r="7" spans="1:19" ht="19.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87"/>
    </row>
    <row r="8" spans="1:19" ht="43.5" customHeight="1">
      <c r="A8" s="233" t="s">
        <v>185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94"/>
      <c r="S8" s="87"/>
    </row>
    <row r="9" spans="1:19" ht="15">
      <c r="A9" s="87"/>
      <c r="B9" s="87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87"/>
      <c r="S9" s="87"/>
    </row>
    <row r="10" spans="1:19" ht="18" thickBot="1">
      <c r="A10" s="97" t="s">
        <v>136</v>
      </c>
      <c r="B10" s="87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87"/>
      <c r="S10" s="87"/>
    </row>
    <row r="11" spans="1:19" ht="30">
      <c r="A11" s="55" t="s">
        <v>65</v>
      </c>
      <c r="B11" s="40" t="s">
        <v>52</v>
      </c>
      <c r="C11" s="40" t="s">
        <v>66</v>
      </c>
      <c r="D11" s="40" t="s">
        <v>67</v>
      </c>
      <c r="E11" s="40" t="s">
        <v>68</v>
      </c>
      <c r="F11" s="40" t="s">
        <v>69</v>
      </c>
      <c r="G11" s="40" t="s">
        <v>70</v>
      </c>
      <c r="H11" s="40" t="s">
        <v>71</v>
      </c>
      <c r="I11" s="40" t="s">
        <v>72</v>
      </c>
      <c r="J11" s="40" t="s">
        <v>73</v>
      </c>
      <c r="K11" s="40" t="s">
        <v>74</v>
      </c>
      <c r="L11" s="40" t="s">
        <v>75</v>
      </c>
      <c r="M11" s="40" t="s">
        <v>76</v>
      </c>
      <c r="N11" s="40" t="s">
        <v>77</v>
      </c>
      <c r="O11" s="41" t="s">
        <v>137</v>
      </c>
      <c r="P11" s="41" t="s">
        <v>92</v>
      </c>
      <c r="Q11" s="42" t="s">
        <v>138</v>
      </c>
      <c r="R11" s="87"/>
      <c r="S11" s="87"/>
    </row>
    <row r="12" spans="1:19" ht="15.75">
      <c r="A12" s="43">
        <v>2018</v>
      </c>
      <c r="B12" s="39">
        <v>5136325</v>
      </c>
      <c r="C12" s="44">
        <v>7</v>
      </c>
      <c r="D12" s="44">
        <v>7</v>
      </c>
      <c r="E12" s="44">
        <v>4</v>
      </c>
      <c r="F12" s="44">
        <v>4</v>
      </c>
      <c r="G12" s="44">
        <v>4</v>
      </c>
      <c r="H12" s="44">
        <v>12</v>
      </c>
      <c r="I12" s="44">
        <v>12</v>
      </c>
      <c r="J12" s="44">
        <v>9</v>
      </c>
      <c r="K12" s="44">
        <v>6</v>
      </c>
      <c r="L12" s="44">
        <v>7</v>
      </c>
      <c r="M12" s="44">
        <v>2</v>
      </c>
      <c r="N12" s="44">
        <v>9</v>
      </c>
      <c r="O12" s="38">
        <f>SUM(C12:N12)</f>
        <v>83</v>
      </c>
      <c r="P12" s="231">
        <f>(O13-O12)*100/O12</f>
        <v>-7.2289156626506026</v>
      </c>
      <c r="Q12" s="66">
        <f xml:space="preserve"> (100000/B12)*(O12/12)*12</f>
        <v>1.6159413588509293</v>
      </c>
      <c r="R12" s="87"/>
      <c r="S12" s="87"/>
    </row>
    <row r="13" spans="1:19" ht="15.75" thickBot="1">
      <c r="A13" s="29">
        <v>2019</v>
      </c>
      <c r="B13" s="30">
        <v>5183977</v>
      </c>
      <c r="C13" s="212">
        <v>7</v>
      </c>
      <c r="D13" s="212">
        <v>7</v>
      </c>
      <c r="E13" s="212">
        <v>3</v>
      </c>
      <c r="F13" s="212">
        <v>7</v>
      </c>
      <c r="G13" s="212">
        <v>3</v>
      </c>
      <c r="H13" s="212">
        <v>4</v>
      </c>
      <c r="I13" s="212">
        <v>13</v>
      </c>
      <c r="J13" s="212">
        <v>4</v>
      </c>
      <c r="K13" s="212">
        <v>2</v>
      </c>
      <c r="L13" s="212">
        <v>5</v>
      </c>
      <c r="M13" s="212">
        <v>11</v>
      </c>
      <c r="N13" s="212">
        <v>11</v>
      </c>
      <c r="O13" s="30">
        <f>SUM(C13:N13)</f>
        <v>77</v>
      </c>
      <c r="P13" s="232"/>
      <c r="Q13" s="32">
        <f xml:space="preserve"> (100000/B13)*(O13/12)*12</f>
        <v>1.4853460962500411</v>
      </c>
      <c r="R13" s="87"/>
      <c r="S13" s="87"/>
    </row>
    <row r="14" spans="1:19" ht="15.75">
      <c r="A14" s="98" t="s">
        <v>81</v>
      </c>
      <c r="B14" s="87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 t="s">
        <v>133</v>
      </c>
      <c r="R14" s="87"/>
      <c r="S14" s="87"/>
    </row>
    <row r="15" spans="1:19" ht="15">
      <c r="A15" s="87"/>
      <c r="B15" s="87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5"/>
      <c r="P15" s="213"/>
      <c r="Q15" s="95"/>
      <c r="R15" s="87"/>
      <c r="S15" s="87"/>
    </row>
    <row r="16" spans="1:19" ht="15">
      <c r="A16" s="87"/>
      <c r="B16" s="87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5"/>
      <c r="O16" s="95"/>
      <c r="P16" s="95"/>
      <c r="Q16" s="95"/>
      <c r="R16" s="87"/>
      <c r="S16" s="87"/>
    </row>
    <row r="17" spans="1:19" ht="15">
      <c r="A17" s="87"/>
      <c r="B17" s="87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87"/>
      <c r="S17" s="87"/>
    </row>
    <row r="18" spans="1:19" ht="15">
      <c r="A18" s="87"/>
      <c r="B18" s="87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87"/>
      <c r="S18" s="87"/>
    </row>
    <row r="19" spans="1:19" ht="15">
      <c r="A19" s="87"/>
      <c r="B19" s="87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87"/>
      <c r="S19" s="87"/>
    </row>
    <row r="20" spans="1:19" ht="15">
      <c r="A20" s="87"/>
      <c r="B20" s="87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87"/>
      <c r="S20" s="87"/>
    </row>
    <row r="21" spans="1:19" ht="15">
      <c r="A21" s="87"/>
      <c r="B21" s="87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87"/>
      <c r="S21" s="87"/>
    </row>
    <row r="22" spans="1:19" ht="15">
      <c r="A22" s="87"/>
      <c r="B22" s="87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87"/>
      <c r="S22" s="87"/>
    </row>
    <row r="23" spans="1:19" ht="15">
      <c r="A23" s="87"/>
      <c r="B23" s="87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87"/>
      <c r="S23" s="87"/>
    </row>
    <row r="24" spans="1:19" ht="15">
      <c r="A24" s="87"/>
      <c r="B24" s="87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87"/>
      <c r="S24" s="87"/>
    </row>
    <row r="25" spans="1:19" ht="15">
      <c r="A25" s="87"/>
      <c r="B25" s="87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87"/>
      <c r="S25" s="87"/>
    </row>
    <row r="26" spans="1:19" ht="15">
      <c r="A26" s="87"/>
      <c r="B26" s="87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87"/>
      <c r="S26" s="87"/>
    </row>
    <row r="27" spans="1:19" ht="15">
      <c r="A27" s="87"/>
      <c r="B27" s="87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87"/>
      <c r="S27" s="87"/>
    </row>
    <row r="28" spans="1:19" ht="15">
      <c r="A28" s="87"/>
      <c r="B28" s="87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87"/>
      <c r="S28" s="87"/>
    </row>
    <row r="29" spans="1:19" ht="15">
      <c r="A29" s="87"/>
      <c r="B29" s="87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87"/>
      <c r="S29" s="87"/>
    </row>
    <row r="30" spans="1:19" ht="15">
      <c r="A30" s="87"/>
      <c r="B30" s="87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87"/>
      <c r="S30" s="87"/>
    </row>
    <row r="31" spans="1:19" ht="15">
      <c r="A31" s="87"/>
      <c r="B31" s="87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87"/>
      <c r="S31" s="87"/>
    </row>
    <row r="32" spans="1:19" ht="15">
      <c r="A32" s="87"/>
      <c r="B32" s="87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87"/>
      <c r="S32" s="87"/>
    </row>
    <row r="33" spans="1:19" ht="15">
      <c r="A33" s="87"/>
      <c r="B33" s="87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87"/>
      <c r="S33" s="87"/>
    </row>
    <row r="34" spans="1:19" ht="15">
      <c r="A34" s="87"/>
      <c r="B34" s="87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87"/>
      <c r="S34" s="87"/>
    </row>
    <row r="35" spans="1:19" ht="15">
      <c r="A35" s="87"/>
      <c r="B35" s="87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87"/>
      <c r="S35" s="87"/>
    </row>
    <row r="36" spans="1:19" ht="15">
      <c r="A36" s="87"/>
      <c r="B36" s="87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87"/>
      <c r="S36" s="87"/>
    </row>
    <row r="37" spans="1:19" ht="15">
      <c r="A37" s="87"/>
      <c r="B37" s="87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87"/>
      <c r="S37" s="87"/>
    </row>
    <row r="38" spans="1:19" ht="15">
      <c r="A38" s="87"/>
      <c r="B38" s="87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87"/>
      <c r="S38" s="87"/>
    </row>
    <row r="39" spans="1:19" ht="15">
      <c r="A39" s="87"/>
      <c r="B39" s="87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87"/>
      <c r="S39" s="87"/>
    </row>
    <row r="40" spans="1:19" ht="15">
      <c r="A40" s="87"/>
      <c r="B40" s="87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87"/>
      <c r="S40" s="87"/>
    </row>
    <row r="41" spans="1:19" ht="15">
      <c r="A41" s="87"/>
      <c r="B41" s="87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87"/>
      <c r="S41" s="87"/>
    </row>
    <row r="42" spans="1:19" ht="15">
      <c r="A42" s="87"/>
      <c r="B42" s="87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87"/>
      <c r="S42" s="87"/>
    </row>
    <row r="43" spans="1:19" ht="15">
      <c r="A43" s="87"/>
      <c r="B43" s="87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87"/>
      <c r="S43" s="87"/>
    </row>
  </sheetData>
  <mergeCells count="2">
    <mergeCell ref="P12:P13"/>
    <mergeCell ref="A8:Q8"/>
  </mergeCells>
  <pageMargins left="0.39370078740157483" right="0.19685039370078741" top="0.39370078740157483" bottom="0.19685039370078741" header="0" footer="0"/>
  <pageSetup scale="70" fitToWidth="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55"/>
  <sheetViews>
    <sheetView topLeftCell="B10" zoomScaleNormal="100" zoomScaleSheetLayoutView="85" workbookViewId="0">
      <selection activeCell="I19" sqref="I19"/>
    </sheetView>
  </sheetViews>
  <sheetFormatPr baseColWidth="10" defaultColWidth="11.42578125" defaultRowHeight="12.75"/>
  <cols>
    <col min="1" max="1" width="0.28515625" customWidth="1"/>
    <col min="2" max="2" width="9.28515625" customWidth="1"/>
    <col min="3" max="3" width="15" customWidth="1"/>
    <col min="4" max="4" width="7.85546875" style="1" customWidth="1"/>
    <col min="5" max="5" width="10" style="1" customWidth="1"/>
    <col min="6" max="6" width="8.5703125" style="1" customWidth="1"/>
    <col min="7" max="7" width="7" style="1" customWidth="1"/>
    <col min="8" max="8" width="7.42578125" style="1" customWidth="1"/>
    <col min="9" max="9" width="7.140625" style="1" customWidth="1"/>
    <col min="10" max="10" width="6.85546875" style="1" customWidth="1"/>
    <col min="11" max="11" width="10" style="1" customWidth="1"/>
    <col min="12" max="12" width="13.28515625" style="1" customWidth="1"/>
    <col min="13" max="13" width="9.5703125" style="1" customWidth="1"/>
    <col min="14" max="14" width="11" style="1" customWidth="1"/>
    <col min="15" max="15" width="11.85546875" style="1" customWidth="1"/>
    <col min="16" max="16" width="23.85546875" style="1" customWidth="1"/>
    <col min="17" max="17" width="15" style="1" customWidth="1"/>
    <col min="18" max="18" width="26.7109375" style="1" customWidth="1"/>
    <col min="19" max="19" width="2.140625" customWidth="1"/>
  </cols>
  <sheetData>
    <row r="1" spans="1:20" ht="7.5" customHeight="1"/>
    <row r="6" spans="1:20" ht="15" customHeight="1">
      <c r="A6" s="87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88"/>
      <c r="T6" s="88"/>
    </row>
    <row r="7" spans="1:20" ht="21" customHeight="1">
      <c r="A7" s="87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89"/>
      <c r="T7" s="88"/>
    </row>
    <row r="8" spans="1:20" ht="19.5">
      <c r="A8" s="87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90"/>
      <c r="T8" s="87"/>
    </row>
    <row r="9" spans="1:20" ht="15.75" customHeight="1">
      <c r="A9" s="87"/>
      <c r="B9" s="87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87"/>
      <c r="T9" s="92"/>
    </row>
    <row r="10" spans="1:20" ht="19.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87"/>
    </row>
    <row r="11" spans="1:20" ht="24.75">
      <c r="A11" s="87"/>
      <c r="B11" s="233" t="s">
        <v>184</v>
      </c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94"/>
      <c r="T11" s="87"/>
    </row>
    <row r="12" spans="1:20" ht="23.25" customHeight="1">
      <c r="A12" s="87"/>
      <c r="B12" s="87"/>
      <c r="C12" s="87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87"/>
      <c r="T12" s="96"/>
    </row>
    <row r="13" spans="1:20" ht="18" thickBot="1">
      <c r="A13" s="87"/>
      <c r="B13" s="97" t="s">
        <v>135</v>
      </c>
      <c r="C13" s="87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87"/>
      <c r="T13" s="87"/>
    </row>
    <row r="14" spans="1:20" ht="45.75" thickBot="1">
      <c r="A14" s="87"/>
      <c r="B14" s="78" t="s">
        <v>65</v>
      </c>
      <c r="C14" s="79" t="s">
        <v>52</v>
      </c>
      <c r="D14" s="79" t="s">
        <v>66</v>
      </c>
      <c r="E14" s="79" t="s">
        <v>67</v>
      </c>
      <c r="F14" s="79" t="s">
        <v>68</v>
      </c>
      <c r="G14" s="79" t="s">
        <v>69</v>
      </c>
      <c r="H14" s="79" t="s">
        <v>70</v>
      </c>
      <c r="I14" s="79" t="s">
        <v>71</v>
      </c>
      <c r="J14" s="79" t="s">
        <v>72</v>
      </c>
      <c r="K14" s="79" t="s">
        <v>73</v>
      </c>
      <c r="L14" s="79" t="s">
        <v>74</v>
      </c>
      <c r="M14" s="79" t="s">
        <v>75</v>
      </c>
      <c r="N14" s="79" t="s">
        <v>76</v>
      </c>
      <c r="O14" s="79" t="s">
        <v>77</v>
      </c>
      <c r="P14" s="80" t="s">
        <v>91</v>
      </c>
      <c r="Q14" s="80" t="s">
        <v>92</v>
      </c>
      <c r="R14" s="81" t="s">
        <v>93</v>
      </c>
      <c r="S14" s="87"/>
      <c r="T14" s="87"/>
    </row>
    <row r="15" spans="1:20" ht="15.75">
      <c r="A15" s="87"/>
      <c r="B15" s="82">
        <v>2018</v>
      </c>
      <c r="C15" s="83">
        <v>5136325</v>
      </c>
      <c r="D15" s="84">
        <v>11</v>
      </c>
      <c r="E15" s="84">
        <v>13</v>
      </c>
      <c r="F15" s="84">
        <v>5</v>
      </c>
      <c r="G15" s="84">
        <v>10</v>
      </c>
      <c r="H15" s="84">
        <v>15</v>
      </c>
      <c r="I15" s="84">
        <v>22</v>
      </c>
      <c r="J15" s="84">
        <v>20</v>
      </c>
      <c r="K15" s="84">
        <v>15</v>
      </c>
      <c r="L15" s="84">
        <v>14</v>
      </c>
      <c r="M15" s="84">
        <v>12</v>
      </c>
      <c r="N15" s="84">
        <v>8</v>
      </c>
      <c r="O15" s="84">
        <v>20</v>
      </c>
      <c r="P15" s="85">
        <f>SUM(D15:O15)</f>
        <v>165</v>
      </c>
      <c r="Q15" s="237">
        <f>(P16-P15)*100/P15</f>
        <v>-7.8787878787878789</v>
      </c>
      <c r="R15" s="86">
        <f xml:space="preserve"> (100000/C15)*(P15/9)*12</f>
        <v>4.2832180596048728</v>
      </c>
      <c r="S15" s="87"/>
      <c r="T15" s="87"/>
    </row>
    <row r="16" spans="1:20" ht="17.25" customHeight="1" thickBot="1">
      <c r="A16" s="87"/>
      <c r="B16" s="29">
        <v>2019</v>
      </c>
      <c r="C16" s="30">
        <v>5183977</v>
      </c>
      <c r="D16" s="31">
        <v>12</v>
      </c>
      <c r="E16" s="31">
        <v>11</v>
      </c>
      <c r="F16" s="31">
        <v>12</v>
      </c>
      <c r="G16" s="31">
        <v>15</v>
      </c>
      <c r="H16" s="31">
        <v>7</v>
      </c>
      <c r="I16" s="31">
        <v>7</v>
      </c>
      <c r="J16" s="31">
        <v>24</v>
      </c>
      <c r="K16" s="31">
        <v>11</v>
      </c>
      <c r="L16" s="31">
        <v>7</v>
      </c>
      <c r="M16" s="31">
        <v>10</v>
      </c>
      <c r="N16" s="31">
        <v>17</v>
      </c>
      <c r="O16" s="31">
        <v>19</v>
      </c>
      <c r="P16" s="30">
        <f>SUM(D16:O16)</f>
        <v>152</v>
      </c>
      <c r="Q16" s="232"/>
      <c r="R16" s="32">
        <f xml:space="preserve"> (100000/C16)*(P16/9)*12</f>
        <v>3.9094823658875542</v>
      </c>
      <c r="S16" s="87"/>
      <c r="T16" s="87"/>
    </row>
    <row r="17" spans="1:20" ht="15.75">
      <c r="A17" s="87"/>
      <c r="B17" s="98" t="s">
        <v>81</v>
      </c>
      <c r="C17" s="87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 t="s">
        <v>133</v>
      </c>
      <c r="S17" s="87"/>
      <c r="T17" s="87"/>
    </row>
    <row r="18" spans="1:20" ht="15">
      <c r="A18" s="87"/>
      <c r="B18" s="87"/>
      <c r="C18" s="87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87"/>
      <c r="T18" s="87"/>
    </row>
    <row r="19" spans="1:20" ht="15">
      <c r="A19" s="87"/>
      <c r="B19" s="87"/>
      <c r="C19" s="87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87"/>
      <c r="T19" s="87"/>
    </row>
    <row r="20" spans="1:20" ht="15">
      <c r="A20" s="87"/>
      <c r="B20" s="87"/>
      <c r="C20" s="87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87"/>
      <c r="T20" s="87"/>
    </row>
    <row r="21" spans="1:20" ht="15">
      <c r="A21" s="87"/>
      <c r="B21" s="87"/>
      <c r="C21" s="87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87"/>
      <c r="T21" s="87"/>
    </row>
    <row r="22" spans="1:20" ht="18" thickBot="1">
      <c r="A22" s="87"/>
      <c r="B22" s="97" t="s">
        <v>136</v>
      </c>
      <c r="C22" s="87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87"/>
      <c r="T22" s="87"/>
    </row>
    <row r="23" spans="1:20" ht="30">
      <c r="A23" s="87"/>
      <c r="B23" s="55" t="s">
        <v>65</v>
      </c>
      <c r="C23" s="40" t="s">
        <v>52</v>
      </c>
      <c r="D23" s="40" t="s">
        <v>66</v>
      </c>
      <c r="E23" s="40" t="s">
        <v>67</v>
      </c>
      <c r="F23" s="40" t="s">
        <v>68</v>
      </c>
      <c r="G23" s="40" t="s">
        <v>69</v>
      </c>
      <c r="H23" s="40" t="s">
        <v>70</v>
      </c>
      <c r="I23" s="40" t="s">
        <v>71</v>
      </c>
      <c r="J23" s="40" t="s">
        <v>72</v>
      </c>
      <c r="K23" s="40" t="s">
        <v>73</v>
      </c>
      <c r="L23" s="40" t="s">
        <v>74</v>
      </c>
      <c r="M23" s="40" t="s">
        <v>75</v>
      </c>
      <c r="N23" s="40" t="s">
        <v>76</v>
      </c>
      <c r="O23" s="40" t="s">
        <v>77</v>
      </c>
      <c r="P23" s="41" t="s">
        <v>137</v>
      </c>
      <c r="Q23" s="41" t="s">
        <v>92</v>
      </c>
      <c r="R23" s="42" t="s">
        <v>138</v>
      </c>
      <c r="S23" s="87"/>
      <c r="T23" s="87"/>
    </row>
    <row r="24" spans="1:20" ht="15.75">
      <c r="A24" s="87"/>
      <c r="B24" s="43">
        <v>2018</v>
      </c>
      <c r="C24" s="39">
        <v>5136325</v>
      </c>
      <c r="D24" s="44">
        <v>7</v>
      </c>
      <c r="E24" s="44">
        <v>7</v>
      </c>
      <c r="F24" s="44">
        <v>4</v>
      </c>
      <c r="G24" s="44">
        <v>4</v>
      </c>
      <c r="H24" s="44">
        <v>4</v>
      </c>
      <c r="I24" s="44">
        <v>12</v>
      </c>
      <c r="J24" s="44">
        <v>12</v>
      </c>
      <c r="K24" s="44">
        <v>9</v>
      </c>
      <c r="L24" s="44">
        <v>6</v>
      </c>
      <c r="M24" s="44">
        <v>7</v>
      </c>
      <c r="N24" s="44">
        <v>2</v>
      </c>
      <c r="O24" s="44">
        <v>9</v>
      </c>
      <c r="P24" s="38">
        <f>SUM(D24:O24)</f>
        <v>83</v>
      </c>
      <c r="Q24" s="231">
        <f>(P25-P24)*100/P24</f>
        <v>-7.2289156626506026</v>
      </c>
      <c r="R24" s="66">
        <f xml:space="preserve"> (100000/C24)*(P24/12)*12</f>
        <v>1.6159413588509293</v>
      </c>
      <c r="S24" s="87"/>
      <c r="T24" s="87"/>
    </row>
    <row r="25" spans="1:20" ht="16.5" thickBot="1">
      <c r="A25" s="87"/>
      <c r="B25" s="29">
        <v>2019</v>
      </c>
      <c r="C25" s="30">
        <v>5183977</v>
      </c>
      <c r="D25" s="31">
        <v>7</v>
      </c>
      <c r="E25" s="31">
        <v>7</v>
      </c>
      <c r="F25" s="31">
        <v>3</v>
      </c>
      <c r="G25" s="31">
        <v>7</v>
      </c>
      <c r="H25" s="31">
        <v>3</v>
      </c>
      <c r="I25" s="31">
        <v>4</v>
      </c>
      <c r="J25" s="31">
        <v>13</v>
      </c>
      <c r="K25" s="31">
        <v>4</v>
      </c>
      <c r="L25" s="31">
        <v>2</v>
      </c>
      <c r="M25" s="31">
        <v>5</v>
      </c>
      <c r="N25" s="31">
        <v>11</v>
      </c>
      <c r="O25" s="31">
        <v>11</v>
      </c>
      <c r="P25" s="30">
        <f>SUM(D25:O25)</f>
        <v>77</v>
      </c>
      <c r="Q25" s="232"/>
      <c r="R25" s="32">
        <f xml:space="preserve"> (100000/C25)*(P25/12)*12</f>
        <v>1.4853460962500411</v>
      </c>
      <c r="S25" s="87"/>
      <c r="T25" s="87"/>
    </row>
    <row r="26" spans="1:20" ht="15.75">
      <c r="A26" s="87"/>
      <c r="B26" s="98" t="s">
        <v>81</v>
      </c>
      <c r="C26" s="87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 t="s">
        <v>133</v>
      </c>
      <c r="S26" s="87"/>
      <c r="T26" s="87"/>
    </row>
    <row r="27" spans="1:20" ht="15">
      <c r="A27" s="87"/>
      <c r="B27" s="87"/>
      <c r="C27" s="87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5"/>
      <c r="Q27" s="95"/>
      <c r="R27" s="95"/>
      <c r="S27" s="87"/>
      <c r="T27" s="87"/>
    </row>
    <row r="28" spans="1:20" ht="15">
      <c r="A28" s="87"/>
      <c r="B28" s="87"/>
      <c r="C28" s="87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5"/>
      <c r="P28" s="95"/>
      <c r="Q28" s="95"/>
      <c r="R28" s="95"/>
      <c r="S28" s="87"/>
      <c r="T28" s="87"/>
    </row>
    <row r="29" spans="1:20" ht="15">
      <c r="A29" s="87"/>
      <c r="B29" s="87"/>
      <c r="C29" s="87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87"/>
      <c r="T29" s="87"/>
    </row>
    <row r="30" spans="1:20" ht="15">
      <c r="A30" s="87"/>
      <c r="B30" s="87"/>
      <c r="C30" s="87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87"/>
      <c r="T30" s="87"/>
    </row>
    <row r="31" spans="1:20" ht="18" thickBot="1">
      <c r="A31" s="87"/>
      <c r="B31" s="97" t="s">
        <v>179</v>
      </c>
      <c r="C31" s="87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87"/>
      <c r="T31" s="87"/>
    </row>
    <row r="32" spans="1:20" ht="30">
      <c r="A32" s="87"/>
      <c r="B32" s="55" t="s">
        <v>65</v>
      </c>
      <c r="C32" s="40" t="s">
        <v>52</v>
      </c>
      <c r="D32" s="40" t="s">
        <v>66</v>
      </c>
      <c r="E32" s="40" t="s">
        <v>67</v>
      </c>
      <c r="F32" s="40" t="s">
        <v>68</v>
      </c>
      <c r="G32" s="40" t="s">
        <v>69</v>
      </c>
      <c r="H32" s="40" t="s">
        <v>70</v>
      </c>
      <c r="I32" s="40" t="s">
        <v>71</v>
      </c>
      <c r="J32" s="40" t="s">
        <v>72</v>
      </c>
      <c r="K32" s="40" t="s">
        <v>73</v>
      </c>
      <c r="L32" s="40" t="s">
        <v>74</v>
      </c>
      <c r="M32" s="40" t="s">
        <v>75</v>
      </c>
      <c r="N32" s="40" t="s">
        <v>76</v>
      </c>
      <c r="O32" s="40" t="s">
        <v>77</v>
      </c>
      <c r="P32" s="41" t="s">
        <v>180</v>
      </c>
      <c r="Q32" s="41" t="s">
        <v>92</v>
      </c>
      <c r="R32" s="42" t="s">
        <v>138</v>
      </c>
      <c r="S32" s="87"/>
      <c r="T32" s="87"/>
    </row>
    <row r="33" spans="1:20" ht="15.75">
      <c r="A33" s="87"/>
      <c r="B33" s="43">
        <v>2018</v>
      </c>
      <c r="C33" s="39">
        <v>5136325</v>
      </c>
      <c r="D33" s="44">
        <v>4</v>
      </c>
      <c r="E33" s="44">
        <v>6</v>
      </c>
      <c r="F33" s="44">
        <v>1</v>
      </c>
      <c r="G33" s="44">
        <v>6</v>
      </c>
      <c r="H33" s="44">
        <v>11</v>
      </c>
      <c r="I33" s="44">
        <v>10</v>
      </c>
      <c r="J33" s="44">
        <v>8</v>
      </c>
      <c r="K33" s="44">
        <v>6</v>
      </c>
      <c r="L33" s="44">
        <v>8</v>
      </c>
      <c r="M33" s="44">
        <v>5</v>
      </c>
      <c r="N33" s="44">
        <v>6</v>
      </c>
      <c r="O33" s="44">
        <v>11</v>
      </c>
      <c r="P33" s="38">
        <f>SUM(D33:O33)</f>
        <v>82</v>
      </c>
      <c r="Q33" s="231">
        <f>(P34-P33)*100/P33</f>
        <v>-8.536585365853659</v>
      </c>
      <c r="R33" s="66">
        <f xml:space="preserve"> (100000/C33)*(P33/12)*12</f>
        <v>1.5964721858527253</v>
      </c>
      <c r="S33" s="87"/>
      <c r="T33" s="87"/>
    </row>
    <row r="34" spans="1:20" ht="16.5" thickBot="1">
      <c r="A34" s="87"/>
      <c r="B34" s="29">
        <v>2019</v>
      </c>
      <c r="C34" s="30">
        <v>5183977</v>
      </c>
      <c r="D34" s="31">
        <v>5</v>
      </c>
      <c r="E34" s="31">
        <v>4</v>
      </c>
      <c r="F34" s="31">
        <v>9</v>
      </c>
      <c r="G34" s="31">
        <v>8</v>
      </c>
      <c r="H34" s="31">
        <v>4</v>
      </c>
      <c r="I34" s="31">
        <v>3</v>
      </c>
      <c r="J34" s="31">
        <v>11</v>
      </c>
      <c r="K34" s="31">
        <v>7</v>
      </c>
      <c r="L34" s="31">
        <v>5</v>
      </c>
      <c r="M34" s="31">
        <v>5</v>
      </c>
      <c r="N34" s="31">
        <v>6</v>
      </c>
      <c r="O34" s="31">
        <v>8</v>
      </c>
      <c r="P34" s="30">
        <f>SUM(D34:O34)</f>
        <v>75</v>
      </c>
      <c r="Q34" s="232"/>
      <c r="R34" s="32">
        <f xml:space="preserve"> (100000/C34)*(P34/12)*12</f>
        <v>1.4467656781656244</v>
      </c>
      <c r="S34" s="87"/>
      <c r="T34" s="87"/>
    </row>
    <row r="35" spans="1:20" ht="15.75">
      <c r="A35" s="87"/>
      <c r="B35" s="98" t="s">
        <v>81</v>
      </c>
      <c r="C35" s="87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 t="s">
        <v>133</v>
      </c>
      <c r="S35" s="87"/>
      <c r="T35" s="87"/>
    </row>
    <row r="36" spans="1:20" ht="15">
      <c r="A36" s="87"/>
      <c r="B36" s="87"/>
      <c r="C36" s="87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87"/>
      <c r="T36" s="87"/>
    </row>
    <row r="37" spans="1:20" ht="15">
      <c r="A37" s="87"/>
      <c r="B37" s="87"/>
      <c r="C37" s="87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87"/>
      <c r="T37" s="87"/>
    </row>
    <row r="38" spans="1:20" ht="15">
      <c r="A38" s="87"/>
      <c r="B38" s="87"/>
      <c r="C38" s="87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87"/>
      <c r="T38" s="87"/>
    </row>
    <row r="39" spans="1:20" ht="15">
      <c r="A39" s="87"/>
      <c r="B39" s="87"/>
      <c r="C39" s="87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87"/>
      <c r="T39" s="87"/>
    </row>
    <row r="40" spans="1:20" ht="15">
      <c r="A40" s="87"/>
      <c r="B40" s="87"/>
      <c r="C40" s="87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87"/>
      <c r="T40" s="87"/>
    </row>
    <row r="41" spans="1:20" ht="15">
      <c r="A41" s="87"/>
      <c r="B41" s="87"/>
      <c r="C41" s="87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87"/>
      <c r="T41" s="87"/>
    </row>
    <row r="42" spans="1:20" ht="15">
      <c r="A42" s="87"/>
      <c r="B42" s="87"/>
      <c r="C42" s="87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87"/>
      <c r="T42" s="87"/>
    </row>
    <row r="43" spans="1:20" ht="15">
      <c r="A43" s="87"/>
      <c r="B43" s="87"/>
      <c r="C43" s="87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87"/>
      <c r="T43" s="87"/>
    </row>
    <row r="44" spans="1:20" ht="15">
      <c r="A44" s="87"/>
      <c r="B44" s="87"/>
      <c r="C44" s="87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87"/>
      <c r="T44" s="87"/>
    </row>
    <row r="45" spans="1:20" ht="15">
      <c r="A45" s="87"/>
      <c r="B45" s="87"/>
      <c r="C45" s="87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87"/>
      <c r="T45" s="87"/>
    </row>
    <row r="46" spans="1:20" ht="15">
      <c r="A46" s="87"/>
      <c r="B46" s="87"/>
      <c r="C46" s="87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87"/>
      <c r="T46" s="87"/>
    </row>
    <row r="47" spans="1:20" ht="15">
      <c r="A47" s="87"/>
      <c r="B47" s="87"/>
      <c r="C47" s="87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87"/>
      <c r="T47" s="87"/>
    </row>
    <row r="48" spans="1:20" ht="15">
      <c r="A48" s="87"/>
      <c r="B48" s="87"/>
      <c r="C48" s="87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87"/>
      <c r="T48" s="87"/>
    </row>
    <row r="49" spans="1:20" ht="15">
      <c r="A49" s="87"/>
      <c r="B49" s="87"/>
      <c r="C49" s="87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87"/>
      <c r="T49" s="87"/>
    </row>
    <row r="50" spans="1:20" ht="15">
      <c r="A50" s="87"/>
      <c r="B50" s="87"/>
      <c r="C50" s="87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87"/>
      <c r="T50" s="87"/>
    </row>
    <row r="51" spans="1:20" ht="15">
      <c r="A51" s="87"/>
      <c r="B51" s="87"/>
      <c r="C51" s="87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87"/>
      <c r="T51" s="87"/>
    </row>
    <row r="52" spans="1:20" ht="15">
      <c r="A52" s="87"/>
      <c r="B52" s="87"/>
      <c r="C52" s="87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87"/>
      <c r="T52" s="87"/>
    </row>
    <row r="53" spans="1:20" ht="15">
      <c r="A53" s="87"/>
      <c r="B53" s="87"/>
      <c r="C53" s="87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87"/>
      <c r="T53" s="87"/>
    </row>
    <row r="54" spans="1:20" ht="15">
      <c r="A54" s="87"/>
      <c r="B54" s="87"/>
      <c r="C54" s="87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87"/>
      <c r="T54" s="87"/>
    </row>
    <row r="55" spans="1:20" ht="15">
      <c r="A55" s="87"/>
      <c r="B55" s="87"/>
      <c r="C55" s="87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87"/>
      <c r="T55" s="87"/>
    </row>
  </sheetData>
  <mergeCells count="7">
    <mergeCell ref="Q33:Q34"/>
    <mergeCell ref="Q24:Q25"/>
    <mergeCell ref="B6:R6"/>
    <mergeCell ref="B7:R7"/>
    <mergeCell ref="B8:R8"/>
    <mergeCell ref="B11:R11"/>
    <mergeCell ref="Q15:Q16"/>
  </mergeCells>
  <pageMargins left="0.39370078740157483" right="0.19685039370078741" top="0.39370078740157483" bottom="0.19685039370078741" header="0" footer="0"/>
  <pageSetup scale="60" fitToWidth="0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64"/>
  <sheetViews>
    <sheetView tabSelected="1" topLeftCell="A48" zoomScale="130" zoomScaleNormal="130" zoomScaleSheetLayoutView="85" workbookViewId="0">
      <selection activeCell="F61" sqref="F61"/>
    </sheetView>
  </sheetViews>
  <sheetFormatPr baseColWidth="10" defaultColWidth="11.42578125" defaultRowHeight="12.75"/>
  <cols>
    <col min="1" max="1" width="2.28515625" customWidth="1"/>
    <col min="2" max="2" width="23.7109375" style="1" customWidth="1"/>
    <col min="3" max="3" width="5.42578125" style="1" customWidth="1"/>
    <col min="4" max="4" width="7.28515625" style="1" customWidth="1"/>
    <col min="5" max="5" width="5" style="1" customWidth="1"/>
    <col min="6" max="6" width="4.7109375" style="1" customWidth="1"/>
    <col min="7" max="7" width="5.28515625" style="1" customWidth="1"/>
    <col min="8" max="8" width="5.140625" style="1" customWidth="1"/>
    <col min="9" max="9" width="4.42578125" style="1" customWidth="1"/>
    <col min="10" max="10" width="5.85546875" style="1" customWidth="1"/>
    <col min="11" max="11" width="9.85546875" style="1" customWidth="1"/>
    <col min="12" max="12" width="7.42578125" style="1" customWidth="1"/>
    <col min="13" max="13" width="9.28515625" style="1" customWidth="1"/>
    <col min="14" max="14" width="8.85546875" style="1" customWidth="1"/>
    <col min="15" max="15" width="6.85546875" style="1" customWidth="1"/>
    <col min="16" max="16" width="18" style="1" customWidth="1"/>
    <col min="17" max="17" width="1" style="1" customWidth="1"/>
    <col min="18" max="18" width="6" style="1" customWidth="1"/>
    <col min="19" max="19" width="2.140625" style="1" customWidth="1"/>
    <col min="20" max="20" width="25" bestFit="1" customWidth="1"/>
  </cols>
  <sheetData>
    <row r="5" spans="1:20" ht="15" customHeight="1">
      <c r="A5" s="87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88"/>
      <c r="R5" s="88"/>
      <c r="S5" s="88"/>
      <c r="T5" s="88"/>
    </row>
    <row r="6" spans="1:20" ht="24.75">
      <c r="A6" s="87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100"/>
      <c r="R6" s="100"/>
      <c r="S6" s="100"/>
      <c r="T6" s="100"/>
    </row>
    <row r="7" spans="1:20" ht="15.75" customHeight="1">
      <c r="A7" s="87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90"/>
      <c r="R7" s="90"/>
      <c r="S7" s="90"/>
      <c r="T7" s="90"/>
    </row>
    <row r="8" spans="1:20" s="4" customFormat="1" ht="49.5" customHeight="1">
      <c r="A8" s="101"/>
      <c r="B8" s="247" t="s">
        <v>84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101"/>
      <c r="R8" s="101"/>
      <c r="S8" s="94"/>
      <c r="T8" s="102"/>
    </row>
    <row r="9" spans="1:20" ht="9.75" customHeight="1" thickBo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87"/>
    </row>
    <row r="10" spans="1:20" s="2" customFormat="1" ht="17.25" customHeight="1">
      <c r="A10" s="87"/>
      <c r="B10" s="238" t="s">
        <v>82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40"/>
      <c r="Q10" s="104"/>
      <c r="R10" s="104"/>
      <c r="S10" s="104"/>
      <c r="T10" s="87"/>
    </row>
    <row r="11" spans="1:20" ht="48" customHeight="1">
      <c r="A11" s="87"/>
      <c r="B11" s="205" t="s">
        <v>98</v>
      </c>
      <c r="C11" s="204" t="s">
        <v>66</v>
      </c>
      <c r="D11" s="204" t="s">
        <v>67</v>
      </c>
      <c r="E11" s="204" t="s">
        <v>68</v>
      </c>
      <c r="F11" s="204" t="s">
        <v>69</v>
      </c>
      <c r="G11" s="204" t="s">
        <v>70</v>
      </c>
      <c r="H11" s="204" t="s">
        <v>71</v>
      </c>
      <c r="I11" s="204" t="s">
        <v>72</v>
      </c>
      <c r="J11" s="204" t="s">
        <v>73</v>
      </c>
      <c r="K11" s="204" t="s">
        <v>74</v>
      </c>
      <c r="L11" s="204" t="s">
        <v>75</v>
      </c>
      <c r="M11" s="204" t="s">
        <v>76</v>
      </c>
      <c r="N11" s="204" t="s">
        <v>77</v>
      </c>
      <c r="O11" s="204" t="s">
        <v>0</v>
      </c>
      <c r="P11" s="107" t="s">
        <v>93</v>
      </c>
      <c r="Q11" s="95"/>
      <c r="R11" s="95"/>
      <c r="S11" s="95"/>
      <c r="T11" s="87"/>
    </row>
    <row r="12" spans="1:20" ht="13.5" customHeight="1">
      <c r="A12" s="87"/>
      <c r="B12" s="108" t="s">
        <v>119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09">
        <f>SUM(C12:N12)</f>
        <v>0</v>
      </c>
      <c r="P12" s="110">
        <f>(100000/5183977)*(O12/12)*12</f>
        <v>0</v>
      </c>
      <c r="Q12" s="95"/>
      <c r="R12" s="95"/>
      <c r="S12" s="95"/>
      <c r="T12" s="87"/>
    </row>
    <row r="13" spans="1:20" ht="13.5" customHeight="1">
      <c r="A13" s="87"/>
      <c r="B13" s="108" t="s">
        <v>131</v>
      </c>
      <c r="C13" s="116">
        <v>0</v>
      </c>
      <c r="D13" s="116">
        <v>0</v>
      </c>
      <c r="E13" s="116">
        <v>1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09">
        <f t="shared" ref="O13:O17" si="0">SUM(C13:N13)</f>
        <v>1</v>
      </c>
      <c r="P13" s="110">
        <f t="shared" ref="P13:P17" si="1">(100000/5183977)*(O13/12)*12</f>
        <v>1.9290209042208323E-2</v>
      </c>
      <c r="Q13" s="95"/>
      <c r="R13" s="95"/>
      <c r="S13" s="95"/>
      <c r="T13" s="87"/>
    </row>
    <row r="14" spans="1:20" ht="13.5" customHeight="1">
      <c r="A14" s="87"/>
      <c r="B14" s="111" t="s">
        <v>118</v>
      </c>
      <c r="C14" s="116">
        <v>0</v>
      </c>
      <c r="D14" s="116">
        <v>0</v>
      </c>
      <c r="E14" s="116">
        <v>1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09">
        <f t="shared" si="0"/>
        <v>1</v>
      </c>
      <c r="P14" s="110">
        <f t="shared" si="1"/>
        <v>1.9290209042208323E-2</v>
      </c>
      <c r="Q14" s="95"/>
      <c r="R14" s="95"/>
      <c r="S14" s="95"/>
      <c r="T14" s="87"/>
    </row>
    <row r="15" spans="1:20" ht="13.5" customHeight="1">
      <c r="A15" s="87"/>
      <c r="B15" s="108" t="s">
        <v>128</v>
      </c>
      <c r="C15" s="116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09">
        <f t="shared" si="0"/>
        <v>0</v>
      </c>
      <c r="P15" s="110">
        <f t="shared" si="1"/>
        <v>0</v>
      </c>
      <c r="Q15" s="95"/>
      <c r="R15" s="95"/>
      <c r="S15" s="95"/>
      <c r="T15" s="87"/>
    </row>
    <row r="16" spans="1:20" ht="13.5" customHeight="1">
      <c r="A16" s="87"/>
      <c r="B16" s="108" t="s">
        <v>129</v>
      </c>
      <c r="C16" s="116">
        <v>1</v>
      </c>
      <c r="D16" s="116">
        <v>0</v>
      </c>
      <c r="E16" s="116">
        <v>1</v>
      </c>
      <c r="F16" s="116">
        <v>0</v>
      </c>
      <c r="G16" s="116">
        <v>0</v>
      </c>
      <c r="H16" s="116">
        <v>0</v>
      </c>
      <c r="I16" s="116">
        <v>1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09">
        <f t="shared" si="0"/>
        <v>3</v>
      </c>
      <c r="P16" s="110">
        <f t="shared" si="1"/>
        <v>5.7870627126624982E-2</v>
      </c>
      <c r="Q16" s="95"/>
      <c r="R16" s="95"/>
      <c r="S16" s="95"/>
      <c r="T16" s="87"/>
    </row>
    <row r="17" spans="1:20" ht="15">
      <c r="A17" s="87"/>
      <c r="B17" s="108" t="s">
        <v>104</v>
      </c>
      <c r="C17" s="116">
        <v>1</v>
      </c>
      <c r="D17" s="116">
        <v>1</v>
      </c>
      <c r="E17" s="116">
        <v>1</v>
      </c>
      <c r="F17" s="116">
        <v>0</v>
      </c>
      <c r="G17" s="116">
        <v>0</v>
      </c>
      <c r="H17" s="116">
        <v>1</v>
      </c>
      <c r="I17" s="116">
        <v>2</v>
      </c>
      <c r="J17" s="116">
        <v>1</v>
      </c>
      <c r="K17" s="116">
        <v>0</v>
      </c>
      <c r="L17" s="116">
        <v>0</v>
      </c>
      <c r="M17" s="116">
        <v>2</v>
      </c>
      <c r="N17" s="116">
        <v>0</v>
      </c>
      <c r="O17" s="109">
        <f t="shared" si="0"/>
        <v>9</v>
      </c>
      <c r="P17" s="110">
        <f t="shared" si="1"/>
        <v>0.17361188137987493</v>
      </c>
      <c r="Q17" s="95"/>
      <c r="R17" s="95"/>
      <c r="S17" s="95"/>
      <c r="T17" s="87"/>
    </row>
    <row r="18" spans="1:20" ht="18" customHeight="1" thickBot="1">
      <c r="A18" s="87"/>
      <c r="B18" s="112" t="s">
        <v>0</v>
      </c>
      <c r="C18" s="113">
        <f>SUM(C12:C17)</f>
        <v>2</v>
      </c>
      <c r="D18" s="113">
        <f t="shared" ref="D18:N18" si="2">SUM(D12:D17)</f>
        <v>1</v>
      </c>
      <c r="E18" s="113">
        <f t="shared" si="2"/>
        <v>4</v>
      </c>
      <c r="F18" s="113">
        <f t="shared" si="2"/>
        <v>0</v>
      </c>
      <c r="G18" s="113">
        <f t="shared" si="2"/>
        <v>0</v>
      </c>
      <c r="H18" s="113">
        <f t="shared" si="2"/>
        <v>1</v>
      </c>
      <c r="I18" s="113">
        <f t="shared" si="2"/>
        <v>3</v>
      </c>
      <c r="J18" s="113">
        <f t="shared" si="2"/>
        <v>1</v>
      </c>
      <c r="K18" s="113">
        <f t="shared" si="2"/>
        <v>0</v>
      </c>
      <c r="L18" s="113">
        <f t="shared" si="2"/>
        <v>0</v>
      </c>
      <c r="M18" s="113">
        <f t="shared" si="2"/>
        <v>2</v>
      </c>
      <c r="N18" s="113">
        <f t="shared" si="2"/>
        <v>0</v>
      </c>
      <c r="O18" s="113">
        <f t="shared" ref="O18" si="3">SUM(O12:O17)</f>
        <v>14</v>
      </c>
      <c r="P18" s="110"/>
      <c r="Q18" s="95"/>
      <c r="R18" s="95"/>
      <c r="S18" s="95"/>
      <c r="T18" s="87"/>
    </row>
    <row r="19" spans="1:20" ht="15.75" thickBot="1">
      <c r="A19" s="87"/>
      <c r="B19" s="243" t="s">
        <v>83</v>
      </c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114">
        <f>(100000/5183977)*(O18/12)*12</f>
        <v>0.27006292659091657</v>
      </c>
      <c r="Q19" s="95"/>
      <c r="R19" s="95"/>
      <c r="S19" s="95"/>
      <c r="T19" s="87"/>
    </row>
    <row r="20" spans="1:20" ht="15.75">
      <c r="A20" s="87"/>
      <c r="B20" s="98" t="s">
        <v>81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87"/>
    </row>
    <row r="21" spans="1:20" ht="15.75" thickBot="1">
      <c r="A21" s="8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87"/>
    </row>
    <row r="22" spans="1:20" ht="15">
      <c r="A22" s="87"/>
      <c r="B22" s="238" t="s">
        <v>85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40"/>
      <c r="Q22" s="95"/>
      <c r="R22" s="95"/>
      <c r="S22" s="95"/>
      <c r="T22" s="87"/>
    </row>
    <row r="23" spans="1:20" ht="40.5">
      <c r="A23" s="87"/>
      <c r="B23" s="205" t="s">
        <v>98</v>
      </c>
      <c r="C23" s="204" t="s">
        <v>66</v>
      </c>
      <c r="D23" s="204" t="s">
        <v>67</v>
      </c>
      <c r="E23" s="204" t="s">
        <v>68</v>
      </c>
      <c r="F23" s="204" t="s">
        <v>69</v>
      </c>
      <c r="G23" s="204" t="s">
        <v>70</v>
      </c>
      <c r="H23" s="204" t="s">
        <v>71</v>
      </c>
      <c r="I23" s="204" t="s">
        <v>72</v>
      </c>
      <c r="J23" s="204" t="s">
        <v>73</v>
      </c>
      <c r="K23" s="204" t="s">
        <v>74</v>
      </c>
      <c r="L23" s="204" t="s">
        <v>75</v>
      </c>
      <c r="M23" s="204" t="s">
        <v>76</v>
      </c>
      <c r="N23" s="204" t="s">
        <v>77</v>
      </c>
      <c r="O23" s="204" t="s">
        <v>0</v>
      </c>
      <c r="P23" s="107" t="s">
        <v>93</v>
      </c>
      <c r="Q23" s="95"/>
      <c r="R23" s="95"/>
      <c r="S23" s="95"/>
      <c r="T23" s="87"/>
    </row>
    <row r="24" spans="1:20" ht="15">
      <c r="A24" s="87"/>
      <c r="B24" s="115" t="s">
        <v>120</v>
      </c>
      <c r="C24" s="116">
        <v>1</v>
      </c>
      <c r="D24" s="116">
        <v>0</v>
      </c>
      <c r="E24" s="116">
        <v>1</v>
      </c>
      <c r="F24" s="116">
        <v>2</v>
      </c>
      <c r="G24" s="116">
        <v>0</v>
      </c>
      <c r="H24" s="116">
        <v>0</v>
      </c>
      <c r="I24" s="116">
        <v>0</v>
      </c>
      <c r="J24" s="116">
        <v>0</v>
      </c>
      <c r="K24" s="116">
        <v>1</v>
      </c>
      <c r="L24" s="116">
        <v>0</v>
      </c>
      <c r="M24" s="116">
        <v>0</v>
      </c>
      <c r="N24" s="116">
        <v>1</v>
      </c>
      <c r="O24" s="117">
        <f t="shared" ref="O24:O32" si="4">SUM(C24:N24)</f>
        <v>6</v>
      </c>
      <c r="P24" s="110">
        <f>(100000/5183977)*(O24/12)*12</f>
        <v>0.11574125425324996</v>
      </c>
      <c r="Q24" s="95"/>
      <c r="R24" s="95"/>
      <c r="S24" s="95"/>
      <c r="T24" s="87"/>
    </row>
    <row r="25" spans="1:20" ht="15">
      <c r="A25" s="87"/>
      <c r="B25" s="115" t="s">
        <v>139</v>
      </c>
      <c r="C25" s="116">
        <v>0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7">
        <f t="shared" si="4"/>
        <v>0</v>
      </c>
      <c r="P25" s="110">
        <f t="shared" ref="P25:P32" si="5">(100000/5183977)*(O25/12)*12</f>
        <v>0</v>
      </c>
      <c r="Q25" s="95"/>
      <c r="R25" s="95"/>
      <c r="S25" s="95"/>
      <c r="T25" s="87"/>
    </row>
    <row r="26" spans="1:20" ht="15">
      <c r="A26" s="87"/>
      <c r="B26" s="115" t="s">
        <v>121</v>
      </c>
      <c r="C26" s="116">
        <v>0</v>
      </c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7">
        <f t="shared" si="4"/>
        <v>0</v>
      </c>
      <c r="P26" s="110">
        <f t="shared" si="5"/>
        <v>0</v>
      </c>
      <c r="Q26" s="95"/>
      <c r="R26" s="95"/>
      <c r="S26" s="95"/>
      <c r="T26" s="87"/>
    </row>
    <row r="27" spans="1:20" ht="15">
      <c r="A27" s="87"/>
      <c r="B27" s="115" t="s">
        <v>145</v>
      </c>
      <c r="C27" s="116">
        <v>7</v>
      </c>
      <c r="D27" s="116">
        <v>8</v>
      </c>
      <c r="E27" s="116">
        <v>5</v>
      </c>
      <c r="F27" s="116">
        <v>8</v>
      </c>
      <c r="G27" s="116">
        <v>4</v>
      </c>
      <c r="H27" s="116">
        <v>4</v>
      </c>
      <c r="I27" s="116">
        <v>14</v>
      </c>
      <c r="J27" s="116">
        <v>5</v>
      </c>
      <c r="K27" s="116">
        <v>3</v>
      </c>
      <c r="L27" s="116">
        <v>5</v>
      </c>
      <c r="M27" s="116">
        <v>11</v>
      </c>
      <c r="N27" s="116">
        <v>11</v>
      </c>
      <c r="O27" s="117">
        <f t="shared" si="4"/>
        <v>85</v>
      </c>
      <c r="P27" s="110">
        <f t="shared" si="5"/>
        <v>1.6396677685877079</v>
      </c>
      <c r="Q27" s="95"/>
      <c r="R27" s="95"/>
      <c r="S27" s="95"/>
      <c r="T27" s="87"/>
    </row>
    <row r="28" spans="1:20" ht="15">
      <c r="A28" s="87"/>
      <c r="B28" s="115" t="s">
        <v>132</v>
      </c>
      <c r="C28" s="116">
        <v>0</v>
      </c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7">
        <f t="shared" si="4"/>
        <v>0</v>
      </c>
      <c r="P28" s="110">
        <f t="shared" si="5"/>
        <v>0</v>
      </c>
      <c r="Q28" s="95"/>
      <c r="R28" s="95"/>
      <c r="S28" s="95"/>
      <c r="T28" s="87"/>
    </row>
    <row r="29" spans="1:20" ht="15">
      <c r="A29" s="87"/>
      <c r="B29" s="115" t="s">
        <v>95</v>
      </c>
      <c r="C29" s="116">
        <v>0</v>
      </c>
      <c r="D29" s="116">
        <v>1</v>
      </c>
      <c r="E29" s="116">
        <v>2</v>
      </c>
      <c r="F29" s="116">
        <v>4</v>
      </c>
      <c r="G29" s="116">
        <v>3</v>
      </c>
      <c r="H29" s="116">
        <v>1</v>
      </c>
      <c r="I29" s="116">
        <v>6</v>
      </c>
      <c r="J29" s="116">
        <v>2</v>
      </c>
      <c r="K29" s="116">
        <v>2</v>
      </c>
      <c r="L29" s="116">
        <v>4</v>
      </c>
      <c r="M29" s="118">
        <v>3</v>
      </c>
      <c r="N29" s="118">
        <v>5</v>
      </c>
      <c r="O29" s="117">
        <f t="shared" si="4"/>
        <v>33</v>
      </c>
      <c r="P29" s="110">
        <f t="shared" si="5"/>
        <v>0.63657689839287479</v>
      </c>
      <c r="Q29" s="95"/>
      <c r="R29" s="95"/>
      <c r="S29" s="95"/>
      <c r="T29" s="87"/>
    </row>
    <row r="30" spans="1:20" ht="15">
      <c r="A30" s="87"/>
      <c r="B30" s="115" t="s">
        <v>128</v>
      </c>
      <c r="C30" s="116">
        <v>0</v>
      </c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1</v>
      </c>
      <c r="K30" s="116">
        <v>0</v>
      </c>
      <c r="L30" s="116">
        <v>0</v>
      </c>
      <c r="M30" s="118">
        <v>0</v>
      </c>
      <c r="N30" s="118">
        <v>0</v>
      </c>
      <c r="O30" s="117">
        <f t="shared" si="4"/>
        <v>1</v>
      </c>
      <c r="P30" s="110">
        <f t="shared" si="5"/>
        <v>1.9290209042208323E-2</v>
      </c>
      <c r="Q30" s="95"/>
      <c r="R30" s="95"/>
      <c r="S30" s="95"/>
      <c r="T30" s="87"/>
    </row>
    <row r="31" spans="1:20" ht="15">
      <c r="A31" s="87"/>
      <c r="B31" s="119" t="s">
        <v>130</v>
      </c>
      <c r="C31" s="120">
        <v>1</v>
      </c>
      <c r="D31" s="120">
        <v>0</v>
      </c>
      <c r="E31" s="120">
        <v>0</v>
      </c>
      <c r="F31" s="120">
        <v>1</v>
      </c>
      <c r="G31" s="120">
        <v>0</v>
      </c>
      <c r="H31" s="120">
        <v>0</v>
      </c>
      <c r="I31" s="120">
        <v>1</v>
      </c>
      <c r="J31" s="120">
        <v>0</v>
      </c>
      <c r="K31" s="120">
        <v>0</v>
      </c>
      <c r="L31" s="120">
        <v>0</v>
      </c>
      <c r="M31" s="121">
        <v>1</v>
      </c>
      <c r="N31" s="121">
        <v>0</v>
      </c>
      <c r="O31" s="117">
        <f t="shared" si="4"/>
        <v>4</v>
      </c>
      <c r="P31" s="110">
        <f t="shared" si="5"/>
        <v>7.7160836168833291E-2</v>
      </c>
      <c r="Q31" s="95"/>
      <c r="R31" s="95"/>
      <c r="S31" s="95"/>
      <c r="T31" s="87"/>
    </row>
    <row r="32" spans="1:20" ht="15">
      <c r="A32" s="87"/>
      <c r="B32" s="119" t="s">
        <v>166</v>
      </c>
      <c r="C32" s="120">
        <v>0</v>
      </c>
      <c r="D32" s="120">
        <v>0</v>
      </c>
      <c r="E32" s="120">
        <v>0</v>
      </c>
      <c r="F32" s="120">
        <v>0</v>
      </c>
      <c r="G32" s="120">
        <v>0</v>
      </c>
      <c r="H32" s="120">
        <v>1</v>
      </c>
      <c r="I32" s="120">
        <v>0</v>
      </c>
      <c r="J32" s="120">
        <v>1</v>
      </c>
      <c r="K32" s="120">
        <v>0</v>
      </c>
      <c r="L32" s="120">
        <v>1</v>
      </c>
      <c r="M32" s="121">
        <v>0</v>
      </c>
      <c r="N32" s="121">
        <v>0</v>
      </c>
      <c r="O32" s="117">
        <f t="shared" si="4"/>
        <v>3</v>
      </c>
      <c r="P32" s="110">
        <f t="shared" si="5"/>
        <v>5.7870627126624982E-2</v>
      </c>
      <c r="Q32" s="95"/>
      <c r="R32" s="95"/>
      <c r="S32" s="95"/>
      <c r="T32" s="87"/>
    </row>
    <row r="33" spans="1:20" ht="15.75" thickBot="1">
      <c r="A33" s="87"/>
      <c r="B33" s="112" t="s">
        <v>0</v>
      </c>
      <c r="C33" s="113">
        <f>SUM(C24:C32)</f>
        <v>9</v>
      </c>
      <c r="D33" s="113">
        <f t="shared" ref="D33:O33" si="6">SUM(D24:D32)</f>
        <v>9</v>
      </c>
      <c r="E33" s="113">
        <f t="shared" si="6"/>
        <v>8</v>
      </c>
      <c r="F33" s="113">
        <f t="shared" si="6"/>
        <v>15</v>
      </c>
      <c r="G33" s="113">
        <f t="shared" si="6"/>
        <v>7</v>
      </c>
      <c r="H33" s="113">
        <f t="shared" si="6"/>
        <v>6</v>
      </c>
      <c r="I33" s="113">
        <f t="shared" si="6"/>
        <v>21</v>
      </c>
      <c r="J33" s="113">
        <f t="shared" si="6"/>
        <v>9</v>
      </c>
      <c r="K33" s="113">
        <f t="shared" si="6"/>
        <v>6</v>
      </c>
      <c r="L33" s="113">
        <f t="shared" si="6"/>
        <v>10</v>
      </c>
      <c r="M33" s="113">
        <f>SUM(M24:M32)</f>
        <v>15</v>
      </c>
      <c r="N33" s="113">
        <f t="shared" si="6"/>
        <v>17</v>
      </c>
      <c r="O33" s="113">
        <f t="shared" si="6"/>
        <v>132</v>
      </c>
      <c r="P33" s="110"/>
      <c r="Q33" s="95"/>
      <c r="R33" s="95"/>
      <c r="S33" s="95"/>
      <c r="T33" s="87"/>
    </row>
    <row r="34" spans="1:20" ht="15.75" thickBot="1">
      <c r="A34" s="87"/>
      <c r="B34" s="243" t="s">
        <v>83</v>
      </c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114">
        <f>(100000/5183977)*(O33/12)*12</f>
        <v>2.5463075935714992</v>
      </c>
      <c r="Q34" s="95"/>
      <c r="R34" s="95"/>
      <c r="S34" s="95"/>
      <c r="T34" s="87"/>
    </row>
    <row r="35" spans="1:20" ht="15.75">
      <c r="A35" s="87"/>
      <c r="B35" s="98" t="s">
        <v>81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87"/>
    </row>
    <row r="36" spans="1:20" ht="15.75" thickBot="1">
      <c r="A36" s="87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87"/>
    </row>
    <row r="37" spans="1:20" ht="15.75" hidden="1" thickBot="1">
      <c r="A37" s="87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87"/>
    </row>
    <row r="38" spans="1:20" ht="22.5" hidden="1" thickBot="1">
      <c r="A38" s="241" t="s">
        <v>44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87"/>
    </row>
    <row r="39" spans="1:20" ht="15.75" hidden="1" thickBot="1">
      <c r="A39" s="87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87"/>
    </row>
    <row r="40" spans="1:20" ht="15.75" hidden="1" thickBot="1">
      <c r="A40" s="87"/>
      <c r="B40" s="122" t="s">
        <v>42</v>
      </c>
      <c r="C40" s="123" t="s">
        <v>3</v>
      </c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242"/>
      <c r="Q40" s="242"/>
      <c r="R40" s="242"/>
      <c r="S40" s="242"/>
      <c r="T40" s="87"/>
    </row>
    <row r="41" spans="1:20" ht="15.75" hidden="1" thickBot="1">
      <c r="A41" s="87"/>
      <c r="B41" s="125" t="s">
        <v>45</v>
      </c>
      <c r="C41" s="126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87"/>
      <c r="Q41" s="87"/>
      <c r="R41" s="87"/>
      <c r="S41" s="87"/>
      <c r="T41" s="87"/>
    </row>
    <row r="42" spans="1:20" ht="15.75" hidden="1" thickBot="1">
      <c r="A42" s="87"/>
      <c r="B42" s="128" t="s">
        <v>46</v>
      </c>
      <c r="C42" s="129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87"/>
      <c r="Q42" s="87"/>
      <c r="R42" s="87"/>
      <c r="S42" s="87"/>
      <c r="T42" s="87"/>
    </row>
    <row r="43" spans="1:20" ht="15.75" hidden="1" thickBot="1">
      <c r="A43" s="87"/>
      <c r="B43" s="130" t="s">
        <v>0</v>
      </c>
      <c r="C43" s="131">
        <f>SUM(C41:C42)</f>
        <v>0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87"/>
      <c r="Q43" s="87"/>
      <c r="R43" s="87"/>
      <c r="S43" s="87"/>
      <c r="T43" s="87"/>
    </row>
    <row r="44" spans="1:20" ht="15.75" hidden="1" thickBot="1">
      <c r="A44" s="87"/>
      <c r="B44" s="245" t="s">
        <v>43</v>
      </c>
      <c r="C44" s="245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246">
        <f>(100000/10257724)*C43*12</f>
        <v>0</v>
      </c>
      <c r="Q44" s="246">
        <f>(100000/9755954)*(P44/8)*12</f>
        <v>0</v>
      </c>
      <c r="R44" s="246">
        <f>(100000/9755954)*(Q44/8)*12</f>
        <v>0</v>
      </c>
      <c r="S44" s="246">
        <f>(100000/9755954)*(R44/8)*12</f>
        <v>0</v>
      </c>
      <c r="T44" s="87"/>
    </row>
    <row r="45" spans="1:20" ht="15">
      <c r="A45" s="87"/>
      <c r="B45" s="238" t="s">
        <v>86</v>
      </c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40"/>
      <c r="Q45" s="95"/>
      <c r="R45" s="95"/>
      <c r="S45" s="95"/>
      <c r="T45" s="87"/>
    </row>
    <row r="46" spans="1:20" ht="48" customHeight="1">
      <c r="A46" s="87"/>
      <c r="B46" s="105" t="s">
        <v>98</v>
      </c>
      <c r="C46" s="106" t="s">
        <v>66</v>
      </c>
      <c r="D46" s="106" t="s">
        <v>67</v>
      </c>
      <c r="E46" s="106" t="s">
        <v>68</v>
      </c>
      <c r="F46" s="106" t="s">
        <v>69</v>
      </c>
      <c r="G46" s="106" t="s">
        <v>70</v>
      </c>
      <c r="H46" s="106" t="s">
        <v>71</v>
      </c>
      <c r="I46" s="106" t="s">
        <v>72</v>
      </c>
      <c r="J46" s="106" t="s">
        <v>73</v>
      </c>
      <c r="K46" s="106" t="s">
        <v>74</v>
      </c>
      <c r="L46" s="106" t="s">
        <v>75</v>
      </c>
      <c r="M46" s="106" t="s">
        <v>76</v>
      </c>
      <c r="N46" s="106" t="s">
        <v>77</v>
      </c>
      <c r="O46" s="106" t="s">
        <v>0</v>
      </c>
      <c r="P46" s="107" t="s">
        <v>93</v>
      </c>
      <c r="Q46" s="95"/>
      <c r="R46" s="95"/>
      <c r="S46" s="95"/>
      <c r="T46" s="87"/>
    </row>
    <row r="47" spans="1:20" ht="15.75" thickBot="1">
      <c r="A47" s="87"/>
      <c r="B47" s="134" t="s">
        <v>96</v>
      </c>
      <c r="C47" s="135">
        <v>1</v>
      </c>
      <c r="D47" s="135">
        <v>0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1</v>
      </c>
      <c r="K47" s="135">
        <v>1</v>
      </c>
      <c r="L47" s="135">
        <v>0</v>
      </c>
      <c r="M47" s="136">
        <v>0</v>
      </c>
      <c r="N47" s="136">
        <v>2</v>
      </c>
      <c r="O47" s="136">
        <f>SUM(C47:N47)</f>
        <v>5</v>
      </c>
      <c r="P47" s="137">
        <f>(100000/5183977)*(O47/12)*12</f>
        <v>9.6451045211041628E-2</v>
      </c>
      <c r="Q47" s="95"/>
      <c r="R47" s="95"/>
      <c r="S47" s="95"/>
      <c r="T47" s="87"/>
    </row>
    <row r="48" spans="1:20" ht="15.75">
      <c r="A48" s="87"/>
      <c r="B48" s="98" t="s">
        <v>81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87"/>
    </row>
    <row r="49" spans="1:20" ht="15.75" thickBot="1">
      <c r="A49" s="87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87"/>
    </row>
    <row r="50" spans="1:20" ht="15">
      <c r="A50" s="87"/>
      <c r="B50" s="238" t="s">
        <v>61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40"/>
      <c r="Q50" s="95"/>
      <c r="R50" s="95"/>
      <c r="S50" s="95"/>
      <c r="T50" s="87"/>
    </row>
    <row r="51" spans="1:20" ht="48" customHeight="1">
      <c r="A51" s="87"/>
      <c r="B51" s="105" t="s">
        <v>98</v>
      </c>
      <c r="C51" s="106" t="s">
        <v>66</v>
      </c>
      <c r="D51" s="106" t="s">
        <v>67</v>
      </c>
      <c r="E51" s="106" t="s">
        <v>68</v>
      </c>
      <c r="F51" s="106" t="s">
        <v>69</v>
      </c>
      <c r="G51" s="106" t="s">
        <v>70</v>
      </c>
      <c r="H51" s="106" t="s">
        <v>71</v>
      </c>
      <c r="I51" s="106" t="s">
        <v>72</v>
      </c>
      <c r="J51" s="106" t="s">
        <v>73</v>
      </c>
      <c r="K51" s="106" t="s">
        <v>74</v>
      </c>
      <c r="L51" s="106" t="s">
        <v>75</v>
      </c>
      <c r="M51" s="106" t="s">
        <v>76</v>
      </c>
      <c r="N51" s="106" t="s">
        <v>77</v>
      </c>
      <c r="O51" s="106" t="s">
        <v>0</v>
      </c>
      <c r="P51" s="107" t="s">
        <v>93</v>
      </c>
      <c r="Q51" s="95"/>
      <c r="R51" s="95"/>
      <c r="S51" s="95"/>
      <c r="T51" s="87"/>
    </row>
    <row r="52" spans="1:20" ht="15.75" thickBot="1">
      <c r="A52" s="87"/>
      <c r="B52" s="134" t="s">
        <v>97</v>
      </c>
      <c r="C52" s="135">
        <v>0</v>
      </c>
      <c r="D52" s="135">
        <v>1</v>
      </c>
      <c r="E52" s="135">
        <v>0</v>
      </c>
      <c r="F52" s="135">
        <v>0</v>
      </c>
      <c r="G52" s="135">
        <v>0</v>
      </c>
      <c r="H52" s="135">
        <v>0</v>
      </c>
      <c r="I52" s="135">
        <v>0</v>
      </c>
      <c r="J52" s="135">
        <v>0</v>
      </c>
      <c r="K52" s="135">
        <v>0</v>
      </c>
      <c r="L52" s="135">
        <v>0</v>
      </c>
      <c r="M52" s="135">
        <v>0</v>
      </c>
      <c r="N52" s="135">
        <v>0</v>
      </c>
      <c r="O52" s="136">
        <f>SUM(C52:N52)</f>
        <v>1</v>
      </c>
      <c r="P52" s="137">
        <f>(100000/5183977)*(O52/12)*12</f>
        <v>1.9290209042208323E-2</v>
      </c>
      <c r="Q52" s="95"/>
      <c r="R52" s="95"/>
      <c r="S52" s="95"/>
      <c r="T52" s="87"/>
    </row>
    <row r="53" spans="1:20" ht="15.75" thickBot="1">
      <c r="A53" s="87"/>
      <c r="B53" s="13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40"/>
      <c r="Q53" s="87"/>
      <c r="R53" s="87"/>
      <c r="S53" s="87"/>
      <c r="T53" s="87"/>
    </row>
    <row r="54" spans="1:20" ht="25.5" customHeight="1" thickBot="1">
      <c r="A54" s="87"/>
      <c r="B54" s="141" t="s">
        <v>87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3">
        <f>(100000/5183977)*(106/12)*12</f>
        <v>2.0447621584740827</v>
      </c>
      <c r="Q54" s="95"/>
      <c r="R54" s="95"/>
      <c r="S54" s="95"/>
      <c r="T54" s="87"/>
    </row>
    <row r="55" spans="1:20" ht="15.75">
      <c r="A55" s="87"/>
      <c r="B55" s="98" t="s">
        <v>81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87"/>
    </row>
    <row r="56" spans="1:20" ht="15">
      <c r="A56" s="87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87"/>
    </row>
    <row r="57" spans="1:20" ht="15">
      <c r="A57" s="87"/>
      <c r="B57" s="95"/>
      <c r="C57" s="95"/>
      <c r="D57" s="95"/>
      <c r="E57" s="95"/>
      <c r="F57" s="95"/>
      <c r="G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87"/>
    </row>
    <row r="58" spans="1:20" ht="15">
      <c r="A58" s="87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87"/>
    </row>
    <row r="59" spans="1:20" ht="15">
      <c r="A59" s="87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87"/>
    </row>
    <row r="60" spans="1:20" ht="15">
      <c r="A60" s="87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87"/>
    </row>
    <row r="61" spans="1:20" ht="15">
      <c r="A61" s="87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87"/>
    </row>
    <row r="62" spans="1:20" ht="15">
      <c r="A62" s="87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87"/>
    </row>
    <row r="63" spans="1:20" ht="15">
      <c r="A63" s="87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87"/>
    </row>
    <row r="64" spans="1:20" ht="15">
      <c r="A64" s="87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87"/>
    </row>
  </sheetData>
  <sortState ref="B12:O17">
    <sortCondition ref="B12"/>
  </sortState>
  <mergeCells count="14">
    <mergeCell ref="B5:P5"/>
    <mergeCell ref="B50:P50"/>
    <mergeCell ref="A38:S38"/>
    <mergeCell ref="P40:S40"/>
    <mergeCell ref="B19:O19"/>
    <mergeCell ref="B22:P22"/>
    <mergeCell ref="B34:O34"/>
    <mergeCell ref="B44:C44"/>
    <mergeCell ref="P44:S44"/>
    <mergeCell ref="B45:P45"/>
    <mergeCell ref="B10:P10"/>
    <mergeCell ref="B8:P8"/>
    <mergeCell ref="B7:P7"/>
    <mergeCell ref="B6:P6"/>
  </mergeCells>
  <pageMargins left="0.19685039370078741" right="0.19685039370078741" top="0.39370078740157483" bottom="0.19685039370078741" header="0" footer="0"/>
  <pageSetup scale="8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7" zoomScaleNormal="100" zoomScaleSheetLayoutView="85" workbookViewId="0">
      <selection activeCell="F22" sqref="F22"/>
    </sheetView>
  </sheetViews>
  <sheetFormatPr baseColWidth="10" defaultColWidth="11.42578125" defaultRowHeight="12.75"/>
  <cols>
    <col min="1" max="1" width="15" customWidth="1"/>
    <col min="2" max="2" width="15.140625" style="1" customWidth="1"/>
    <col min="3" max="3" width="15" style="1" bestFit="1" customWidth="1"/>
    <col min="4" max="4" width="14.140625" style="1" customWidth="1"/>
    <col min="5" max="5" width="7.28515625" style="1" customWidth="1"/>
    <col min="6" max="6" width="11.140625" style="1" customWidth="1"/>
    <col min="7" max="7" width="10.140625" customWidth="1"/>
    <col min="8" max="8" width="1.42578125" customWidth="1"/>
    <col min="9" max="9" width="1.7109375" customWidth="1"/>
    <col min="10" max="10" width="5.42578125" customWidth="1"/>
    <col min="11" max="11" width="2.85546875" customWidth="1"/>
  </cols>
  <sheetData>
    <row r="1" spans="1:10" ht="15">
      <c r="A1" s="87"/>
      <c r="B1" s="95"/>
      <c r="C1" s="95"/>
      <c r="D1" s="95"/>
      <c r="E1" s="95"/>
      <c r="F1" s="95"/>
      <c r="G1" s="87"/>
      <c r="H1" s="87"/>
      <c r="I1" s="87"/>
      <c r="J1" s="87"/>
    </row>
    <row r="2" spans="1:10" ht="15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</row>
    <row r="3" spans="1:10" ht="24.75">
      <c r="A3" s="248"/>
      <c r="B3" s="248"/>
      <c r="C3" s="248"/>
      <c r="D3" s="248"/>
      <c r="E3" s="248"/>
      <c r="F3" s="248"/>
      <c r="G3" s="248"/>
      <c r="H3" s="248"/>
      <c r="I3" s="248"/>
      <c r="J3" s="248"/>
    </row>
    <row r="4" spans="1:10" ht="15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</row>
    <row r="5" spans="1:10" ht="17.25">
      <c r="A5" s="87"/>
      <c r="B5" s="91"/>
      <c r="C5" s="91"/>
      <c r="D5" s="91"/>
      <c r="E5" s="91"/>
      <c r="F5" s="91"/>
      <c r="G5" s="87"/>
      <c r="H5" s="87"/>
      <c r="I5" s="87"/>
      <c r="J5" s="87"/>
    </row>
    <row r="6" spans="1:10" ht="12" customHeight="1">
      <c r="A6" s="144"/>
      <c r="B6" s="144"/>
      <c r="C6" s="144"/>
      <c r="D6" s="144"/>
      <c r="E6" s="144"/>
      <c r="F6" s="144"/>
      <c r="G6" s="87"/>
      <c r="H6" s="87"/>
      <c r="I6" s="87"/>
      <c r="J6" s="87"/>
    </row>
    <row r="7" spans="1:10" ht="45.75" customHeight="1">
      <c r="A7" s="87"/>
      <c r="B7" s="247" t="s">
        <v>88</v>
      </c>
      <c r="C7" s="247"/>
      <c r="D7" s="247"/>
      <c r="E7" s="247"/>
      <c r="F7" s="247"/>
      <c r="G7" s="94"/>
      <c r="H7" s="94"/>
      <c r="I7" s="94"/>
      <c r="J7" s="94"/>
    </row>
    <row r="8" spans="1:10" ht="15.75" thickBot="1">
      <c r="A8" s="87"/>
      <c r="B8" s="145"/>
      <c r="C8" s="145"/>
      <c r="D8" s="145"/>
      <c r="E8" s="145"/>
      <c r="F8" s="145"/>
      <c r="G8" s="87"/>
      <c r="H8" s="87"/>
      <c r="I8" s="87"/>
      <c r="J8" s="87"/>
    </row>
    <row r="9" spans="1:10" ht="15">
      <c r="A9" s="87"/>
      <c r="B9" s="146" t="s">
        <v>94</v>
      </c>
      <c r="C9" s="40" t="s">
        <v>47</v>
      </c>
      <c r="D9" s="40" t="s">
        <v>48</v>
      </c>
      <c r="E9" s="40" t="s">
        <v>49</v>
      </c>
      <c r="F9" s="147" t="s">
        <v>0</v>
      </c>
      <c r="G9" s="87"/>
      <c r="H9" s="87"/>
      <c r="I9" s="87"/>
      <c r="J9" s="95"/>
    </row>
    <row r="10" spans="1:10" s="1" customFormat="1" ht="20.100000000000001" customHeight="1">
      <c r="A10" s="87"/>
      <c r="B10" s="148" t="s">
        <v>66</v>
      </c>
      <c r="C10" s="149">
        <v>5</v>
      </c>
      <c r="D10" s="149">
        <v>2</v>
      </c>
      <c r="E10" s="149">
        <v>5</v>
      </c>
      <c r="F10" s="150">
        <f>SUM(C10:E10)</f>
        <v>12</v>
      </c>
      <c r="G10" s="95"/>
      <c r="H10" s="95"/>
      <c r="I10" s="95"/>
      <c r="J10" s="95"/>
    </row>
    <row r="11" spans="1:10" s="1" customFormat="1" ht="20.100000000000001" customHeight="1">
      <c r="A11" s="87"/>
      <c r="B11" s="148" t="s">
        <v>67</v>
      </c>
      <c r="C11" s="149">
        <v>5</v>
      </c>
      <c r="D11" s="149">
        <v>2</v>
      </c>
      <c r="E11" s="149">
        <v>4</v>
      </c>
      <c r="F11" s="150">
        <f t="shared" ref="F11:F21" si="0">SUM(C11:E11)</f>
        <v>11</v>
      </c>
      <c r="G11" s="95"/>
      <c r="H11" s="95"/>
      <c r="I11" s="95"/>
      <c r="J11" s="95"/>
    </row>
    <row r="12" spans="1:10" s="1" customFormat="1" ht="20.100000000000001" customHeight="1">
      <c r="A12" s="87"/>
      <c r="B12" s="148" t="s">
        <v>68</v>
      </c>
      <c r="C12" s="149">
        <v>6</v>
      </c>
      <c r="D12" s="149">
        <v>4</v>
      </c>
      <c r="E12" s="149">
        <v>2</v>
      </c>
      <c r="F12" s="150">
        <f t="shared" si="0"/>
        <v>12</v>
      </c>
      <c r="G12" s="95"/>
      <c r="H12" s="95"/>
      <c r="I12" s="95"/>
      <c r="J12" s="95"/>
    </row>
    <row r="13" spans="1:10" s="1" customFormat="1" ht="20.100000000000001" customHeight="1">
      <c r="A13" s="87"/>
      <c r="B13" s="148" t="s">
        <v>69</v>
      </c>
      <c r="C13" s="149">
        <v>8</v>
      </c>
      <c r="D13" s="149">
        <v>1</v>
      </c>
      <c r="E13" s="149">
        <v>6</v>
      </c>
      <c r="F13" s="150">
        <f t="shared" si="0"/>
        <v>15</v>
      </c>
      <c r="G13" s="95"/>
      <c r="H13" s="95"/>
      <c r="I13" s="95"/>
      <c r="J13" s="95"/>
    </row>
    <row r="14" spans="1:10" s="1" customFormat="1" ht="20.100000000000001" customHeight="1">
      <c r="A14" s="87"/>
      <c r="B14" s="148" t="s">
        <v>70</v>
      </c>
      <c r="C14" s="149">
        <v>2</v>
      </c>
      <c r="D14" s="149">
        <v>4</v>
      </c>
      <c r="E14" s="149">
        <v>1</v>
      </c>
      <c r="F14" s="150">
        <f t="shared" si="0"/>
        <v>7</v>
      </c>
      <c r="G14" s="95"/>
      <c r="H14" s="95"/>
      <c r="I14" s="95"/>
      <c r="J14" s="95"/>
    </row>
    <row r="15" spans="1:10" s="1" customFormat="1" ht="20.100000000000001" customHeight="1">
      <c r="A15" s="87"/>
      <c r="B15" s="148" t="s">
        <v>71</v>
      </c>
      <c r="C15" s="149">
        <v>4</v>
      </c>
      <c r="D15" s="149">
        <v>2</v>
      </c>
      <c r="E15" s="149">
        <v>1</v>
      </c>
      <c r="F15" s="150">
        <f t="shared" si="0"/>
        <v>7</v>
      </c>
      <c r="G15" s="95"/>
      <c r="H15" s="95"/>
      <c r="I15" s="95"/>
      <c r="J15" s="95"/>
    </row>
    <row r="16" spans="1:10" s="1" customFormat="1" ht="20.100000000000001" customHeight="1">
      <c r="A16" s="87"/>
      <c r="B16" s="148" t="s">
        <v>72</v>
      </c>
      <c r="C16" s="149">
        <v>6</v>
      </c>
      <c r="D16" s="149">
        <v>7</v>
      </c>
      <c r="E16" s="149">
        <v>11</v>
      </c>
      <c r="F16" s="150">
        <f t="shared" si="0"/>
        <v>24</v>
      </c>
      <c r="G16" s="95"/>
      <c r="H16" s="95"/>
      <c r="I16" s="95"/>
      <c r="J16" s="95"/>
    </row>
    <row r="17" spans="1:10" s="1" customFormat="1" ht="20.100000000000001" customHeight="1">
      <c r="A17" s="87"/>
      <c r="B17" s="148" t="s">
        <v>73</v>
      </c>
      <c r="C17" s="149">
        <v>3</v>
      </c>
      <c r="D17" s="149">
        <v>3</v>
      </c>
      <c r="E17" s="149">
        <v>5</v>
      </c>
      <c r="F17" s="150">
        <f t="shared" si="0"/>
        <v>11</v>
      </c>
      <c r="G17" s="95"/>
      <c r="H17" s="95"/>
      <c r="I17" s="95"/>
      <c r="J17" s="95"/>
    </row>
    <row r="18" spans="1:10" s="1" customFormat="1" ht="20.100000000000001" customHeight="1">
      <c r="A18" s="87"/>
      <c r="B18" s="148" t="s">
        <v>74</v>
      </c>
      <c r="C18" s="149">
        <v>1</v>
      </c>
      <c r="D18" s="149">
        <v>1</v>
      </c>
      <c r="E18" s="149">
        <v>5</v>
      </c>
      <c r="F18" s="150">
        <f t="shared" si="0"/>
        <v>7</v>
      </c>
      <c r="G18" s="95"/>
      <c r="H18" s="95"/>
      <c r="I18" s="95"/>
      <c r="J18" s="95"/>
    </row>
    <row r="19" spans="1:10" s="1" customFormat="1" ht="20.100000000000001" customHeight="1">
      <c r="A19" s="87"/>
      <c r="B19" s="148" t="s">
        <v>75</v>
      </c>
      <c r="C19" s="149">
        <v>3</v>
      </c>
      <c r="D19" s="149">
        <v>3</v>
      </c>
      <c r="E19" s="149">
        <v>4</v>
      </c>
      <c r="F19" s="150">
        <f t="shared" si="0"/>
        <v>10</v>
      </c>
      <c r="G19" s="95"/>
      <c r="H19" s="95"/>
      <c r="I19" s="95"/>
      <c r="J19" s="95"/>
    </row>
    <row r="20" spans="1:10" s="1" customFormat="1" ht="20.100000000000001" customHeight="1">
      <c r="A20" s="87"/>
      <c r="B20" s="148" t="s">
        <v>76</v>
      </c>
      <c r="C20" s="151">
        <v>4</v>
      </c>
      <c r="D20" s="151">
        <v>7</v>
      </c>
      <c r="E20" s="151">
        <v>6</v>
      </c>
      <c r="F20" s="150">
        <f t="shared" si="0"/>
        <v>17</v>
      </c>
      <c r="G20" s="95"/>
      <c r="H20" s="95"/>
      <c r="I20" s="95"/>
      <c r="J20" s="95"/>
    </row>
    <row r="21" spans="1:10" s="1" customFormat="1" ht="20.100000000000001" customHeight="1">
      <c r="A21" s="87"/>
      <c r="B21" s="148" t="s">
        <v>77</v>
      </c>
      <c r="C21" s="151">
        <v>6</v>
      </c>
      <c r="D21" s="151">
        <v>7</v>
      </c>
      <c r="E21" s="151">
        <v>6</v>
      </c>
      <c r="F21" s="150">
        <f t="shared" si="0"/>
        <v>19</v>
      </c>
      <c r="G21" s="95"/>
      <c r="H21" s="95"/>
      <c r="I21" s="95"/>
      <c r="J21" s="95"/>
    </row>
    <row r="22" spans="1:10" ht="24" customHeight="1" thickBot="1">
      <c r="A22" s="87"/>
      <c r="B22" s="152" t="s">
        <v>0</v>
      </c>
      <c r="C22" s="153">
        <f>SUM(C10:C21)</f>
        <v>53</v>
      </c>
      <c r="D22" s="153">
        <f>SUM(D10:D21)</f>
        <v>43</v>
      </c>
      <c r="E22" s="153">
        <f>SUM(E10:E21)</f>
        <v>56</v>
      </c>
      <c r="F22" s="154">
        <f>SUM(F10:F21)</f>
        <v>152</v>
      </c>
      <c r="G22" s="87"/>
      <c r="H22" s="87"/>
      <c r="I22" s="87"/>
      <c r="J22" s="87"/>
    </row>
    <row r="23" spans="1:10" ht="15.75">
      <c r="A23" s="87"/>
      <c r="B23" s="98" t="s">
        <v>157</v>
      </c>
      <c r="C23" s="95"/>
      <c r="D23" s="95"/>
      <c r="E23" s="95"/>
      <c r="F23" s="95"/>
      <c r="G23" s="87"/>
      <c r="H23" s="87"/>
      <c r="I23" s="87"/>
      <c r="J23" s="87"/>
    </row>
    <row r="24" spans="1:10" ht="15">
      <c r="A24" s="87"/>
      <c r="B24" s="95"/>
      <c r="C24" s="95"/>
      <c r="D24" s="95"/>
      <c r="E24" s="95"/>
      <c r="F24" s="95"/>
      <c r="G24" s="87"/>
      <c r="H24" s="87"/>
      <c r="I24" s="87"/>
      <c r="J24" s="87"/>
    </row>
    <row r="25" spans="1:10" ht="15">
      <c r="A25" s="87"/>
      <c r="B25" s="95"/>
      <c r="C25" s="95"/>
      <c r="D25" s="95"/>
      <c r="E25" s="95"/>
      <c r="F25" s="95"/>
      <c r="G25" s="87"/>
      <c r="H25" s="87"/>
      <c r="I25" s="87"/>
      <c r="J25" s="87"/>
    </row>
    <row r="26" spans="1:10" ht="15">
      <c r="A26" s="87"/>
      <c r="B26" s="95"/>
      <c r="C26" s="95"/>
      <c r="D26" s="95"/>
      <c r="E26" s="95"/>
      <c r="F26" s="95"/>
      <c r="G26" s="87"/>
      <c r="H26" s="87"/>
      <c r="I26" s="87"/>
      <c r="J26" s="87"/>
    </row>
    <row r="27" spans="1:10" ht="15">
      <c r="A27" s="87"/>
      <c r="B27" s="95"/>
      <c r="C27" s="95"/>
      <c r="D27" s="95"/>
      <c r="E27" s="95"/>
      <c r="F27" s="95"/>
      <c r="G27" s="87"/>
      <c r="H27" s="87"/>
      <c r="I27" s="87"/>
      <c r="J27" s="87"/>
    </row>
    <row r="28" spans="1:10" ht="15">
      <c r="A28" s="87"/>
      <c r="B28" s="95"/>
      <c r="C28" s="95"/>
      <c r="D28" s="95"/>
      <c r="E28" s="95"/>
      <c r="F28" s="95"/>
      <c r="G28" s="87"/>
      <c r="H28" s="87"/>
      <c r="I28" s="87"/>
      <c r="J28" s="87"/>
    </row>
    <row r="29" spans="1:10" ht="15">
      <c r="A29" s="87"/>
      <c r="B29" s="95"/>
      <c r="C29" s="95"/>
      <c r="D29" s="95"/>
      <c r="E29" s="95"/>
      <c r="F29" s="95"/>
      <c r="G29" s="87"/>
      <c r="H29" s="87"/>
      <c r="I29" s="87"/>
      <c r="J29" s="87"/>
    </row>
    <row r="30" spans="1:10" ht="15">
      <c r="A30" s="87"/>
      <c r="B30" s="95"/>
      <c r="C30" s="95"/>
      <c r="D30" s="95"/>
      <c r="E30" s="95"/>
      <c r="F30" s="95"/>
      <c r="G30" s="87"/>
      <c r="H30" s="87"/>
      <c r="I30" s="87"/>
      <c r="J30" s="87"/>
    </row>
    <row r="31" spans="1:10" ht="15">
      <c r="A31" s="87"/>
      <c r="B31" s="95"/>
      <c r="C31" s="95"/>
      <c r="D31" s="95"/>
      <c r="E31" s="95"/>
      <c r="F31" s="95"/>
      <c r="G31" s="87"/>
      <c r="H31" s="87"/>
      <c r="I31" s="87"/>
      <c r="J31" s="87"/>
    </row>
    <row r="32" spans="1:10" ht="15">
      <c r="A32" s="87"/>
      <c r="B32" s="95"/>
      <c r="C32" s="95"/>
      <c r="D32" s="95"/>
      <c r="E32" s="95"/>
      <c r="F32" s="95"/>
      <c r="G32" s="87"/>
      <c r="H32" s="87"/>
      <c r="I32" s="87"/>
      <c r="J32" s="87"/>
    </row>
    <row r="33" spans="1:10" ht="15">
      <c r="A33" s="87"/>
      <c r="B33" s="95"/>
      <c r="C33" s="95"/>
      <c r="D33" s="95"/>
      <c r="E33" s="95"/>
      <c r="F33" s="95"/>
      <c r="G33" s="87"/>
      <c r="H33" s="87"/>
      <c r="I33" s="87"/>
      <c r="J33" s="87"/>
    </row>
    <row r="34" spans="1:10" ht="15">
      <c r="A34" s="87"/>
      <c r="B34" s="95"/>
      <c r="C34" s="95"/>
      <c r="D34" s="95"/>
      <c r="E34" s="95"/>
      <c r="F34" s="95"/>
      <c r="G34" s="87"/>
      <c r="H34" s="87"/>
      <c r="I34" s="87"/>
      <c r="J34" s="87"/>
    </row>
    <row r="35" spans="1:10" ht="15">
      <c r="A35" s="87"/>
      <c r="B35" s="95"/>
      <c r="C35" s="95"/>
      <c r="D35" s="95"/>
      <c r="E35" s="95"/>
      <c r="F35" s="95"/>
      <c r="G35" s="87"/>
      <c r="H35" s="87"/>
      <c r="I35" s="87"/>
      <c r="J35" s="87"/>
    </row>
    <row r="36" spans="1:10" ht="15">
      <c r="A36" s="87"/>
      <c r="B36" s="95"/>
      <c r="C36" s="95"/>
      <c r="D36" s="95"/>
      <c r="E36" s="95"/>
      <c r="F36" s="95"/>
      <c r="G36" s="87"/>
      <c r="H36" s="87"/>
      <c r="I36" s="87"/>
      <c r="J36" s="87"/>
    </row>
    <row r="37" spans="1:10" ht="15">
      <c r="A37" s="87"/>
      <c r="B37" s="95"/>
      <c r="C37" s="95"/>
      <c r="D37" s="95"/>
      <c r="E37" s="95"/>
      <c r="F37" s="95"/>
      <c r="G37" s="87"/>
      <c r="H37" s="87"/>
      <c r="I37" s="87"/>
      <c r="J37" s="87"/>
    </row>
    <row r="38" spans="1:10" ht="15">
      <c r="A38" s="87"/>
      <c r="B38" s="95"/>
      <c r="C38" s="95"/>
      <c r="D38" s="95"/>
      <c r="E38" s="95"/>
      <c r="F38" s="95"/>
      <c r="G38" s="87"/>
      <c r="H38" s="87"/>
      <c r="I38" s="87"/>
      <c r="J38" s="87"/>
    </row>
    <row r="39" spans="1:10" ht="15">
      <c r="A39" s="87"/>
      <c r="B39" s="95"/>
      <c r="C39" s="95"/>
      <c r="D39" s="95"/>
      <c r="E39" s="95"/>
      <c r="F39" s="95"/>
      <c r="G39" s="87"/>
      <c r="H39" s="87"/>
      <c r="I39" s="87"/>
      <c r="J39" s="87"/>
    </row>
    <row r="40" spans="1:10" ht="15">
      <c r="A40" s="87"/>
      <c r="B40" s="95"/>
      <c r="C40" s="95"/>
      <c r="D40" s="95"/>
      <c r="E40" s="95"/>
      <c r="F40" s="95"/>
      <c r="G40" s="87"/>
      <c r="H40" s="87"/>
      <c r="I40" s="87"/>
      <c r="J40" s="87"/>
    </row>
    <row r="41" spans="1:10" ht="15">
      <c r="A41" s="87"/>
      <c r="B41" s="95"/>
      <c r="C41" s="95"/>
      <c r="D41" s="95"/>
      <c r="E41" s="95"/>
      <c r="F41" s="95"/>
      <c r="G41" s="87"/>
      <c r="H41" s="87"/>
      <c r="I41" s="87"/>
      <c r="J41" s="87"/>
    </row>
    <row r="42" spans="1:10" ht="15">
      <c r="A42" s="87"/>
      <c r="B42" s="95"/>
      <c r="C42" s="95"/>
      <c r="D42" s="95"/>
      <c r="E42" s="95"/>
      <c r="F42" s="95"/>
      <c r="G42" s="87"/>
      <c r="H42" s="87"/>
      <c r="I42" s="87"/>
      <c r="J42" s="87"/>
    </row>
    <row r="43" spans="1:10" ht="15">
      <c r="A43" s="87"/>
      <c r="B43" s="95"/>
      <c r="C43" s="95"/>
      <c r="D43" s="95"/>
      <c r="E43" s="95"/>
      <c r="F43" s="95"/>
      <c r="G43" s="87"/>
      <c r="H43" s="87"/>
      <c r="I43" s="87"/>
      <c r="J43" s="87"/>
    </row>
    <row r="44" spans="1:10" ht="15">
      <c r="A44" s="87"/>
      <c r="B44" s="95"/>
      <c r="C44" s="95"/>
      <c r="D44" s="95"/>
      <c r="E44" s="95"/>
      <c r="F44" s="95"/>
      <c r="G44" s="87"/>
      <c r="H44" s="87"/>
      <c r="I44" s="87"/>
      <c r="J44" s="87"/>
    </row>
    <row r="45" spans="1:10" ht="15">
      <c r="A45" s="87"/>
      <c r="B45" s="95"/>
      <c r="C45" s="95"/>
      <c r="D45" s="95"/>
      <c r="E45" s="95"/>
      <c r="F45" s="95"/>
      <c r="G45" s="87"/>
      <c r="H45" s="87"/>
      <c r="I45" s="87"/>
      <c r="J45" s="87"/>
    </row>
    <row r="46" spans="1:10" ht="15">
      <c r="A46" s="87"/>
      <c r="B46" s="95"/>
      <c r="C46" s="95"/>
      <c r="D46" s="95"/>
      <c r="E46" s="95"/>
      <c r="F46" s="95"/>
      <c r="G46" s="87"/>
      <c r="H46" s="87"/>
      <c r="I46" s="87"/>
      <c r="J46" s="87"/>
    </row>
    <row r="47" spans="1:10" ht="15">
      <c r="A47" s="87"/>
      <c r="B47" s="95"/>
      <c r="C47" s="95"/>
      <c r="D47" s="95"/>
      <c r="E47" s="95"/>
      <c r="F47" s="95"/>
      <c r="G47" s="87"/>
      <c r="H47" s="87"/>
      <c r="I47" s="87"/>
      <c r="J47" s="87"/>
    </row>
    <row r="48" spans="1:10" ht="15">
      <c r="A48" s="102"/>
      <c r="B48" s="95"/>
      <c r="C48" s="95"/>
      <c r="D48" s="95"/>
      <c r="E48" s="95"/>
      <c r="F48" s="95"/>
      <c r="G48" s="87"/>
      <c r="H48" s="87"/>
      <c r="I48" s="87"/>
      <c r="J48" s="87"/>
    </row>
  </sheetData>
  <mergeCells count="4">
    <mergeCell ref="A2:J2"/>
    <mergeCell ref="A3:J3"/>
    <mergeCell ref="A4:J4"/>
    <mergeCell ref="B7:F7"/>
  </mergeCells>
  <pageMargins left="0.39370078740157483" right="0.19685039370078741" top="0.39370078740157483" bottom="0.19685039370078741" header="0" footer="0"/>
  <pageSetup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66"/>
  <sheetViews>
    <sheetView topLeftCell="A4" zoomScaleNormal="100" zoomScaleSheetLayoutView="85" workbookViewId="0">
      <selection activeCell="F12" sqref="F12"/>
    </sheetView>
  </sheetViews>
  <sheetFormatPr baseColWidth="10" defaultColWidth="11.42578125" defaultRowHeight="12.75"/>
  <cols>
    <col min="1" max="1" width="19" customWidth="1"/>
    <col min="2" max="2" width="15.140625" style="1" customWidth="1"/>
    <col min="3" max="3" width="16" style="1" customWidth="1"/>
    <col min="4" max="4" width="16.42578125" style="1" bestFit="1" customWidth="1"/>
    <col min="5" max="5" width="14.7109375" style="1" bestFit="1" customWidth="1"/>
    <col min="6" max="6" width="11.140625" style="1" customWidth="1"/>
    <col min="7" max="7" width="10.140625" customWidth="1"/>
    <col min="8" max="8" width="1.42578125" customWidth="1"/>
    <col min="9" max="9" width="1.7109375" customWidth="1"/>
    <col min="10" max="10" width="3.5703125" customWidth="1"/>
    <col min="11" max="11" width="2.85546875" customWidth="1"/>
    <col min="12" max="12" width="12.28515625" bestFit="1" customWidth="1"/>
  </cols>
  <sheetData>
    <row r="6" spans="1:12" ht="15" customHeight="1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9"/>
    </row>
    <row r="7" spans="1:12" ht="24.75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248"/>
    </row>
    <row r="8" spans="1:12" ht="12" customHeight="1">
      <c r="A8" s="144"/>
      <c r="B8" s="144"/>
      <c r="C8" s="144"/>
      <c r="D8" s="144"/>
      <c r="E8" s="144"/>
      <c r="F8" s="144"/>
      <c r="G8" s="87"/>
      <c r="H8" s="87"/>
      <c r="I8" s="87"/>
      <c r="J8" s="87"/>
      <c r="K8" s="87"/>
    </row>
    <row r="9" spans="1:12" ht="43.5" customHeight="1">
      <c r="A9" s="87"/>
      <c r="B9" s="247" t="s">
        <v>89</v>
      </c>
      <c r="C9" s="247"/>
      <c r="D9" s="247"/>
      <c r="E9" s="247"/>
      <c r="F9" s="247"/>
      <c r="G9" s="94"/>
      <c r="H9" s="94"/>
      <c r="I9" s="94"/>
      <c r="J9" s="94"/>
      <c r="K9" s="87"/>
    </row>
    <row r="10" spans="1:12" ht="15.75" thickBot="1">
      <c r="A10" s="87"/>
      <c r="B10" s="145"/>
      <c r="C10" s="145"/>
      <c r="D10" s="145"/>
      <c r="E10" s="145"/>
      <c r="F10" s="145"/>
      <c r="G10" s="87"/>
      <c r="H10" s="87"/>
      <c r="I10" s="87"/>
      <c r="J10" s="87"/>
      <c r="K10" s="87"/>
    </row>
    <row r="11" spans="1:12" ht="18" customHeight="1">
      <c r="A11" s="87"/>
      <c r="B11" s="146" t="s">
        <v>94</v>
      </c>
      <c r="C11" s="40" t="s">
        <v>50</v>
      </c>
      <c r="D11" s="40" t="s">
        <v>51</v>
      </c>
      <c r="E11" s="40" t="s">
        <v>58</v>
      </c>
      <c r="F11" s="147" t="s">
        <v>0</v>
      </c>
      <c r="G11" s="87"/>
      <c r="H11" s="87"/>
      <c r="I11" s="87"/>
      <c r="J11" s="95"/>
      <c r="K11" s="87"/>
    </row>
    <row r="12" spans="1:12" s="1" customFormat="1" ht="20.100000000000001" customHeight="1">
      <c r="A12" s="87"/>
      <c r="B12" s="148" t="s">
        <v>66</v>
      </c>
      <c r="C12" s="149">
        <v>5</v>
      </c>
      <c r="D12" s="149">
        <v>7</v>
      </c>
      <c r="E12" s="149">
        <v>0</v>
      </c>
      <c r="F12" s="150">
        <f>SUM(C12:E12)</f>
        <v>12</v>
      </c>
      <c r="G12" s="95"/>
      <c r="H12" s="95"/>
      <c r="I12" s="95"/>
      <c r="J12" s="95"/>
      <c r="K12" s="95"/>
    </row>
    <row r="13" spans="1:12" s="1" customFormat="1" ht="20.100000000000001" customHeight="1">
      <c r="A13" s="87"/>
      <c r="B13" s="148" t="s">
        <v>67</v>
      </c>
      <c r="C13" s="149">
        <v>6</v>
      </c>
      <c r="D13" s="149">
        <v>4</v>
      </c>
      <c r="E13" s="149">
        <v>1</v>
      </c>
      <c r="F13" s="150">
        <f t="shared" ref="F13:F23" si="0">SUM(C13:E13)</f>
        <v>11</v>
      </c>
      <c r="G13" s="95"/>
      <c r="H13" s="95"/>
      <c r="I13" s="95"/>
      <c r="J13" s="95"/>
      <c r="K13" s="95"/>
    </row>
    <row r="14" spans="1:12" s="1" customFormat="1" ht="20.100000000000001" customHeight="1">
      <c r="A14" s="87"/>
      <c r="B14" s="148" t="s">
        <v>68</v>
      </c>
      <c r="C14" s="149">
        <v>3</v>
      </c>
      <c r="D14" s="149">
        <v>9</v>
      </c>
      <c r="E14" s="149">
        <v>0</v>
      </c>
      <c r="F14" s="150">
        <f t="shared" si="0"/>
        <v>12</v>
      </c>
      <c r="G14" s="95"/>
      <c r="H14" s="95"/>
      <c r="I14" s="95"/>
      <c r="J14" s="95"/>
      <c r="K14" s="95"/>
    </row>
    <row r="15" spans="1:12" s="1" customFormat="1" ht="20.100000000000001" customHeight="1">
      <c r="A15" s="87"/>
      <c r="B15" s="148" t="s">
        <v>69</v>
      </c>
      <c r="C15" s="149">
        <v>6</v>
      </c>
      <c r="D15" s="149">
        <v>9</v>
      </c>
      <c r="E15" s="149">
        <v>0</v>
      </c>
      <c r="F15" s="150">
        <f t="shared" si="0"/>
        <v>15</v>
      </c>
      <c r="G15" s="95"/>
      <c r="H15" s="95"/>
      <c r="I15" s="95"/>
      <c r="J15" s="95"/>
      <c r="K15" s="95"/>
    </row>
    <row r="16" spans="1:12" s="1" customFormat="1" ht="20.100000000000001" customHeight="1">
      <c r="A16" s="87"/>
      <c r="B16" s="148" t="s">
        <v>70</v>
      </c>
      <c r="C16" s="149">
        <v>3</v>
      </c>
      <c r="D16" s="149">
        <v>4</v>
      </c>
      <c r="E16" s="149">
        <v>0</v>
      </c>
      <c r="F16" s="150">
        <f t="shared" si="0"/>
        <v>7</v>
      </c>
      <c r="G16" s="95"/>
      <c r="H16" s="95"/>
      <c r="I16" s="95"/>
      <c r="J16" s="95"/>
      <c r="K16" s="95"/>
    </row>
    <row r="17" spans="1:11" s="1" customFormat="1" ht="20.100000000000001" customHeight="1">
      <c r="A17" s="87"/>
      <c r="B17" s="148" t="s">
        <v>71</v>
      </c>
      <c r="C17" s="149">
        <v>4</v>
      </c>
      <c r="D17" s="149">
        <v>3</v>
      </c>
      <c r="E17" s="149">
        <v>0</v>
      </c>
      <c r="F17" s="150">
        <f t="shared" si="0"/>
        <v>7</v>
      </c>
      <c r="G17" s="95"/>
      <c r="H17" s="95"/>
      <c r="I17" s="95"/>
      <c r="J17" s="95"/>
      <c r="K17" s="95"/>
    </row>
    <row r="18" spans="1:11" s="1" customFormat="1" ht="20.100000000000001" customHeight="1">
      <c r="A18" s="87"/>
      <c r="B18" s="148" t="s">
        <v>72</v>
      </c>
      <c r="C18" s="149">
        <v>8</v>
      </c>
      <c r="D18" s="149">
        <v>16</v>
      </c>
      <c r="E18" s="149">
        <v>0</v>
      </c>
      <c r="F18" s="150">
        <f t="shared" si="0"/>
        <v>24</v>
      </c>
      <c r="G18" s="95"/>
      <c r="H18" s="95"/>
      <c r="I18" s="95"/>
      <c r="J18" s="95"/>
      <c r="K18" s="95"/>
    </row>
    <row r="19" spans="1:11" s="1" customFormat="1" ht="20.100000000000001" customHeight="1">
      <c r="A19" s="87"/>
      <c r="B19" s="148" t="s">
        <v>73</v>
      </c>
      <c r="C19" s="149">
        <v>5</v>
      </c>
      <c r="D19" s="149">
        <v>6</v>
      </c>
      <c r="E19" s="149">
        <v>0</v>
      </c>
      <c r="F19" s="150">
        <f t="shared" si="0"/>
        <v>11</v>
      </c>
      <c r="G19" s="95"/>
      <c r="H19" s="95"/>
      <c r="I19" s="95"/>
      <c r="J19" s="95"/>
      <c r="K19" s="95"/>
    </row>
    <row r="20" spans="1:11" s="1" customFormat="1" ht="20.100000000000001" customHeight="1">
      <c r="A20" s="87"/>
      <c r="B20" s="148" t="s">
        <v>74</v>
      </c>
      <c r="C20" s="149">
        <v>5</v>
      </c>
      <c r="D20" s="149">
        <v>2</v>
      </c>
      <c r="E20" s="149">
        <v>0</v>
      </c>
      <c r="F20" s="150">
        <f t="shared" si="0"/>
        <v>7</v>
      </c>
      <c r="G20" s="95"/>
      <c r="H20" s="95"/>
      <c r="I20" s="95"/>
      <c r="J20" s="95"/>
      <c r="K20" s="95"/>
    </row>
    <row r="21" spans="1:11" s="1" customFormat="1" ht="20.100000000000001" customHeight="1">
      <c r="A21" s="87"/>
      <c r="B21" s="148" t="s">
        <v>75</v>
      </c>
      <c r="C21" s="149">
        <v>7</v>
      </c>
      <c r="D21" s="149">
        <v>3</v>
      </c>
      <c r="E21" s="149">
        <v>0</v>
      </c>
      <c r="F21" s="150">
        <f t="shared" si="0"/>
        <v>10</v>
      </c>
      <c r="G21" s="95"/>
      <c r="H21" s="95"/>
      <c r="I21" s="95"/>
      <c r="J21" s="95"/>
      <c r="K21" s="95"/>
    </row>
    <row r="22" spans="1:11" s="1" customFormat="1" ht="20.100000000000001" customHeight="1">
      <c r="A22" s="87"/>
      <c r="B22" s="148" t="s">
        <v>76</v>
      </c>
      <c r="C22" s="151">
        <v>5</v>
      </c>
      <c r="D22" s="151">
        <v>10</v>
      </c>
      <c r="E22" s="151">
        <v>2</v>
      </c>
      <c r="F22" s="150">
        <f t="shared" si="0"/>
        <v>17</v>
      </c>
      <c r="G22" s="95"/>
      <c r="H22" s="95"/>
      <c r="I22" s="95"/>
      <c r="J22" s="95"/>
      <c r="K22" s="95"/>
    </row>
    <row r="23" spans="1:11" s="1" customFormat="1" ht="20.100000000000001" customHeight="1">
      <c r="A23" s="87"/>
      <c r="B23" s="148" t="s">
        <v>77</v>
      </c>
      <c r="C23" s="151">
        <v>5</v>
      </c>
      <c r="D23" s="151">
        <v>14</v>
      </c>
      <c r="E23" s="151">
        <v>0</v>
      </c>
      <c r="F23" s="150">
        <f t="shared" si="0"/>
        <v>19</v>
      </c>
      <c r="G23" s="95"/>
      <c r="H23" s="95"/>
      <c r="I23" s="95"/>
      <c r="J23" s="95"/>
      <c r="K23" s="95"/>
    </row>
    <row r="24" spans="1:11" ht="24" customHeight="1" thickBot="1">
      <c r="A24" s="87"/>
      <c r="B24" s="152" t="s">
        <v>0</v>
      </c>
      <c r="C24" s="153">
        <f>SUM(C12:C23)</f>
        <v>62</v>
      </c>
      <c r="D24" s="153">
        <f>SUM(D12:D23)</f>
        <v>87</v>
      </c>
      <c r="E24" s="153">
        <f>SUM(E12:E23)</f>
        <v>3</v>
      </c>
      <c r="F24" s="154">
        <f>SUM(F12:F23)</f>
        <v>152</v>
      </c>
      <c r="G24" s="87"/>
      <c r="H24" s="87"/>
      <c r="I24" s="87"/>
      <c r="J24" s="87"/>
      <c r="K24" s="87"/>
    </row>
    <row r="25" spans="1:11" ht="15.75">
      <c r="A25" s="87"/>
      <c r="B25" s="155" t="s">
        <v>158</v>
      </c>
      <c r="C25" s="95"/>
      <c r="D25" s="95"/>
      <c r="E25" s="95"/>
      <c r="F25" s="95"/>
      <c r="G25" s="87"/>
      <c r="H25" s="87"/>
      <c r="I25" s="87"/>
      <c r="J25" s="87"/>
      <c r="K25" s="87"/>
    </row>
    <row r="26" spans="1:11" ht="15">
      <c r="A26" s="87"/>
      <c r="B26" s="95"/>
      <c r="C26" s="95"/>
      <c r="D26" s="95"/>
      <c r="E26" s="95"/>
      <c r="F26" s="95"/>
      <c r="G26" s="87"/>
      <c r="H26" s="87"/>
      <c r="I26" s="87"/>
      <c r="J26" s="87"/>
      <c r="K26" s="87"/>
    </row>
    <row r="27" spans="1:11" ht="15">
      <c r="A27" s="87"/>
      <c r="B27" s="95"/>
      <c r="C27" s="95"/>
      <c r="D27" s="95"/>
      <c r="E27" s="95"/>
      <c r="F27" s="95"/>
      <c r="G27" s="87"/>
      <c r="H27" s="87"/>
      <c r="I27" s="87"/>
      <c r="J27" s="87"/>
      <c r="K27" s="87"/>
    </row>
    <row r="28" spans="1:11" s="4" customFormat="1" ht="15">
      <c r="A28" s="102"/>
      <c r="B28" s="156"/>
      <c r="C28" s="156"/>
      <c r="D28" s="156"/>
      <c r="E28" s="156"/>
      <c r="F28" s="156"/>
      <c r="G28" s="102"/>
      <c r="H28" s="102"/>
      <c r="I28" s="102"/>
      <c r="J28" s="102"/>
      <c r="K28" s="102"/>
    </row>
    <row r="29" spans="1:11" ht="15">
      <c r="A29" s="87"/>
      <c r="B29" s="95"/>
      <c r="C29" s="95"/>
      <c r="D29" s="95"/>
      <c r="E29" s="95"/>
      <c r="F29" s="95"/>
      <c r="G29" s="87"/>
      <c r="H29" s="87"/>
      <c r="I29" s="87"/>
      <c r="J29" s="87"/>
      <c r="K29" s="87"/>
    </row>
    <row r="30" spans="1:11" ht="15">
      <c r="A30" s="87"/>
      <c r="B30" s="95"/>
      <c r="C30" s="95"/>
      <c r="D30" s="95"/>
      <c r="E30" s="95"/>
      <c r="F30" s="95"/>
      <c r="G30" s="87"/>
      <c r="H30" s="87"/>
      <c r="I30" s="87"/>
      <c r="J30" s="87"/>
      <c r="K30" s="87"/>
    </row>
    <row r="31" spans="1:11" ht="15">
      <c r="A31" s="87"/>
      <c r="B31" s="95"/>
      <c r="C31" s="95"/>
      <c r="D31" s="95"/>
      <c r="E31" s="95"/>
      <c r="F31" s="95"/>
      <c r="G31" s="87"/>
      <c r="H31" s="87"/>
      <c r="I31" s="87"/>
      <c r="J31" s="87"/>
      <c r="K31" s="87"/>
    </row>
    <row r="32" spans="1:11" ht="15">
      <c r="A32" s="87"/>
      <c r="B32" s="95"/>
      <c r="C32" s="95"/>
      <c r="D32" s="95"/>
      <c r="E32" s="95"/>
      <c r="F32" s="95"/>
      <c r="G32" s="87"/>
      <c r="H32" s="87"/>
      <c r="I32" s="87"/>
      <c r="J32" s="87"/>
      <c r="K32" s="87"/>
    </row>
    <row r="33" spans="1:11" ht="15">
      <c r="A33" s="87"/>
      <c r="B33" s="95"/>
      <c r="C33" s="95"/>
      <c r="D33" s="95"/>
      <c r="E33" s="95"/>
      <c r="F33" s="95"/>
      <c r="G33" s="87"/>
      <c r="H33" s="87"/>
      <c r="I33" s="87"/>
      <c r="J33" s="87"/>
      <c r="K33" s="87"/>
    </row>
    <row r="34" spans="1:11" ht="15">
      <c r="A34" s="87"/>
      <c r="B34" s="95"/>
      <c r="C34" s="95"/>
      <c r="D34" s="95"/>
      <c r="E34" s="95"/>
      <c r="F34" s="95"/>
      <c r="G34" s="87"/>
      <c r="H34" s="87"/>
      <c r="I34" s="87"/>
      <c r="J34" s="87"/>
      <c r="K34" s="87"/>
    </row>
    <row r="35" spans="1:11" ht="15">
      <c r="A35" s="87"/>
      <c r="B35" s="95"/>
      <c r="C35" s="95"/>
      <c r="D35" s="95"/>
      <c r="E35" s="95"/>
      <c r="F35" s="95"/>
      <c r="G35" s="87"/>
      <c r="H35" s="87"/>
      <c r="I35" s="87"/>
      <c r="J35" s="87"/>
      <c r="K35" s="87"/>
    </row>
    <row r="36" spans="1:11" ht="15">
      <c r="A36" s="87"/>
      <c r="B36" s="95"/>
      <c r="C36" s="95"/>
      <c r="D36" s="95"/>
      <c r="E36" s="95"/>
      <c r="F36" s="95"/>
      <c r="G36" s="87"/>
      <c r="H36" s="87"/>
      <c r="I36" s="87"/>
      <c r="J36" s="87"/>
      <c r="K36" s="87"/>
    </row>
    <row r="37" spans="1:11" ht="15">
      <c r="A37" s="87"/>
      <c r="B37" s="95"/>
      <c r="C37" s="95"/>
      <c r="D37" s="95"/>
      <c r="E37" s="95"/>
      <c r="F37" s="95"/>
      <c r="G37" s="87"/>
      <c r="H37" s="87"/>
      <c r="I37" s="87"/>
      <c r="J37" s="87"/>
      <c r="K37" s="87"/>
    </row>
    <row r="38" spans="1:11" ht="15">
      <c r="A38" s="87"/>
      <c r="B38" s="95"/>
      <c r="C38" s="95"/>
      <c r="D38" s="95"/>
      <c r="E38" s="95"/>
      <c r="F38" s="95"/>
      <c r="G38" s="87"/>
      <c r="H38" s="87"/>
      <c r="I38" s="87"/>
      <c r="J38" s="87"/>
      <c r="K38" s="87"/>
    </row>
    <row r="39" spans="1:11" ht="15">
      <c r="A39" s="87"/>
      <c r="B39" s="95"/>
      <c r="C39" s="95"/>
      <c r="D39" s="95"/>
      <c r="E39" s="95"/>
      <c r="F39" s="95"/>
      <c r="G39" s="87"/>
      <c r="H39" s="87"/>
      <c r="I39" s="87"/>
      <c r="J39" s="87"/>
      <c r="K39" s="87"/>
    </row>
    <row r="40" spans="1:11" ht="15">
      <c r="A40" s="87"/>
      <c r="B40" s="95"/>
      <c r="C40" s="95"/>
      <c r="D40" s="95"/>
      <c r="E40" s="95"/>
      <c r="F40" s="95"/>
      <c r="G40" s="87"/>
      <c r="H40" s="87"/>
      <c r="I40" s="87"/>
      <c r="J40" s="87"/>
      <c r="K40" s="87"/>
    </row>
    <row r="41" spans="1:11" ht="15">
      <c r="A41" s="87"/>
      <c r="B41" s="95"/>
      <c r="C41" s="95"/>
      <c r="D41" s="95"/>
      <c r="E41" s="95"/>
      <c r="F41" s="95"/>
      <c r="G41" s="87"/>
      <c r="H41" s="87"/>
      <c r="I41" s="87"/>
      <c r="J41" s="87"/>
      <c r="K41" s="87"/>
    </row>
    <row r="42" spans="1:11" ht="15">
      <c r="A42" s="87"/>
      <c r="B42" s="95"/>
      <c r="C42" s="95"/>
      <c r="D42" s="95"/>
      <c r="E42" s="95"/>
      <c r="F42" s="95"/>
      <c r="G42" s="87"/>
      <c r="H42" s="87"/>
      <c r="I42" s="87"/>
      <c r="J42" s="87"/>
      <c r="K42" s="87"/>
    </row>
    <row r="43" spans="1:11" ht="15">
      <c r="A43" s="87"/>
      <c r="B43" s="95"/>
      <c r="C43" s="95"/>
      <c r="D43" s="95"/>
      <c r="E43" s="95"/>
      <c r="F43" s="95"/>
      <c r="G43" s="87"/>
      <c r="H43" s="87"/>
      <c r="I43" s="87"/>
      <c r="J43" s="87"/>
      <c r="K43" s="87"/>
    </row>
    <row r="44" spans="1:11" ht="15">
      <c r="A44" s="87"/>
      <c r="B44" s="95"/>
      <c r="C44" s="95"/>
      <c r="D44" s="95"/>
      <c r="E44" s="95"/>
      <c r="F44" s="95"/>
      <c r="G44" s="87"/>
      <c r="H44" s="87"/>
      <c r="I44" s="87"/>
      <c r="J44" s="87"/>
      <c r="K44" s="87"/>
    </row>
    <row r="45" spans="1:11" ht="15">
      <c r="A45" s="87"/>
      <c r="B45" s="95"/>
      <c r="C45" s="95"/>
      <c r="D45" s="95"/>
      <c r="E45" s="95"/>
      <c r="F45" s="95"/>
      <c r="G45" s="87"/>
      <c r="H45" s="87"/>
      <c r="I45" s="87"/>
      <c r="J45" s="87"/>
      <c r="K45" s="87"/>
    </row>
    <row r="46" spans="1:11" ht="15">
      <c r="A46" s="87"/>
      <c r="B46" s="95"/>
      <c r="C46" s="95"/>
      <c r="D46" s="95"/>
      <c r="E46" s="95"/>
      <c r="F46" s="95"/>
      <c r="G46" s="87"/>
      <c r="H46" s="87"/>
      <c r="I46" s="87"/>
      <c r="J46" s="87"/>
      <c r="K46" s="87"/>
    </row>
    <row r="47" spans="1:11" ht="15">
      <c r="A47" s="87"/>
      <c r="B47" s="95"/>
      <c r="C47" s="95"/>
      <c r="D47" s="95"/>
      <c r="E47" s="95"/>
      <c r="F47" s="95"/>
      <c r="G47" s="87"/>
      <c r="H47" s="87"/>
      <c r="I47" s="87"/>
      <c r="J47" s="87"/>
      <c r="K47" s="87"/>
    </row>
    <row r="48" spans="1:11" ht="15">
      <c r="A48" s="87"/>
      <c r="B48" s="95"/>
      <c r="C48" s="95"/>
      <c r="D48" s="95"/>
      <c r="E48" s="95"/>
      <c r="F48" s="95"/>
      <c r="G48" s="87"/>
      <c r="H48" s="87"/>
      <c r="I48" s="87"/>
      <c r="J48" s="87"/>
      <c r="K48" s="87"/>
    </row>
    <row r="49" spans="1:11" ht="15">
      <c r="A49" s="87"/>
      <c r="B49" s="95"/>
      <c r="C49" s="95"/>
      <c r="D49" s="95"/>
      <c r="E49" s="95"/>
      <c r="F49" s="95"/>
      <c r="G49" s="87"/>
      <c r="H49" s="87"/>
      <c r="I49" s="87"/>
      <c r="J49" s="87"/>
      <c r="K49" s="87"/>
    </row>
    <row r="50" spans="1:11" ht="15">
      <c r="A50" s="87"/>
      <c r="B50" s="95"/>
      <c r="C50" s="95"/>
      <c r="D50" s="95"/>
      <c r="E50" s="95"/>
      <c r="F50" s="95"/>
      <c r="G50" s="87"/>
      <c r="H50" s="87"/>
      <c r="I50" s="87"/>
      <c r="J50" s="87"/>
      <c r="K50" s="87"/>
    </row>
    <row r="51" spans="1:11" ht="15">
      <c r="A51" s="87"/>
      <c r="B51" s="95"/>
      <c r="C51" s="95"/>
      <c r="D51" s="95"/>
      <c r="E51" s="95"/>
      <c r="F51" s="95"/>
      <c r="G51" s="87"/>
      <c r="H51" s="87"/>
      <c r="I51" s="87"/>
      <c r="J51" s="87"/>
      <c r="K51" s="87"/>
    </row>
    <row r="52" spans="1:11" ht="15">
      <c r="A52" s="87"/>
      <c r="B52" s="95"/>
      <c r="C52" s="95"/>
      <c r="D52" s="95"/>
      <c r="E52" s="95"/>
      <c r="F52" s="95"/>
      <c r="G52" s="87"/>
      <c r="H52" s="87"/>
      <c r="I52" s="87"/>
      <c r="J52" s="87"/>
      <c r="K52" s="87"/>
    </row>
    <row r="53" spans="1:11" ht="15">
      <c r="A53" s="87"/>
      <c r="B53" s="95"/>
      <c r="C53" s="95"/>
      <c r="D53" s="95"/>
      <c r="E53" s="95"/>
      <c r="F53" s="95"/>
      <c r="G53" s="87"/>
      <c r="H53" s="87"/>
      <c r="I53" s="87"/>
      <c r="J53" s="87"/>
      <c r="K53" s="87"/>
    </row>
    <row r="54" spans="1:11" ht="15">
      <c r="A54" s="87"/>
      <c r="B54" s="95"/>
      <c r="C54" s="95"/>
      <c r="D54" s="95"/>
      <c r="E54" s="95"/>
      <c r="F54" s="95"/>
      <c r="G54" s="87"/>
      <c r="H54" s="87"/>
      <c r="I54" s="87"/>
      <c r="J54" s="87"/>
      <c r="K54" s="87"/>
    </row>
    <row r="55" spans="1:11" ht="15">
      <c r="A55" s="87"/>
      <c r="B55" s="95"/>
      <c r="C55" s="95"/>
      <c r="D55" s="95"/>
      <c r="E55" s="95"/>
      <c r="F55" s="95"/>
      <c r="G55" s="87"/>
      <c r="H55" s="87"/>
      <c r="I55" s="87"/>
      <c r="J55" s="87"/>
      <c r="K55" s="87"/>
    </row>
    <row r="56" spans="1:11" ht="15">
      <c r="A56" s="87"/>
      <c r="B56" s="95"/>
      <c r="C56" s="95"/>
      <c r="D56" s="95"/>
      <c r="E56" s="95"/>
      <c r="F56" s="95"/>
      <c r="G56" s="87"/>
      <c r="H56" s="87"/>
      <c r="I56" s="87"/>
      <c r="J56" s="87"/>
      <c r="K56" s="87"/>
    </row>
    <row r="57" spans="1:11" ht="15">
      <c r="A57" s="87"/>
      <c r="B57" s="95"/>
      <c r="C57" s="95"/>
      <c r="D57" s="95"/>
      <c r="E57" s="95"/>
      <c r="F57" s="95"/>
      <c r="G57" s="87"/>
      <c r="H57" s="87"/>
      <c r="I57" s="87"/>
      <c r="J57" s="87"/>
      <c r="K57" s="87"/>
    </row>
    <row r="58" spans="1:11" ht="15">
      <c r="A58" s="87"/>
      <c r="B58" s="95"/>
      <c r="C58" s="95"/>
      <c r="D58" s="95"/>
      <c r="E58" s="95"/>
      <c r="F58" s="95"/>
      <c r="G58" s="87"/>
      <c r="H58" s="87"/>
      <c r="I58" s="87"/>
      <c r="J58" s="87"/>
      <c r="K58" s="87"/>
    </row>
    <row r="59" spans="1:11" ht="15">
      <c r="A59" s="87"/>
      <c r="B59" s="95"/>
      <c r="C59" s="95"/>
      <c r="D59" s="95"/>
      <c r="E59" s="95"/>
      <c r="F59" s="95"/>
      <c r="G59" s="87"/>
      <c r="H59" s="87"/>
      <c r="I59" s="87"/>
      <c r="J59" s="87"/>
      <c r="K59" s="87"/>
    </row>
    <row r="60" spans="1:11" ht="15">
      <c r="A60" s="87"/>
      <c r="B60" s="95"/>
      <c r="C60" s="95"/>
      <c r="D60" s="95"/>
      <c r="E60" s="95"/>
      <c r="F60" s="95"/>
      <c r="G60" s="87"/>
      <c r="H60" s="87"/>
      <c r="I60" s="87"/>
      <c r="J60" s="87"/>
      <c r="K60" s="87"/>
    </row>
    <row r="61" spans="1:11" ht="15">
      <c r="A61" s="87"/>
      <c r="B61" s="95"/>
      <c r="C61" s="95"/>
      <c r="D61" s="95"/>
      <c r="E61" s="95"/>
      <c r="F61" s="95"/>
      <c r="G61" s="87"/>
      <c r="H61" s="87"/>
      <c r="I61" s="87"/>
      <c r="J61" s="87"/>
      <c r="K61" s="87"/>
    </row>
    <row r="62" spans="1:11" ht="15">
      <c r="A62" s="87"/>
      <c r="B62" s="95"/>
      <c r="C62" s="95"/>
      <c r="D62" s="95"/>
      <c r="E62" s="95"/>
      <c r="F62" s="95"/>
      <c r="G62" s="87"/>
      <c r="H62" s="87"/>
      <c r="I62" s="87"/>
      <c r="J62" s="87"/>
      <c r="K62" s="87"/>
    </row>
    <row r="63" spans="1:11" ht="15">
      <c r="A63" s="87"/>
      <c r="B63" s="95"/>
      <c r="C63" s="95"/>
      <c r="D63" s="95"/>
      <c r="E63" s="95"/>
      <c r="F63" s="95"/>
      <c r="G63" s="87"/>
      <c r="H63" s="87"/>
      <c r="I63" s="87"/>
      <c r="J63" s="87"/>
      <c r="K63" s="87"/>
    </row>
    <row r="64" spans="1:11" ht="15">
      <c r="A64" s="87"/>
      <c r="B64" s="95"/>
      <c r="C64" s="95"/>
      <c r="D64" s="95"/>
      <c r="E64" s="95"/>
      <c r="F64" s="95"/>
      <c r="G64" s="87"/>
      <c r="H64" s="87"/>
      <c r="I64" s="87"/>
      <c r="J64" s="87"/>
      <c r="K64" s="87"/>
    </row>
    <row r="65" spans="1:11" ht="15">
      <c r="A65" s="87"/>
      <c r="B65" s="95"/>
      <c r="C65" s="95"/>
      <c r="D65" s="95"/>
      <c r="E65" s="95"/>
      <c r="F65" s="95"/>
      <c r="G65" s="87"/>
      <c r="H65" s="87"/>
      <c r="I65" s="87"/>
      <c r="J65" s="87"/>
      <c r="K65" s="87"/>
    </row>
    <row r="66" spans="1:11" ht="15">
      <c r="A66" s="87"/>
      <c r="B66" s="95"/>
      <c r="C66" s="95"/>
      <c r="D66" s="95"/>
      <c r="E66" s="95"/>
      <c r="F66" s="95"/>
      <c r="G66" s="87"/>
      <c r="H66" s="87"/>
      <c r="I66" s="87"/>
      <c r="J66" s="87"/>
      <c r="K66" s="87"/>
    </row>
  </sheetData>
  <mergeCells count="3">
    <mergeCell ref="B9:F9"/>
    <mergeCell ref="A6:K6"/>
    <mergeCell ref="A7:K7"/>
  </mergeCells>
  <pageMargins left="0.39370078740157483" right="0.19685039370078741" top="0.39370078740157483" bottom="0.19685039370078741" header="0" footer="0"/>
  <pageSetup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16"/>
  <sheetViews>
    <sheetView topLeftCell="A7" zoomScaleNormal="100" zoomScaleSheetLayoutView="85" workbookViewId="0">
      <selection activeCell="B20" sqref="B20"/>
    </sheetView>
  </sheetViews>
  <sheetFormatPr baseColWidth="10" defaultColWidth="11.42578125" defaultRowHeight="12.75"/>
  <cols>
    <col min="1" max="1" width="7.140625" customWidth="1"/>
    <col min="2" max="2" width="12.5703125" style="57" customWidth="1"/>
    <col min="3" max="3" width="11.140625" style="1" bestFit="1" customWidth="1"/>
    <col min="4" max="6" width="12.28515625" style="1" bestFit="1" customWidth="1"/>
    <col min="7" max="7" width="9.85546875" style="1" bestFit="1" customWidth="1"/>
    <col min="8" max="8" width="14.7109375" style="1" bestFit="1" customWidth="1"/>
    <col min="9" max="9" width="11.140625" style="1" customWidth="1"/>
    <col min="10" max="10" width="7.85546875" customWidth="1"/>
    <col min="11" max="11" width="1.42578125" customWidth="1"/>
    <col min="12" max="12" width="1.7109375" customWidth="1"/>
    <col min="13" max="13" width="2.85546875" customWidth="1"/>
    <col min="14" max="14" width="12.28515625" bestFit="1" customWidth="1"/>
  </cols>
  <sheetData>
    <row r="3" spans="1:12" ht="15" customHeight="1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88"/>
      <c r="L3" s="88"/>
    </row>
    <row r="4" spans="1:12" ht="24.75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</row>
    <row r="5" spans="1:12" ht="15.75" customHeight="1">
      <c r="A5" s="236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92"/>
    </row>
    <row r="6" spans="1:12" ht="17.25">
      <c r="A6" s="87"/>
      <c r="B6" s="157"/>
      <c r="C6" s="91"/>
      <c r="D6" s="91"/>
      <c r="E6" s="91"/>
      <c r="F6" s="91"/>
      <c r="G6" s="91"/>
      <c r="H6" s="91"/>
      <c r="I6" s="91"/>
      <c r="J6" s="87"/>
      <c r="K6" s="87"/>
      <c r="L6" s="87"/>
    </row>
    <row r="7" spans="1:12" s="4" customFormat="1" ht="42" customHeight="1">
      <c r="A7" s="102"/>
      <c r="B7" s="247" t="s">
        <v>127</v>
      </c>
      <c r="C7" s="247"/>
      <c r="D7" s="247"/>
      <c r="E7" s="247"/>
      <c r="F7" s="247"/>
      <c r="G7" s="247"/>
      <c r="H7" s="247"/>
      <c r="I7" s="247"/>
      <c r="J7" s="94"/>
      <c r="K7" s="94"/>
      <c r="L7" s="94"/>
    </row>
    <row r="8" spans="1:12" ht="15.75" thickBot="1">
      <c r="A8" s="87"/>
      <c r="B8" s="158"/>
      <c r="C8" s="145"/>
      <c r="D8" s="145"/>
      <c r="E8" s="145"/>
      <c r="F8" s="145"/>
      <c r="G8" s="145"/>
      <c r="H8" s="145"/>
      <c r="I8" s="145"/>
      <c r="J8" s="87"/>
      <c r="K8" s="87"/>
      <c r="L8" s="87"/>
    </row>
    <row r="9" spans="1:12" ht="15">
      <c r="A9" s="87"/>
      <c r="B9" s="146" t="s">
        <v>94</v>
      </c>
      <c r="C9" s="40" t="s">
        <v>53</v>
      </c>
      <c r="D9" s="40" t="s">
        <v>54</v>
      </c>
      <c r="E9" s="40" t="s">
        <v>55</v>
      </c>
      <c r="F9" s="40" t="s">
        <v>56</v>
      </c>
      <c r="G9" s="40" t="s">
        <v>57</v>
      </c>
      <c r="H9" s="40" t="s">
        <v>58</v>
      </c>
      <c r="I9" s="147" t="s">
        <v>0</v>
      </c>
      <c r="J9" s="87"/>
      <c r="K9" s="87"/>
      <c r="L9" s="87"/>
    </row>
    <row r="10" spans="1:12" s="1" customFormat="1" ht="20.100000000000001" customHeight="1">
      <c r="A10" s="87"/>
      <c r="B10" s="148" t="s">
        <v>66</v>
      </c>
      <c r="C10" s="149">
        <v>2</v>
      </c>
      <c r="D10" s="149">
        <v>6</v>
      </c>
      <c r="E10" s="149">
        <v>1</v>
      </c>
      <c r="F10" s="149">
        <v>1</v>
      </c>
      <c r="G10" s="149">
        <v>1</v>
      </c>
      <c r="H10" s="149">
        <v>1</v>
      </c>
      <c r="I10" s="150">
        <f>SUM(C10:H10)</f>
        <v>12</v>
      </c>
      <c r="J10" s="95"/>
      <c r="K10" s="95"/>
      <c r="L10" s="95"/>
    </row>
    <row r="11" spans="1:12" s="1" customFormat="1" ht="20.100000000000001" customHeight="1">
      <c r="A11" s="87"/>
      <c r="B11" s="148" t="s">
        <v>67</v>
      </c>
      <c r="C11" s="149">
        <v>1</v>
      </c>
      <c r="D11" s="149">
        <v>9</v>
      </c>
      <c r="E11" s="149">
        <v>1</v>
      </c>
      <c r="F11" s="149">
        <v>0</v>
      </c>
      <c r="G11" s="149">
        <v>0</v>
      </c>
      <c r="H11" s="149">
        <v>0</v>
      </c>
      <c r="I11" s="150">
        <f t="shared" ref="I11:I19" si="0">SUM(C11:H11)</f>
        <v>11</v>
      </c>
      <c r="J11" s="95"/>
      <c r="K11" s="95"/>
      <c r="L11" s="95"/>
    </row>
    <row r="12" spans="1:12" s="1" customFormat="1" ht="20.100000000000001" customHeight="1">
      <c r="A12" s="87"/>
      <c r="B12" s="148" t="s">
        <v>68</v>
      </c>
      <c r="C12" s="149">
        <v>1</v>
      </c>
      <c r="D12" s="149">
        <v>5</v>
      </c>
      <c r="E12" s="149">
        <v>5</v>
      </c>
      <c r="F12" s="149">
        <v>1</v>
      </c>
      <c r="G12" s="149">
        <v>0</v>
      </c>
      <c r="H12" s="149">
        <v>0</v>
      </c>
      <c r="I12" s="150">
        <f t="shared" si="0"/>
        <v>12</v>
      </c>
      <c r="J12" s="95"/>
      <c r="K12" s="95"/>
      <c r="L12" s="95"/>
    </row>
    <row r="13" spans="1:12" s="1" customFormat="1" ht="19.5" customHeight="1">
      <c r="A13" s="87"/>
      <c r="B13" s="148" t="s">
        <v>69</v>
      </c>
      <c r="C13" s="149">
        <v>3</v>
      </c>
      <c r="D13" s="149">
        <v>7</v>
      </c>
      <c r="E13" s="149">
        <v>3</v>
      </c>
      <c r="F13" s="149">
        <v>2</v>
      </c>
      <c r="G13" s="149">
        <v>0</v>
      </c>
      <c r="H13" s="149">
        <v>0</v>
      </c>
      <c r="I13" s="150">
        <f t="shared" si="0"/>
        <v>15</v>
      </c>
      <c r="J13" s="95"/>
      <c r="K13" s="95"/>
      <c r="L13" s="95"/>
    </row>
    <row r="14" spans="1:12" s="1" customFormat="1" ht="20.100000000000001" customHeight="1">
      <c r="A14" s="87"/>
      <c r="B14" s="148" t="s">
        <v>70</v>
      </c>
      <c r="C14" s="149">
        <v>0</v>
      </c>
      <c r="D14" s="149">
        <v>4</v>
      </c>
      <c r="E14" s="149">
        <v>1</v>
      </c>
      <c r="F14" s="149">
        <v>1</v>
      </c>
      <c r="G14" s="149">
        <v>0</v>
      </c>
      <c r="H14" s="149">
        <v>1</v>
      </c>
      <c r="I14" s="150">
        <f t="shared" si="0"/>
        <v>7</v>
      </c>
      <c r="J14" s="95"/>
      <c r="K14" s="95"/>
      <c r="L14" s="95"/>
    </row>
    <row r="15" spans="1:12" s="1" customFormat="1" ht="20.100000000000001" customHeight="1">
      <c r="A15" s="87"/>
      <c r="B15" s="148" t="s">
        <v>71</v>
      </c>
      <c r="C15" s="149">
        <v>1</v>
      </c>
      <c r="D15" s="149">
        <v>6</v>
      </c>
      <c r="E15" s="149">
        <v>0</v>
      </c>
      <c r="F15" s="149">
        <v>0</v>
      </c>
      <c r="G15" s="149">
        <v>0</v>
      </c>
      <c r="H15" s="149">
        <v>0</v>
      </c>
      <c r="I15" s="150">
        <f t="shared" si="0"/>
        <v>7</v>
      </c>
      <c r="J15" s="95"/>
      <c r="K15" s="95"/>
      <c r="L15" s="95"/>
    </row>
    <row r="16" spans="1:12" s="1" customFormat="1" ht="20.100000000000001" customHeight="1">
      <c r="A16" s="87"/>
      <c r="B16" s="148" t="s">
        <v>72</v>
      </c>
      <c r="C16" s="149">
        <v>3</v>
      </c>
      <c r="D16" s="149">
        <v>15</v>
      </c>
      <c r="E16" s="149">
        <v>3</v>
      </c>
      <c r="F16" s="149">
        <v>2</v>
      </c>
      <c r="G16" s="149">
        <v>1</v>
      </c>
      <c r="H16" s="149">
        <v>0</v>
      </c>
      <c r="I16" s="150">
        <f t="shared" si="0"/>
        <v>24</v>
      </c>
      <c r="J16" s="95"/>
      <c r="K16" s="95"/>
      <c r="L16" s="95"/>
    </row>
    <row r="17" spans="1:12" s="1" customFormat="1" ht="20.100000000000001" customHeight="1">
      <c r="A17" s="87"/>
      <c r="B17" s="148" t="s">
        <v>73</v>
      </c>
      <c r="C17" s="149">
        <v>0</v>
      </c>
      <c r="D17" s="149">
        <v>6</v>
      </c>
      <c r="E17" s="149">
        <v>2</v>
      </c>
      <c r="F17" s="149">
        <v>2</v>
      </c>
      <c r="G17" s="149">
        <v>0</v>
      </c>
      <c r="H17" s="149">
        <v>1</v>
      </c>
      <c r="I17" s="150">
        <f t="shared" si="0"/>
        <v>11</v>
      </c>
      <c r="J17" s="95"/>
      <c r="K17" s="95"/>
      <c r="L17" s="95"/>
    </row>
    <row r="18" spans="1:12" s="1" customFormat="1" ht="20.100000000000001" customHeight="1">
      <c r="A18" s="87"/>
      <c r="B18" s="148" t="s">
        <v>74</v>
      </c>
      <c r="C18" s="149">
        <v>1</v>
      </c>
      <c r="D18" s="149">
        <v>2</v>
      </c>
      <c r="E18" s="149">
        <v>2</v>
      </c>
      <c r="F18" s="149">
        <v>2</v>
      </c>
      <c r="G18" s="149">
        <v>0</v>
      </c>
      <c r="H18" s="149">
        <v>0</v>
      </c>
      <c r="I18" s="150">
        <f t="shared" si="0"/>
        <v>7</v>
      </c>
      <c r="J18" s="95"/>
      <c r="K18" s="95"/>
      <c r="L18" s="95"/>
    </row>
    <row r="19" spans="1:12" s="1" customFormat="1" ht="20.100000000000001" customHeight="1">
      <c r="A19" s="87"/>
      <c r="B19" s="148" t="s">
        <v>75</v>
      </c>
      <c r="C19" s="149">
        <v>2</v>
      </c>
      <c r="D19" s="149">
        <v>5</v>
      </c>
      <c r="E19" s="149">
        <v>2</v>
      </c>
      <c r="F19" s="149">
        <v>0</v>
      </c>
      <c r="G19" s="149">
        <v>0</v>
      </c>
      <c r="H19" s="149">
        <v>1</v>
      </c>
      <c r="I19" s="150">
        <f t="shared" si="0"/>
        <v>10</v>
      </c>
      <c r="J19" s="95"/>
      <c r="K19" s="95"/>
      <c r="L19" s="95"/>
    </row>
    <row r="20" spans="1:12" s="1" customFormat="1" ht="20.100000000000001" customHeight="1">
      <c r="A20" s="87"/>
      <c r="B20" s="148" t="s">
        <v>76</v>
      </c>
      <c r="C20" s="149">
        <v>2</v>
      </c>
      <c r="D20" s="149">
        <v>7</v>
      </c>
      <c r="E20" s="149">
        <v>5</v>
      </c>
      <c r="F20" s="149">
        <v>2</v>
      </c>
      <c r="G20" s="149">
        <v>0</v>
      </c>
      <c r="H20" s="149">
        <v>1</v>
      </c>
      <c r="I20" s="150">
        <f t="shared" ref="I20:I21" si="1">SUM(C20:H20)</f>
        <v>17</v>
      </c>
      <c r="J20" s="95"/>
      <c r="K20" s="95"/>
      <c r="L20" s="95"/>
    </row>
    <row r="21" spans="1:12" s="1" customFormat="1" ht="20.100000000000001" customHeight="1">
      <c r="A21" s="87"/>
      <c r="B21" s="148" t="s">
        <v>77</v>
      </c>
      <c r="C21" s="149">
        <v>2</v>
      </c>
      <c r="D21" s="149">
        <v>9</v>
      </c>
      <c r="E21" s="149">
        <v>3</v>
      </c>
      <c r="F21" s="149">
        <v>4</v>
      </c>
      <c r="G21" s="149">
        <v>0</v>
      </c>
      <c r="H21" s="149">
        <v>1</v>
      </c>
      <c r="I21" s="150">
        <f t="shared" si="1"/>
        <v>19</v>
      </c>
      <c r="J21" s="95"/>
      <c r="K21" s="95"/>
      <c r="L21" s="95"/>
    </row>
    <row r="22" spans="1:12" ht="24" customHeight="1" thickBot="1">
      <c r="A22" s="87"/>
      <c r="B22" s="152" t="s">
        <v>0</v>
      </c>
      <c r="C22" s="153">
        <f t="shared" ref="C22:I22" si="2">SUM(C10:C21)</f>
        <v>18</v>
      </c>
      <c r="D22" s="153">
        <f t="shared" si="2"/>
        <v>81</v>
      </c>
      <c r="E22" s="153">
        <f t="shared" si="2"/>
        <v>28</v>
      </c>
      <c r="F22" s="153">
        <f t="shared" si="2"/>
        <v>17</v>
      </c>
      <c r="G22" s="153">
        <f t="shared" si="2"/>
        <v>2</v>
      </c>
      <c r="H22" s="153">
        <f t="shared" si="2"/>
        <v>6</v>
      </c>
      <c r="I22" s="154">
        <f t="shared" si="2"/>
        <v>152</v>
      </c>
      <c r="J22" s="87"/>
      <c r="K22" s="87"/>
      <c r="L22" s="87"/>
    </row>
    <row r="23" spans="1:12" ht="15.75">
      <c r="A23" s="87"/>
      <c r="B23" s="159" t="s">
        <v>158</v>
      </c>
      <c r="C23" s="95"/>
      <c r="D23" s="95"/>
      <c r="E23" s="95"/>
      <c r="F23" s="95"/>
      <c r="G23" s="95"/>
      <c r="H23" s="95"/>
      <c r="I23" s="95"/>
      <c r="J23" s="87"/>
      <c r="K23" s="87"/>
      <c r="L23" s="87"/>
    </row>
    <row r="24" spans="1:12" ht="15">
      <c r="A24" s="87"/>
      <c r="B24" s="156"/>
      <c r="C24" s="95"/>
      <c r="D24" s="95"/>
      <c r="E24" s="95"/>
      <c r="F24" s="95"/>
      <c r="G24" s="95"/>
      <c r="H24" s="95"/>
      <c r="I24" s="95"/>
      <c r="J24" s="87"/>
      <c r="K24" s="87"/>
      <c r="L24" s="87"/>
    </row>
    <row r="25" spans="1:12" ht="15">
      <c r="A25" s="87"/>
      <c r="B25" s="156"/>
      <c r="C25" s="95"/>
      <c r="D25" s="95"/>
      <c r="E25" s="95"/>
      <c r="F25" s="95"/>
      <c r="G25" s="95"/>
      <c r="H25" s="95"/>
      <c r="I25" s="95"/>
      <c r="J25" s="87"/>
      <c r="K25" s="87"/>
      <c r="L25" s="87"/>
    </row>
    <row r="26" spans="1:12" ht="15">
      <c r="A26" s="87"/>
      <c r="B26" s="156"/>
      <c r="C26" s="95"/>
      <c r="D26" s="95"/>
      <c r="E26" s="95"/>
      <c r="F26" s="95"/>
      <c r="G26" s="95"/>
      <c r="H26" s="95"/>
      <c r="I26" s="95"/>
      <c r="J26" s="87"/>
      <c r="K26" s="87"/>
      <c r="L26" s="87"/>
    </row>
    <row r="27" spans="1:12" ht="15">
      <c r="A27" s="87"/>
      <c r="B27" s="156"/>
      <c r="C27" s="95"/>
      <c r="D27" s="95"/>
      <c r="E27" s="95"/>
      <c r="F27" s="95"/>
      <c r="G27" s="95"/>
      <c r="H27" s="95"/>
      <c r="I27" s="95"/>
      <c r="J27" s="87"/>
      <c r="K27" s="87"/>
      <c r="L27" s="87"/>
    </row>
    <row r="28" spans="1:12" ht="15">
      <c r="A28" s="87"/>
      <c r="B28" s="156"/>
      <c r="C28" s="95"/>
      <c r="D28" s="95"/>
      <c r="E28" s="95"/>
      <c r="F28" s="95"/>
      <c r="G28" s="95"/>
      <c r="H28" s="95"/>
      <c r="I28" s="95"/>
      <c r="J28" s="87"/>
      <c r="K28" s="87"/>
      <c r="L28" s="87"/>
    </row>
    <row r="29" spans="1:12" ht="15">
      <c r="A29" s="87"/>
      <c r="B29" s="156"/>
      <c r="C29" s="95"/>
      <c r="D29" s="95"/>
      <c r="E29" s="95"/>
      <c r="F29" s="95"/>
      <c r="G29" s="95"/>
      <c r="H29" s="95"/>
      <c r="I29" s="95"/>
      <c r="J29" s="87"/>
      <c r="K29" s="87"/>
      <c r="L29" s="87"/>
    </row>
    <row r="30" spans="1:12" ht="15">
      <c r="A30" s="87"/>
      <c r="B30" s="156"/>
      <c r="C30" s="95"/>
      <c r="D30" s="95"/>
      <c r="E30" s="95"/>
      <c r="F30" s="95"/>
      <c r="G30" s="95"/>
      <c r="H30" s="95"/>
      <c r="I30" s="95"/>
      <c r="J30" s="87"/>
      <c r="K30" s="87"/>
      <c r="L30" s="87"/>
    </row>
    <row r="31" spans="1:12" ht="15">
      <c r="A31" s="87"/>
      <c r="B31" s="156"/>
      <c r="C31" s="95"/>
      <c r="D31" s="95"/>
      <c r="E31" s="95"/>
      <c r="F31" s="95"/>
      <c r="G31" s="95"/>
      <c r="H31" s="95"/>
      <c r="I31" s="95"/>
      <c r="J31" s="87"/>
      <c r="K31" s="87"/>
      <c r="L31" s="87"/>
    </row>
    <row r="32" spans="1:12" ht="15">
      <c r="A32" s="87"/>
      <c r="B32" s="156"/>
      <c r="C32" s="95"/>
      <c r="D32" s="95"/>
      <c r="E32" s="95"/>
      <c r="F32" s="95"/>
      <c r="G32" s="95"/>
      <c r="H32" s="95"/>
      <c r="I32" s="95"/>
      <c r="J32" s="87"/>
      <c r="K32" s="87"/>
      <c r="L32" s="87"/>
    </row>
    <row r="33" spans="1:12" ht="15">
      <c r="A33" s="87"/>
      <c r="B33" s="156"/>
      <c r="C33" s="95"/>
      <c r="D33" s="95"/>
      <c r="E33" s="95"/>
      <c r="F33" s="95"/>
      <c r="G33" s="95"/>
      <c r="H33" s="95"/>
      <c r="I33" s="95"/>
      <c r="J33" s="87"/>
      <c r="K33" s="87"/>
      <c r="L33" s="87"/>
    </row>
    <row r="34" spans="1:12" ht="15">
      <c r="A34" s="87"/>
      <c r="B34" s="156"/>
      <c r="C34" s="95"/>
      <c r="D34" s="95"/>
      <c r="E34" s="95"/>
      <c r="F34" s="95"/>
      <c r="G34" s="95"/>
      <c r="H34" s="95"/>
      <c r="I34" s="95"/>
      <c r="J34" s="87"/>
      <c r="K34" s="87"/>
      <c r="L34" s="87"/>
    </row>
    <row r="35" spans="1:12" ht="15">
      <c r="A35" s="87"/>
      <c r="B35" s="156"/>
      <c r="C35" s="95"/>
      <c r="D35" s="95"/>
      <c r="E35" s="95"/>
      <c r="F35" s="95"/>
      <c r="G35" s="95"/>
      <c r="H35" s="95"/>
      <c r="I35" s="95"/>
      <c r="J35" s="87"/>
      <c r="K35" s="87"/>
      <c r="L35" s="87"/>
    </row>
    <row r="36" spans="1:12" ht="15">
      <c r="A36" s="87"/>
      <c r="B36" s="156"/>
      <c r="C36" s="95"/>
      <c r="D36" s="95"/>
      <c r="E36" s="95"/>
      <c r="F36" s="95"/>
      <c r="G36" s="95"/>
      <c r="H36" s="95"/>
      <c r="I36" s="95"/>
      <c r="J36" s="87"/>
      <c r="K36" s="87"/>
      <c r="L36" s="87"/>
    </row>
    <row r="37" spans="1:12" ht="15">
      <c r="A37" s="87"/>
      <c r="B37" s="156"/>
      <c r="C37" s="95"/>
      <c r="D37" s="95"/>
      <c r="E37" s="95"/>
      <c r="F37" s="95"/>
      <c r="G37" s="95"/>
      <c r="H37" s="95"/>
      <c r="I37" s="95"/>
      <c r="J37" s="87"/>
      <c r="K37" s="87"/>
      <c r="L37" s="87"/>
    </row>
    <row r="38" spans="1:12" ht="15">
      <c r="A38" s="87"/>
      <c r="B38" s="156"/>
      <c r="C38" s="95"/>
      <c r="D38" s="95"/>
      <c r="E38" s="95"/>
      <c r="F38" s="95"/>
      <c r="G38" s="95"/>
      <c r="H38" s="95"/>
      <c r="I38" s="95"/>
      <c r="J38" s="87"/>
      <c r="K38" s="87"/>
      <c r="L38" s="87"/>
    </row>
    <row r="39" spans="1:12" ht="15">
      <c r="A39" s="87"/>
      <c r="B39" s="156"/>
      <c r="C39" s="95"/>
      <c r="D39" s="95"/>
      <c r="E39" s="95"/>
      <c r="F39" s="95"/>
      <c r="G39" s="95"/>
      <c r="H39" s="95"/>
      <c r="I39" s="95"/>
      <c r="J39" s="87"/>
      <c r="K39" s="87"/>
      <c r="L39" s="87"/>
    </row>
    <row r="40" spans="1:12" ht="15">
      <c r="A40" s="87"/>
      <c r="B40" s="156"/>
      <c r="C40" s="95"/>
      <c r="D40" s="95"/>
      <c r="E40" s="95"/>
      <c r="F40" s="95"/>
      <c r="G40" s="95"/>
      <c r="H40" s="95"/>
      <c r="I40" s="95"/>
      <c r="J40" s="87"/>
      <c r="K40" s="87"/>
      <c r="L40" s="87"/>
    </row>
    <row r="41" spans="1:12" ht="15">
      <c r="A41" s="87"/>
      <c r="B41" s="156"/>
      <c r="C41" s="95"/>
      <c r="D41" s="95"/>
      <c r="E41" s="95"/>
      <c r="F41" s="95"/>
      <c r="G41" s="95"/>
      <c r="H41" s="95"/>
      <c r="I41" s="95"/>
      <c r="J41" s="87"/>
      <c r="K41" s="87"/>
      <c r="L41" s="87"/>
    </row>
    <row r="42" spans="1:12" ht="15">
      <c r="A42" s="87"/>
      <c r="B42" s="156"/>
      <c r="C42" s="95"/>
      <c r="D42" s="95"/>
      <c r="E42" s="95"/>
      <c r="F42" s="95"/>
      <c r="G42" s="95"/>
      <c r="H42" s="95"/>
      <c r="I42" s="95"/>
      <c r="J42" s="87"/>
      <c r="K42" s="87"/>
      <c r="L42" s="87"/>
    </row>
    <row r="43" spans="1:12" ht="15">
      <c r="A43" s="87"/>
      <c r="B43" s="156"/>
      <c r="C43" s="95"/>
      <c r="D43" s="95"/>
      <c r="E43" s="95"/>
      <c r="F43" s="95"/>
      <c r="G43" s="95"/>
      <c r="H43" s="95"/>
      <c r="I43" s="95"/>
      <c r="J43" s="87"/>
      <c r="K43" s="87"/>
      <c r="L43" s="87"/>
    </row>
    <row r="44" spans="1:12" ht="15">
      <c r="A44" s="87"/>
      <c r="B44" s="156"/>
      <c r="C44" s="95"/>
      <c r="D44" s="95"/>
      <c r="E44" s="95"/>
      <c r="F44" s="95"/>
      <c r="G44" s="95"/>
      <c r="H44" s="95"/>
      <c r="I44" s="95"/>
      <c r="J44" s="87"/>
      <c r="K44" s="87"/>
      <c r="L44" s="87"/>
    </row>
    <row r="45" spans="1:12" ht="15">
      <c r="A45" s="87"/>
      <c r="B45" s="156"/>
      <c r="C45" s="95"/>
      <c r="D45" s="95"/>
      <c r="E45" s="95"/>
      <c r="F45" s="95"/>
      <c r="G45" s="95"/>
      <c r="H45" s="95"/>
      <c r="I45" s="95"/>
      <c r="J45" s="87"/>
      <c r="K45" s="87"/>
      <c r="L45" s="87"/>
    </row>
    <row r="46" spans="1:12" ht="15">
      <c r="A46" s="87"/>
      <c r="B46" s="156"/>
      <c r="C46" s="95"/>
      <c r="D46" s="95"/>
      <c r="E46" s="95"/>
      <c r="F46" s="95"/>
      <c r="G46" s="95"/>
      <c r="H46" s="95"/>
      <c r="I46" s="95"/>
      <c r="J46" s="87"/>
      <c r="K46" s="87"/>
      <c r="L46" s="87"/>
    </row>
    <row r="47" spans="1:12" ht="15">
      <c r="A47" s="87"/>
      <c r="B47" s="156"/>
      <c r="C47" s="95"/>
      <c r="D47" s="95"/>
      <c r="E47" s="95"/>
      <c r="F47" s="95"/>
      <c r="G47" s="95"/>
      <c r="H47" s="95"/>
      <c r="I47" s="95"/>
      <c r="J47" s="87"/>
      <c r="K47" s="87"/>
      <c r="L47" s="87"/>
    </row>
    <row r="48" spans="1:12" ht="15">
      <c r="A48" s="87"/>
      <c r="B48" s="156"/>
      <c r="C48" s="95"/>
      <c r="D48" s="95"/>
      <c r="E48" s="95"/>
      <c r="F48" s="95"/>
      <c r="G48" s="95"/>
      <c r="H48" s="95"/>
      <c r="I48" s="95"/>
      <c r="J48" s="87"/>
      <c r="K48" s="87"/>
      <c r="L48" s="87"/>
    </row>
    <row r="49" spans="1:12" ht="15">
      <c r="A49" s="87"/>
      <c r="B49" s="156"/>
      <c r="C49" s="95"/>
      <c r="D49" s="95"/>
      <c r="E49" s="95"/>
      <c r="F49" s="95"/>
      <c r="G49" s="95"/>
      <c r="H49" s="95"/>
      <c r="I49" s="95"/>
      <c r="J49" s="87"/>
      <c r="K49" s="87"/>
      <c r="L49" s="87"/>
    </row>
    <row r="50" spans="1:12" ht="15">
      <c r="A50" s="87"/>
      <c r="B50" s="156"/>
      <c r="C50" s="95"/>
      <c r="D50" s="95"/>
      <c r="E50" s="95"/>
      <c r="F50" s="95"/>
      <c r="G50" s="95"/>
      <c r="H50" s="95"/>
      <c r="I50" s="95"/>
      <c r="J50" s="87"/>
      <c r="K50" s="87"/>
      <c r="L50" s="87"/>
    </row>
    <row r="51" spans="1:12" ht="15">
      <c r="A51" s="87"/>
      <c r="B51" s="156"/>
      <c r="C51" s="95"/>
      <c r="D51" s="95"/>
      <c r="E51" s="95"/>
      <c r="F51" s="95"/>
      <c r="G51" s="95"/>
      <c r="H51" s="95"/>
      <c r="I51" s="95"/>
      <c r="J51" s="87"/>
      <c r="K51" s="87"/>
      <c r="L51" s="87"/>
    </row>
    <row r="52" spans="1:12" ht="15">
      <c r="A52" s="87"/>
      <c r="B52" s="156"/>
      <c r="C52" s="95"/>
      <c r="D52" s="95"/>
      <c r="E52" s="95"/>
      <c r="F52" s="95"/>
      <c r="G52" s="95"/>
      <c r="H52" s="95"/>
      <c r="I52" s="95"/>
      <c r="J52" s="87"/>
      <c r="K52" s="87"/>
      <c r="L52" s="87"/>
    </row>
    <row r="53" spans="1:12" ht="15">
      <c r="A53" s="87"/>
      <c r="B53" s="156"/>
      <c r="C53" s="95"/>
      <c r="D53" s="95"/>
      <c r="E53" s="95"/>
      <c r="F53" s="95"/>
      <c r="G53" s="95"/>
      <c r="H53" s="95"/>
      <c r="I53" s="95"/>
      <c r="J53" s="87"/>
      <c r="K53" s="87"/>
      <c r="L53" s="87"/>
    </row>
    <row r="54" spans="1:12" ht="15">
      <c r="A54" s="87"/>
      <c r="B54" s="156"/>
      <c r="C54" s="95"/>
      <c r="D54" s="95"/>
      <c r="E54" s="95"/>
      <c r="F54" s="95"/>
      <c r="G54" s="95"/>
      <c r="H54" s="95"/>
      <c r="I54" s="95"/>
      <c r="J54" s="87"/>
      <c r="K54" s="87"/>
      <c r="L54" s="87"/>
    </row>
    <row r="55" spans="1:12" ht="15">
      <c r="A55" s="87"/>
      <c r="B55" s="156"/>
      <c r="C55" s="95"/>
      <c r="D55" s="95"/>
      <c r="E55" s="95"/>
      <c r="F55" s="95"/>
      <c r="G55" s="95"/>
      <c r="H55" s="95"/>
      <c r="I55" s="95"/>
      <c r="J55" s="87"/>
      <c r="K55" s="87"/>
      <c r="L55" s="87"/>
    </row>
    <row r="56" spans="1:12" ht="15">
      <c r="A56" s="87"/>
      <c r="B56" s="156"/>
      <c r="C56" s="95"/>
      <c r="D56" s="95"/>
      <c r="E56" s="95"/>
      <c r="F56" s="95"/>
      <c r="G56" s="95"/>
      <c r="H56" s="95"/>
      <c r="I56" s="95"/>
      <c r="J56" s="87"/>
      <c r="K56" s="87"/>
      <c r="L56" s="87"/>
    </row>
    <row r="57" spans="1:12" ht="15">
      <c r="A57" s="87"/>
      <c r="B57" s="156"/>
      <c r="C57" s="95"/>
      <c r="D57" s="95"/>
      <c r="E57" s="95"/>
      <c r="F57" s="95"/>
      <c r="G57" s="95"/>
      <c r="H57" s="95"/>
      <c r="I57" s="95"/>
      <c r="J57" s="87"/>
      <c r="K57" s="87"/>
      <c r="L57" s="87"/>
    </row>
    <row r="58" spans="1:12" ht="15">
      <c r="A58" s="87"/>
      <c r="B58" s="156"/>
      <c r="C58" s="95"/>
      <c r="D58" s="95"/>
      <c r="E58" s="95"/>
      <c r="F58" s="95"/>
      <c r="G58" s="95"/>
      <c r="H58" s="95"/>
      <c r="I58" s="95"/>
      <c r="J58" s="87"/>
      <c r="K58" s="87"/>
      <c r="L58" s="87"/>
    </row>
    <row r="59" spans="1:12" ht="15">
      <c r="A59" s="87"/>
      <c r="B59" s="156"/>
      <c r="C59" s="95"/>
      <c r="D59" s="95"/>
      <c r="E59" s="95"/>
      <c r="F59" s="95"/>
      <c r="G59" s="95"/>
      <c r="H59" s="95"/>
      <c r="I59" s="95"/>
      <c r="J59" s="87"/>
      <c r="K59" s="87"/>
      <c r="L59" s="87"/>
    </row>
    <row r="60" spans="1:12" ht="15">
      <c r="A60" s="87"/>
      <c r="B60" s="156"/>
      <c r="C60" s="95"/>
      <c r="D60" s="95"/>
      <c r="E60" s="95"/>
      <c r="F60" s="95"/>
      <c r="G60" s="95"/>
      <c r="H60" s="95"/>
      <c r="I60" s="95"/>
      <c r="J60" s="87"/>
      <c r="K60" s="87"/>
      <c r="L60" s="87"/>
    </row>
    <row r="61" spans="1:12" ht="15">
      <c r="A61" s="87"/>
      <c r="B61" s="156"/>
      <c r="C61" s="95"/>
      <c r="D61" s="95"/>
      <c r="E61" s="95"/>
      <c r="F61" s="95"/>
      <c r="G61" s="95"/>
      <c r="H61" s="95"/>
      <c r="I61" s="95"/>
      <c r="J61" s="87"/>
      <c r="K61" s="87"/>
      <c r="L61" s="87"/>
    </row>
    <row r="62" spans="1:12" ht="15">
      <c r="A62" s="87"/>
      <c r="B62" s="156"/>
      <c r="C62" s="95"/>
      <c r="D62" s="95"/>
      <c r="E62" s="95"/>
      <c r="F62" s="95"/>
      <c r="G62" s="95"/>
      <c r="H62" s="95"/>
      <c r="I62" s="95"/>
      <c r="J62" s="87"/>
      <c r="K62" s="87"/>
      <c r="L62" s="87"/>
    </row>
    <row r="63" spans="1:12" ht="15">
      <c r="A63" s="87"/>
      <c r="B63" s="156"/>
      <c r="C63" s="95"/>
      <c r="D63" s="95"/>
      <c r="E63" s="95"/>
      <c r="F63" s="95"/>
      <c r="G63" s="95"/>
      <c r="H63" s="95"/>
      <c r="I63" s="95"/>
      <c r="J63" s="87"/>
      <c r="K63" s="87"/>
      <c r="L63" s="87"/>
    </row>
    <row r="64" spans="1:12" ht="15">
      <c r="A64" s="87"/>
      <c r="B64" s="156"/>
      <c r="C64" s="95"/>
      <c r="D64" s="95"/>
      <c r="E64" s="95"/>
      <c r="F64" s="95"/>
      <c r="G64" s="95"/>
      <c r="H64" s="95"/>
      <c r="I64" s="95"/>
      <c r="J64" s="87"/>
      <c r="K64" s="87"/>
      <c r="L64" s="87"/>
    </row>
    <row r="65" spans="1:12" ht="15">
      <c r="A65" s="87"/>
      <c r="B65" s="156"/>
      <c r="C65" s="95"/>
      <c r="D65" s="95"/>
      <c r="E65" s="95"/>
      <c r="F65" s="95"/>
      <c r="G65" s="95"/>
      <c r="H65" s="95"/>
      <c r="I65" s="95"/>
      <c r="J65" s="87"/>
      <c r="K65" s="87"/>
      <c r="L65" s="87"/>
    </row>
    <row r="66" spans="1:12" ht="15">
      <c r="A66" s="87"/>
      <c r="B66" s="156"/>
      <c r="C66" s="95"/>
      <c r="D66" s="95"/>
      <c r="E66" s="95"/>
      <c r="F66" s="95"/>
      <c r="G66" s="95"/>
      <c r="H66" s="95"/>
      <c r="I66" s="95"/>
      <c r="J66" s="87"/>
      <c r="K66" s="87"/>
      <c r="L66" s="87"/>
    </row>
    <row r="67" spans="1:12" ht="15">
      <c r="A67" s="87"/>
      <c r="B67" s="156"/>
      <c r="C67" s="95"/>
      <c r="D67" s="95"/>
      <c r="E67" s="95"/>
      <c r="F67" s="95"/>
      <c r="G67" s="95"/>
      <c r="H67" s="95"/>
      <c r="I67" s="95"/>
      <c r="J67" s="87"/>
      <c r="K67" s="87"/>
      <c r="L67" s="87"/>
    </row>
    <row r="68" spans="1:12" ht="15">
      <c r="A68" s="87"/>
      <c r="B68" s="156"/>
      <c r="C68" s="95"/>
      <c r="D68" s="95"/>
      <c r="E68" s="95"/>
      <c r="F68" s="95"/>
      <c r="G68" s="95"/>
      <c r="H68" s="95"/>
      <c r="I68" s="95"/>
      <c r="J68" s="87"/>
      <c r="K68" s="87"/>
      <c r="L68" s="87"/>
    </row>
    <row r="69" spans="1:12" ht="15">
      <c r="A69" s="87"/>
      <c r="B69" s="156"/>
      <c r="C69" s="95"/>
      <c r="D69" s="95"/>
      <c r="E69" s="95"/>
      <c r="F69" s="95"/>
      <c r="G69" s="95"/>
      <c r="H69" s="95"/>
      <c r="I69" s="95"/>
      <c r="J69" s="87"/>
      <c r="K69" s="87"/>
      <c r="L69" s="87"/>
    </row>
    <row r="70" spans="1:12" ht="15">
      <c r="A70" s="87"/>
      <c r="B70" s="156"/>
      <c r="C70" s="95"/>
      <c r="D70" s="95"/>
      <c r="E70" s="95"/>
      <c r="F70" s="95"/>
      <c r="G70" s="95"/>
      <c r="H70" s="95"/>
      <c r="I70" s="95"/>
      <c r="J70" s="87"/>
      <c r="K70" s="87"/>
      <c r="L70" s="87"/>
    </row>
    <row r="71" spans="1:12" ht="15">
      <c r="A71" s="87"/>
      <c r="B71" s="156"/>
      <c r="C71" s="95"/>
      <c r="D71" s="95"/>
      <c r="E71" s="95"/>
      <c r="F71" s="95"/>
      <c r="G71" s="95"/>
      <c r="H71" s="95"/>
      <c r="I71" s="95"/>
      <c r="J71" s="87"/>
      <c r="K71" s="87"/>
      <c r="L71" s="87"/>
    </row>
    <row r="72" spans="1:12" ht="15">
      <c r="A72" s="87"/>
      <c r="B72" s="156"/>
      <c r="C72" s="95"/>
      <c r="D72" s="95"/>
      <c r="E72" s="95"/>
      <c r="F72" s="95"/>
      <c r="G72" s="95"/>
      <c r="H72" s="95"/>
      <c r="I72" s="95"/>
      <c r="J72" s="87"/>
      <c r="K72" s="87"/>
      <c r="L72" s="87"/>
    </row>
    <row r="73" spans="1:12" ht="15">
      <c r="A73" s="87"/>
      <c r="B73" s="156"/>
      <c r="C73" s="95"/>
      <c r="D73" s="95"/>
      <c r="E73" s="95"/>
      <c r="F73" s="95"/>
      <c r="G73" s="95"/>
      <c r="H73" s="95"/>
      <c r="I73" s="95"/>
      <c r="J73" s="87"/>
      <c r="K73" s="87"/>
      <c r="L73" s="87"/>
    </row>
    <row r="74" spans="1:12" ht="15">
      <c r="A74" s="87"/>
      <c r="B74" s="156"/>
      <c r="C74" s="95"/>
      <c r="D74" s="95"/>
      <c r="E74" s="95"/>
      <c r="F74" s="95"/>
      <c r="G74" s="95"/>
      <c r="H74" s="95"/>
      <c r="I74" s="95"/>
      <c r="J74" s="87"/>
      <c r="K74" s="87"/>
      <c r="L74" s="87"/>
    </row>
    <row r="75" spans="1:12" ht="15">
      <c r="A75" s="87"/>
      <c r="B75" s="156"/>
      <c r="C75" s="95"/>
      <c r="D75" s="95"/>
      <c r="E75" s="95"/>
      <c r="F75" s="95"/>
      <c r="G75" s="95"/>
      <c r="H75" s="95"/>
      <c r="I75" s="95"/>
      <c r="J75" s="87"/>
      <c r="K75" s="87"/>
      <c r="L75" s="87"/>
    </row>
    <row r="76" spans="1:12" ht="15">
      <c r="A76" s="87"/>
      <c r="B76" s="156"/>
      <c r="C76" s="95"/>
      <c r="D76" s="95"/>
      <c r="E76" s="95"/>
      <c r="F76" s="95"/>
      <c r="G76" s="95"/>
      <c r="H76" s="95"/>
      <c r="I76" s="95"/>
      <c r="J76" s="87"/>
      <c r="K76" s="87"/>
      <c r="L76" s="87"/>
    </row>
    <row r="77" spans="1:12" ht="15">
      <c r="A77" s="87"/>
      <c r="B77" s="156"/>
      <c r="C77" s="95"/>
      <c r="D77" s="95"/>
      <c r="E77" s="95"/>
      <c r="F77" s="95"/>
      <c r="G77" s="95"/>
      <c r="H77" s="95"/>
      <c r="I77" s="95"/>
      <c r="J77" s="87"/>
      <c r="K77" s="87"/>
      <c r="L77" s="87"/>
    </row>
    <row r="78" spans="1:12" ht="15">
      <c r="A78" s="87"/>
      <c r="B78" s="156"/>
      <c r="C78" s="95"/>
      <c r="D78" s="95"/>
      <c r="E78" s="95"/>
      <c r="F78" s="95"/>
      <c r="G78" s="95"/>
      <c r="H78" s="95"/>
      <c r="I78" s="95"/>
      <c r="J78" s="87"/>
      <c r="K78" s="87"/>
      <c r="L78" s="87"/>
    </row>
    <row r="79" spans="1:12" ht="15">
      <c r="A79" s="87"/>
      <c r="B79" s="156"/>
      <c r="C79" s="95"/>
      <c r="D79" s="95"/>
      <c r="E79" s="95"/>
      <c r="F79" s="95"/>
      <c r="G79" s="95"/>
      <c r="H79" s="95"/>
      <c r="I79" s="95"/>
      <c r="J79" s="87"/>
      <c r="K79" s="87"/>
      <c r="L79" s="87"/>
    </row>
    <row r="80" spans="1:12" ht="15">
      <c r="A80" s="87"/>
      <c r="B80" s="156"/>
      <c r="C80" s="95"/>
      <c r="D80" s="95"/>
      <c r="E80" s="95"/>
      <c r="F80" s="95"/>
      <c r="G80" s="95"/>
      <c r="H80" s="95"/>
      <c r="I80" s="95"/>
      <c r="J80" s="87"/>
      <c r="K80" s="87"/>
      <c r="L80" s="87"/>
    </row>
    <row r="81" spans="1:12" ht="15">
      <c r="A81" s="87"/>
      <c r="B81" s="156"/>
      <c r="C81" s="95"/>
      <c r="D81" s="95"/>
      <c r="E81" s="95"/>
      <c r="F81" s="95"/>
      <c r="G81" s="95"/>
      <c r="H81" s="95"/>
      <c r="I81" s="95"/>
      <c r="J81" s="87"/>
      <c r="K81" s="87"/>
      <c r="L81" s="87"/>
    </row>
    <row r="82" spans="1:12" ht="15">
      <c r="A82" s="87"/>
      <c r="B82" s="156"/>
      <c r="C82" s="95"/>
      <c r="D82" s="95"/>
      <c r="E82" s="95"/>
      <c r="F82" s="95"/>
      <c r="G82" s="95"/>
      <c r="H82" s="95"/>
      <c r="I82" s="95"/>
      <c r="J82" s="87"/>
      <c r="K82" s="87"/>
      <c r="L82" s="87"/>
    </row>
    <row r="83" spans="1:12" ht="15">
      <c r="A83" s="87"/>
      <c r="B83" s="156"/>
      <c r="C83" s="95"/>
      <c r="D83" s="95"/>
      <c r="E83" s="95"/>
      <c r="F83" s="95"/>
      <c r="G83" s="95"/>
      <c r="H83" s="95"/>
      <c r="I83" s="95"/>
      <c r="J83" s="87"/>
      <c r="K83" s="87"/>
      <c r="L83" s="87"/>
    </row>
    <row r="84" spans="1:12" ht="15">
      <c r="A84" s="87"/>
      <c r="B84" s="156"/>
      <c r="C84" s="95"/>
      <c r="D84" s="95"/>
      <c r="E84" s="95"/>
      <c r="F84" s="95"/>
      <c r="G84" s="95"/>
      <c r="H84" s="95"/>
      <c r="I84" s="95"/>
      <c r="J84" s="87"/>
      <c r="K84" s="87"/>
      <c r="L84" s="87"/>
    </row>
    <row r="85" spans="1:12" ht="15">
      <c r="A85" s="87"/>
      <c r="B85" s="156"/>
      <c r="C85" s="95"/>
      <c r="D85" s="95"/>
      <c r="E85" s="95"/>
      <c r="F85" s="95"/>
      <c r="G85" s="95"/>
      <c r="H85" s="95"/>
      <c r="I85" s="95"/>
      <c r="J85" s="87"/>
      <c r="K85" s="87"/>
      <c r="L85" s="87"/>
    </row>
    <row r="86" spans="1:12" ht="15">
      <c r="A86" s="87"/>
      <c r="B86" s="156"/>
      <c r="C86" s="95"/>
      <c r="D86" s="95"/>
      <c r="E86" s="95"/>
      <c r="F86" s="95"/>
      <c r="G86" s="95"/>
      <c r="H86" s="95"/>
      <c r="I86" s="95"/>
      <c r="J86" s="87"/>
      <c r="K86" s="87"/>
      <c r="L86" s="87"/>
    </row>
    <row r="87" spans="1:12" ht="15">
      <c r="A87" s="87"/>
      <c r="B87" s="156"/>
      <c r="C87" s="95"/>
      <c r="D87" s="95"/>
      <c r="E87" s="95"/>
      <c r="F87" s="95"/>
      <c r="G87" s="95"/>
      <c r="H87" s="95"/>
      <c r="I87" s="95"/>
      <c r="J87" s="87"/>
      <c r="K87" s="87"/>
      <c r="L87" s="87"/>
    </row>
    <row r="88" spans="1:12" ht="15">
      <c r="A88" s="87"/>
      <c r="B88" s="156"/>
      <c r="C88" s="95"/>
      <c r="D88" s="95"/>
      <c r="E88" s="95"/>
      <c r="F88" s="95"/>
      <c r="G88" s="95"/>
      <c r="H88" s="95"/>
      <c r="I88" s="95"/>
      <c r="J88" s="87"/>
      <c r="K88" s="87"/>
      <c r="L88" s="87"/>
    </row>
    <row r="89" spans="1:12" ht="15">
      <c r="A89" s="87"/>
      <c r="B89" s="156"/>
      <c r="C89" s="95"/>
      <c r="D89" s="95"/>
      <c r="E89" s="95"/>
      <c r="F89" s="95"/>
      <c r="G89" s="95"/>
      <c r="H89" s="95"/>
      <c r="I89" s="95"/>
      <c r="J89" s="87"/>
      <c r="K89" s="87"/>
      <c r="L89" s="87"/>
    </row>
    <row r="90" spans="1:12" ht="15">
      <c r="A90" s="87"/>
      <c r="B90" s="156"/>
      <c r="C90" s="95"/>
      <c r="D90" s="95"/>
      <c r="E90" s="95"/>
      <c r="F90" s="95"/>
      <c r="G90" s="95"/>
      <c r="H90" s="95"/>
      <c r="I90" s="95"/>
      <c r="J90" s="87"/>
      <c r="K90" s="87"/>
      <c r="L90" s="87"/>
    </row>
    <row r="91" spans="1:12" ht="15">
      <c r="A91" s="87"/>
      <c r="B91" s="156"/>
      <c r="C91" s="95"/>
      <c r="D91" s="95"/>
      <c r="E91" s="95"/>
      <c r="F91" s="95"/>
      <c r="G91" s="95"/>
      <c r="H91" s="95"/>
      <c r="I91" s="95"/>
      <c r="J91" s="87"/>
      <c r="K91" s="87"/>
      <c r="L91" s="87"/>
    </row>
    <row r="92" spans="1:12" ht="15">
      <c r="A92" s="87"/>
      <c r="B92" s="156"/>
      <c r="C92" s="95"/>
      <c r="D92" s="95"/>
      <c r="E92" s="95"/>
      <c r="F92" s="95"/>
      <c r="G92" s="95"/>
      <c r="H92" s="95"/>
      <c r="I92" s="95"/>
      <c r="J92" s="87"/>
      <c r="K92" s="87"/>
      <c r="L92" s="87"/>
    </row>
    <row r="93" spans="1:12" ht="15">
      <c r="A93" s="87"/>
      <c r="B93" s="156"/>
      <c r="C93" s="95"/>
      <c r="D93" s="95"/>
      <c r="E93" s="95"/>
      <c r="F93" s="95"/>
      <c r="G93" s="95"/>
      <c r="H93" s="95"/>
      <c r="I93" s="95"/>
      <c r="J93" s="87"/>
      <c r="K93" s="87"/>
      <c r="L93" s="87"/>
    </row>
    <row r="94" spans="1:12" ht="15">
      <c r="A94" s="87"/>
      <c r="B94" s="156"/>
      <c r="C94" s="95"/>
      <c r="D94" s="95"/>
      <c r="E94" s="95"/>
      <c r="F94" s="95"/>
      <c r="G94" s="95"/>
      <c r="H94" s="95"/>
      <c r="I94" s="95"/>
      <c r="J94" s="87"/>
      <c r="K94" s="87"/>
      <c r="L94" s="87"/>
    </row>
    <row r="95" spans="1:12" ht="15">
      <c r="A95" s="87"/>
      <c r="B95" s="156"/>
      <c r="C95" s="95"/>
      <c r="D95" s="95"/>
      <c r="E95" s="95"/>
      <c r="F95" s="95"/>
      <c r="G95" s="95"/>
      <c r="H95" s="95"/>
      <c r="I95" s="95"/>
      <c r="J95" s="87"/>
      <c r="K95" s="87"/>
      <c r="L95" s="87"/>
    </row>
    <row r="96" spans="1:12" ht="15">
      <c r="A96" s="87"/>
      <c r="B96" s="156"/>
      <c r="C96" s="95"/>
      <c r="D96" s="95"/>
      <c r="E96" s="95"/>
      <c r="F96" s="95"/>
      <c r="G96" s="95"/>
      <c r="H96" s="95"/>
      <c r="I96" s="95"/>
      <c r="J96" s="87"/>
      <c r="K96" s="87"/>
      <c r="L96" s="87"/>
    </row>
    <row r="97" spans="1:12" ht="15">
      <c r="A97" s="87"/>
      <c r="B97" s="156"/>
      <c r="C97" s="95"/>
      <c r="D97" s="95"/>
      <c r="E97" s="95"/>
      <c r="F97" s="95"/>
      <c r="G97" s="95"/>
      <c r="H97" s="95"/>
      <c r="I97" s="95"/>
      <c r="J97" s="87"/>
      <c r="K97" s="87"/>
      <c r="L97" s="87"/>
    </row>
    <row r="98" spans="1:12" ht="15">
      <c r="A98" s="87"/>
      <c r="B98" s="156"/>
      <c r="C98" s="95"/>
      <c r="D98" s="95"/>
      <c r="E98" s="95"/>
      <c r="F98" s="95"/>
      <c r="G98" s="95"/>
      <c r="H98" s="95"/>
      <c r="I98" s="95"/>
      <c r="J98" s="87"/>
      <c r="K98" s="87"/>
      <c r="L98" s="87"/>
    </row>
    <row r="99" spans="1:12" ht="15">
      <c r="A99" s="87"/>
      <c r="B99" s="156"/>
      <c r="C99" s="95"/>
      <c r="D99" s="95"/>
      <c r="E99" s="95"/>
      <c r="F99" s="95"/>
      <c r="G99" s="95"/>
      <c r="H99" s="95"/>
      <c r="I99" s="95"/>
      <c r="J99" s="87"/>
      <c r="K99" s="87"/>
      <c r="L99" s="87"/>
    </row>
    <row r="100" spans="1:12" ht="15">
      <c r="A100" s="87"/>
      <c r="B100" s="156"/>
      <c r="C100" s="95"/>
      <c r="D100" s="95"/>
      <c r="E100" s="95"/>
      <c r="F100" s="95"/>
      <c r="G100" s="95"/>
      <c r="H100" s="95"/>
      <c r="I100" s="95"/>
      <c r="J100" s="87"/>
      <c r="K100" s="87"/>
      <c r="L100" s="87"/>
    </row>
    <row r="101" spans="1:12" ht="15">
      <c r="A101" s="87"/>
      <c r="B101" s="156"/>
      <c r="C101" s="95"/>
      <c r="D101" s="95"/>
      <c r="E101" s="95"/>
      <c r="F101" s="95"/>
      <c r="G101" s="95"/>
      <c r="H101" s="95"/>
      <c r="I101" s="95"/>
      <c r="J101" s="87"/>
      <c r="K101" s="87"/>
      <c r="L101" s="87"/>
    </row>
    <row r="102" spans="1:12" ht="15">
      <c r="A102" s="87"/>
      <c r="B102" s="156"/>
      <c r="C102" s="95"/>
      <c r="D102" s="95"/>
      <c r="E102" s="95"/>
      <c r="F102" s="95"/>
      <c r="G102" s="95"/>
      <c r="H102" s="95"/>
      <c r="I102" s="95"/>
      <c r="J102" s="87"/>
      <c r="K102" s="87"/>
      <c r="L102" s="87"/>
    </row>
    <row r="103" spans="1:12" ht="15">
      <c r="A103" s="87"/>
      <c r="B103" s="156"/>
      <c r="C103" s="95"/>
      <c r="D103" s="95"/>
      <c r="E103" s="95"/>
      <c r="F103" s="95"/>
      <c r="G103" s="95"/>
      <c r="H103" s="95"/>
      <c r="I103" s="95"/>
      <c r="J103" s="87"/>
      <c r="K103" s="87"/>
      <c r="L103" s="87"/>
    </row>
    <row r="104" spans="1:12" ht="15">
      <c r="A104" s="87"/>
      <c r="B104" s="156"/>
      <c r="C104" s="95"/>
      <c r="D104" s="95"/>
      <c r="E104" s="95"/>
      <c r="F104" s="95"/>
      <c r="G104" s="95"/>
      <c r="H104" s="95"/>
      <c r="I104" s="95"/>
      <c r="J104" s="87"/>
      <c r="K104" s="87"/>
      <c r="L104" s="87"/>
    </row>
    <row r="105" spans="1:12" ht="15">
      <c r="A105" s="87"/>
      <c r="B105" s="156"/>
      <c r="C105" s="95"/>
      <c r="D105" s="95"/>
      <c r="E105" s="95"/>
      <c r="F105" s="95"/>
      <c r="G105" s="95"/>
      <c r="H105" s="95"/>
      <c r="I105" s="95"/>
      <c r="J105" s="87"/>
      <c r="K105" s="87"/>
      <c r="L105" s="87"/>
    </row>
    <row r="106" spans="1:12" ht="15">
      <c r="A106" s="87"/>
      <c r="B106" s="156"/>
      <c r="C106" s="95"/>
      <c r="D106" s="95"/>
      <c r="E106" s="95"/>
      <c r="F106" s="95"/>
      <c r="G106" s="95"/>
      <c r="H106" s="95"/>
      <c r="I106" s="95"/>
      <c r="J106" s="87"/>
      <c r="K106" s="87"/>
      <c r="L106" s="87"/>
    </row>
    <row r="107" spans="1:12" ht="15">
      <c r="A107" s="87"/>
      <c r="B107" s="156"/>
      <c r="C107" s="95"/>
      <c r="D107" s="95"/>
      <c r="E107" s="95"/>
      <c r="F107" s="95"/>
      <c r="G107" s="95"/>
      <c r="H107" s="95"/>
      <c r="I107" s="95"/>
      <c r="J107" s="87"/>
      <c r="K107" s="87"/>
      <c r="L107" s="87"/>
    </row>
    <row r="108" spans="1:12" ht="15">
      <c r="A108" s="87"/>
      <c r="B108" s="156"/>
      <c r="C108" s="95"/>
      <c r="D108" s="95"/>
      <c r="E108" s="95"/>
      <c r="F108" s="95"/>
      <c r="G108" s="95"/>
      <c r="H108" s="95"/>
      <c r="I108" s="95"/>
      <c r="J108" s="87"/>
      <c r="K108" s="87"/>
      <c r="L108" s="87"/>
    </row>
    <row r="109" spans="1:12" ht="15">
      <c r="A109" s="87"/>
      <c r="B109" s="156"/>
      <c r="C109" s="95"/>
      <c r="D109" s="95"/>
      <c r="E109" s="95"/>
      <c r="F109" s="95"/>
      <c r="G109" s="95"/>
      <c r="H109" s="95"/>
      <c r="I109" s="95"/>
      <c r="J109" s="87"/>
      <c r="K109" s="87"/>
      <c r="L109" s="87"/>
    </row>
    <row r="110" spans="1:12" ht="15">
      <c r="A110" s="87"/>
      <c r="B110" s="156"/>
      <c r="C110" s="95"/>
      <c r="D110" s="95"/>
      <c r="E110" s="95"/>
      <c r="F110" s="95"/>
      <c r="G110" s="95"/>
      <c r="H110" s="95"/>
      <c r="I110" s="95"/>
      <c r="J110" s="87"/>
      <c r="K110" s="87"/>
      <c r="L110" s="87"/>
    </row>
    <row r="111" spans="1:12" ht="15">
      <c r="A111" s="87"/>
      <c r="B111" s="156"/>
      <c r="C111" s="95"/>
      <c r="D111" s="95"/>
      <c r="E111" s="95"/>
      <c r="F111" s="95"/>
      <c r="G111" s="95"/>
      <c r="H111" s="95"/>
      <c r="I111" s="95"/>
      <c r="J111" s="87"/>
      <c r="K111" s="87"/>
      <c r="L111" s="87"/>
    </row>
    <row r="112" spans="1:12" ht="15">
      <c r="A112" s="87"/>
      <c r="B112" s="156"/>
      <c r="C112" s="95"/>
      <c r="D112" s="95"/>
      <c r="E112" s="95"/>
      <c r="F112" s="95"/>
      <c r="G112" s="95"/>
      <c r="H112" s="95"/>
      <c r="I112" s="95"/>
      <c r="J112" s="87"/>
      <c r="K112" s="87"/>
      <c r="L112" s="87"/>
    </row>
    <row r="113" spans="1:12" ht="15">
      <c r="A113" s="87"/>
      <c r="B113" s="156"/>
      <c r="C113" s="95"/>
      <c r="D113" s="95"/>
      <c r="E113" s="95"/>
      <c r="F113" s="95"/>
      <c r="G113" s="95"/>
      <c r="H113" s="95"/>
      <c r="I113" s="95"/>
      <c r="J113" s="87"/>
      <c r="K113" s="87"/>
      <c r="L113" s="87"/>
    </row>
    <row r="114" spans="1:12" ht="15">
      <c r="A114" s="87"/>
      <c r="B114" s="156"/>
      <c r="C114" s="95"/>
      <c r="D114" s="95"/>
      <c r="E114" s="95"/>
      <c r="F114" s="95"/>
      <c r="G114" s="95"/>
      <c r="H114" s="95"/>
      <c r="I114" s="95"/>
      <c r="J114" s="87"/>
      <c r="K114" s="87"/>
      <c r="L114" s="87"/>
    </row>
    <row r="115" spans="1:12" ht="15">
      <c r="A115" s="87"/>
      <c r="B115" s="156"/>
      <c r="C115" s="95"/>
      <c r="D115" s="95"/>
      <c r="E115" s="95"/>
      <c r="F115" s="95"/>
      <c r="G115" s="95"/>
      <c r="H115" s="95"/>
      <c r="I115" s="95"/>
      <c r="J115" s="87"/>
      <c r="K115" s="87"/>
      <c r="L115" s="87"/>
    </row>
    <row r="116" spans="1:12" ht="15">
      <c r="A116" s="87"/>
      <c r="B116" s="156"/>
      <c r="C116" s="95"/>
      <c r="D116" s="95"/>
      <c r="E116" s="95"/>
      <c r="F116" s="95"/>
      <c r="G116" s="95"/>
      <c r="H116" s="95"/>
      <c r="I116" s="95"/>
      <c r="J116" s="87"/>
      <c r="K116" s="87"/>
      <c r="L116" s="87"/>
    </row>
  </sheetData>
  <mergeCells count="4">
    <mergeCell ref="B7:I7"/>
    <mergeCell ref="A4:L4"/>
    <mergeCell ref="A3:J3"/>
    <mergeCell ref="A5:K5"/>
  </mergeCells>
  <pageMargins left="0.39370078740157483" right="0.19685039370078741" top="0.39370078740157483" bottom="0.19685039370078741" header="0" footer="0"/>
  <pageSetup paperSize="9" scale="8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7"/>
  <sheetViews>
    <sheetView topLeftCell="A7" zoomScaleNormal="100" zoomScaleSheetLayoutView="85" workbookViewId="0">
      <selection activeCell="A19" sqref="A19:XFD19"/>
    </sheetView>
  </sheetViews>
  <sheetFormatPr baseColWidth="10" defaultColWidth="11.42578125" defaultRowHeight="12.75"/>
  <cols>
    <col min="1" max="1" width="9.7109375" customWidth="1"/>
    <col min="2" max="2" width="12.5703125" style="1" customWidth="1"/>
    <col min="3" max="3" width="8.42578125" style="1" customWidth="1"/>
    <col min="4" max="4" width="7.7109375" style="1" customWidth="1"/>
    <col min="5" max="5" width="10.85546875" style="1" customWidth="1"/>
    <col min="6" max="6" width="10" style="1" customWidth="1"/>
    <col min="7" max="7" width="8.5703125" style="1" customWidth="1"/>
    <col min="8" max="8" width="9.7109375" style="1" customWidth="1"/>
    <col min="9" max="9" width="10" style="1" customWidth="1"/>
    <col min="10" max="10" width="11.140625" style="1" customWidth="1"/>
    <col min="11" max="11" width="1.85546875" customWidth="1"/>
  </cols>
  <sheetData>
    <row r="3" spans="1:12" ht="15" customHeight="1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ht="24.75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</row>
    <row r="5" spans="1:12" ht="15.75" customHeight="1">
      <c r="A5" s="236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</row>
    <row r="6" spans="1:12" ht="17.25">
      <c r="A6" s="87"/>
      <c r="B6" s="91"/>
      <c r="C6" s="91"/>
      <c r="D6" s="91"/>
      <c r="E6" s="91"/>
      <c r="F6" s="91"/>
      <c r="G6" s="91"/>
      <c r="H6" s="91"/>
      <c r="I6" s="91"/>
      <c r="J6" s="91"/>
      <c r="K6" s="87"/>
      <c r="L6" s="87"/>
    </row>
    <row r="7" spans="1:12" ht="42.75" customHeight="1">
      <c r="A7" s="87"/>
      <c r="B7" s="247" t="s">
        <v>126</v>
      </c>
      <c r="C7" s="247"/>
      <c r="D7" s="247"/>
      <c r="E7" s="247"/>
      <c r="F7" s="247"/>
      <c r="G7" s="247"/>
      <c r="H7" s="247"/>
      <c r="I7" s="247"/>
      <c r="J7" s="247"/>
      <c r="K7" s="87"/>
      <c r="L7" s="87"/>
    </row>
    <row r="8" spans="1:12" ht="15.75" thickBot="1">
      <c r="A8" s="87"/>
      <c r="B8" s="145"/>
      <c r="C8" s="145"/>
      <c r="D8" s="145"/>
      <c r="E8" s="145"/>
      <c r="F8" s="145"/>
      <c r="G8" s="145"/>
      <c r="H8" s="145"/>
      <c r="I8" s="145"/>
      <c r="J8" s="145"/>
      <c r="K8" s="87"/>
      <c r="L8" s="87"/>
    </row>
    <row r="9" spans="1:12" s="4" customFormat="1" ht="18" customHeight="1">
      <c r="A9" s="102"/>
      <c r="B9" s="146" t="s">
        <v>94</v>
      </c>
      <c r="C9" s="40" t="s">
        <v>105</v>
      </c>
      <c r="D9" s="40" t="s">
        <v>106</v>
      </c>
      <c r="E9" s="40" t="s">
        <v>107</v>
      </c>
      <c r="F9" s="40" t="s">
        <v>108</v>
      </c>
      <c r="G9" s="40" t="s">
        <v>109</v>
      </c>
      <c r="H9" s="40" t="s">
        <v>110</v>
      </c>
      <c r="I9" s="40" t="s">
        <v>111</v>
      </c>
      <c r="J9" s="147" t="s">
        <v>0</v>
      </c>
      <c r="K9" s="102"/>
      <c r="L9" s="102"/>
    </row>
    <row r="10" spans="1:12" s="1" customFormat="1" ht="20.100000000000001" customHeight="1">
      <c r="A10" s="87"/>
      <c r="B10" s="148" t="s">
        <v>66</v>
      </c>
      <c r="C10" s="149">
        <v>0</v>
      </c>
      <c r="D10" s="149">
        <v>2</v>
      </c>
      <c r="E10" s="149">
        <v>3</v>
      </c>
      <c r="F10" s="149">
        <v>2</v>
      </c>
      <c r="G10" s="149">
        <v>3</v>
      </c>
      <c r="H10" s="149">
        <v>1</v>
      </c>
      <c r="I10" s="149">
        <v>1</v>
      </c>
      <c r="J10" s="150">
        <f>SUM(C10:I10)</f>
        <v>12</v>
      </c>
      <c r="K10" s="95"/>
      <c r="L10" s="95"/>
    </row>
    <row r="11" spans="1:12" s="1" customFormat="1" ht="20.100000000000001" customHeight="1">
      <c r="A11" s="87"/>
      <c r="B11" s="148" t="s">
        <v>67</v>
      </c>
      <c r="C11" s="149">
        <v>3</v>
      </c>
      <c r="D11" s="149">
        <v>3</v>
      </c>
      <c r="E11" s="149">
        <v>1</v>
      </c>
      <c r="F11" s="149">
        <v>0</v>
      </c>
      <c r="G11" s="149">
        <v>1</v>
      </c>
      <c r="H11" s="149">
        <v>1</v>
      </c>
      <c r="I11" s="149">
        <v>2</v>
      </c>
      <c r="J11" s="150">
        <f t="shared" ref="J11:J21" si="0">SUM(C11:I11)</f>
        <v>11</v>
      </c>
      <c r="K11" s="95"/>
      <c r="L11" s="95"/>
    </row>
    <row r="12" spans="1:12" s="1" customFormat="1" ht="20.100000000000001" customHeight="1">
      <c r="A12" s="87"/>
      <c r="B12" s="148" t="s">
        <v>68</v>
      </c>
      <c r="C12" s="149">
        <v>1</v>
      </c>
      <c r="D12" s="149">
        <v>2</v>
      </c>
      <c r="E12" s="149">
        <v>2</v>
      </c>
      <c r="F12" s="149">
        <v>1</v>
      </c>
      <c r="G12" s="149">
        <v>1</v>
      </c>
      <c r="H12" s="149">
        <v>2</v>
      </c>
      <c r="I12" s="149">
        <v>3</v>
      </c>
      <c r="J12" s="150">
        <f t="shared" si="0"/>
        <v>12</v>
      </c>
      <c r="K12" s="95"/>
      <c r="L12" s="95"/>
    </row>
    <row r="13" spans="1:12" s="1" customFormat="1" ht="20.100000000000001" customHeight="1">
      <c r="A13" s="87"/>
      <c r="B13" s="148" t="s">
        <v>69</v>
      </c>
      <c r="C13" s="149">
        <v>3</v>
      </c>
      <c r="D13" s="149">
        <v>1</v>
      </c>
      <c r="E13" s="149">
        <v>3</v>
      </c>
      <c r="F13" s="149">
        <v>1</v>
      </c>
      <c r="G13" s="149">
        <v>3</v>
      </c>
      <c r="H13" s="149">
        <v>4</v>
      </c>
      <c r="I13" s="149">
        <v>0</v>
      </c>
      <c r="J13" s="150">
        <f t="shared" si="0"/>
        <v>15</v>
      </c>
      <c r="K13" s="95"/>
      <c r="L13" s="95"/>
    </row>
    <row r="14" spans="1:12" s="1" customFormat="1" ht="20.100000000000001" customHeight="1">
      <c r="A14" s="87"/>
      <c r="B14" s="148" t="s">
        <v>70</v>
      </c>
      <c r="C14" s="149">
        <v>2</v>
      </c>
      <c r="D14" s="149">
        <v>1</v>
      </c>
      <c r="E14" s="149">
        <v>1</v>
      </c>
      <c r="F14" s="149">
        <v>0</v>
      </c>
      <c r="G14" s="149">
        <v>1</v>
      </c>
      <c r="H14" s="149">
        <v>2</v>
      </c>
      <c r="I14" s="149">
        <v>0</v>
      </c>
      <c r="J14" s="150">
        <f t="shared" si="0"/>
        <v>7</v>
      </c>
      <c r="K14" s="95"/>
      <c r="L14" s="95"/>
    </row>
    <row r="15" spans="1:12" s="1" customFormat="1" ht="20.100000000000001" customHeight="1">
      <c r="A15" s="87"/>
      <c r="B15" s="148" t="s">
        <v>71</v>
      </c>
      <c r="C15" s="149">
        <v>0</v>
      </c>
      <c r="D15" s="149">
        <v>2</v>
      </c>
      <c r="E15" s="149">
        <v>1</v>
      </c>
      <c r="F15" s="149">
        <v>1</v>
      </c>
      <c r="G15" s="149">
        <v>0</v>
      </c>
      <c r="H15" s="149">
        <v>2</v>
      </c>
      <c r="I15" s="149">
        <v>1</v>
      </c>
      <c r="J15" s="150">
        <f t="shared" si="0"/>
        <v>7</v>
      </c>
      <c r="K15" s="95"/>
      <c r="L15" s="95"/>
    </row>
    <row r="16" spans="1:12" s="1" customFormat="1" ht="20.100000000000001" customHeight="1">
      <c r="A16" s="87"/>
      <c r="B16" s="148" t="s">
        <v>72</v>
      </c>
      <c r="C16" s="149">
        <v>5</v>
      </c>
      <c r="D16" s="149">
        <v>4</v>
      </c>
      <c r="E16" s="149">
        <v>3</v>
      </c>
      <c r="F16" s="149">
        <v>3</v>
      </c>
      <c r="G16" s="149">
        <v>1</v>
      </c>
      <c r="H16" s="149">
        <v>3</v>
      </c>
      <c r="I16" s="149">
        <v>5</v>
      </c>
      <c r="J16" s="150">
        <f t="shared" si="0"/>
        <v>24</v>
      </c>
      <c r="K16" s="95"/>
      <c r="L16" s="95"/>
    </row>
    <row r="17" spans="1:12" s="1" customFormat="1" ht="20.100000000000001" customHeight="1">
      <c r="A17" s="87"/>
      <c r="B17" s="148" t="s">
        <v>73</v>
      </c>
      <c r="C17" s="149">
        <v>0</v>
      </c>
      <c r="D17" s="149">
        <v>0</v>
      </c>
      <c r="E17" s="149">
        <v>2</v>
      </c>
      <c r="F17" s="149">
        <v>1</v>
      </c>
      <c r="G17" s="149">
        <v>5</v>
      </c>
      <c r="H17" s="149">
        <v>3</v>
      </c>
      <c r="I17" s="149">
        <v>0</v>
      </c>
      <c r="J17" s="150">
        <f t="shared" si="0"/>
        <v>11</v>
      </c>
      <c r="K17" s="95"/>
      <c r="L17" s="95"/>
    </row>
    <row r="18" spans="1:12" s="1" customFormat="1" ht="20.100000000000001" customHeight="1">
      <c r="A18" s="87"/>
      <c r="B18" s="148" t="s">
        <v>74</v>
      </c>
      <c r="C18" s="149">
        <v>0</v>
      </c>
      <c r="D18" s="149">
        <v>1</v>
      </c>
      <c r="E18" s="149">
        <v>3</v>
      </c>
      <c r="F18" s="149">
        <v>0</v>
      </c>
      <c r="G18" s="149">
        <v>1</v>
      </c>
      <c r="H18" s="149">
        <v>1</v>
      </c>
      <c r="I18" s="149">
        <v>1</v>
      </c>
      <c r="J18" s="150">
        <f t="shared" si="0"/>
        <v>7</v>
      </c>
      <c r="K18" s="95"/>
      <c r="L18" s="95"/>
    </row>
    <row r="19" spans="1:12" s="1" customFormat="1" ht="20.100000000000001" customHeight="1">
      <c r="A19" s="87"/>
      <c r="B19" s="148" t="s">
        <v>75</v>
      </c>
      <c r="C19" s="149">
        <v>1</v>
      </c>
      <c r="D19" s="149">
        <v>1</v>
      </c>
      <c r="E19" s="149">
        <v>4</v>
      </c>
      <c r="F19" s="149">
        <v>0</v>
      </c>
      <c r="G19" s="149">
        <v>2</v>
      </c>
      <c r="H19" s="149">
        <v>0</v>
      </c>
      <c r="I19" s="149">
        <v>2</v>
      </c>
      <c r="J19" s="150">
        <f t="shared" si="0"/>
        <v>10</v>
      </c>
      <c r="K19" s="95"/>
      <c r="L19" s="95"/>
    </row>
    <row r="20" spans="1:12" s="1" customFormat="1" ht="20.100000000000001" customHeight="1">
      <c r="A20" s="87"/>
      <c r="B20" s="148" t="s">
        <v>76</v>
      </c>
      <c r="C20" s="149">
        <v>6</v>
      </c>
      <c r="D20" s="149">
        <v>3</v>
      </c>
      <c r="E20" s="149">
        <v>2</v>
      </c>
      <c r="F20" s="149">
        <v>1</v>
      </c>
      <c r="G20" s="149">
        <v>3</v>
      </c>
      <c r="H20" s="149">
        <v>2</v>
      </c>
      <c r="I20" s="149">
        <v>0</v>
      </c>
      <c r="J20" s="150">
        <f t="shared" si="0"/>
        <v>17</v>
      </c>
      <c r="K20" s="95"/>
      <c r="L20" s="95"/>
    </row>
    <row r="21" spans="1:12" s="1" customFormat="1" ht="20.100000000000001" customHeight="1">
      <c r="A21" s="87"/>
      <c r="B21" s="148" t="s">
        <v>77</v>
      </c>
      <c r="C21" s="149">
        <v>4</v>
      </c>
      <c r="D21" s="149">
        <v>3</v>
      </c>
      <c r="E21" s="149">
        <v>1</v>
      </c>
      <c r="F21" s="149">
        <v>1</v>
      </c>
      <c r="G21" s="149">
        <v>0</v>
      </c>
      <c r="H21" s="149">
        <v>4</v>
      </c>
      <c r="I21" s="149">
        <v>6</v>
      </c>
      <c r="J21" s="150">
        <f t="shared" si="0"/>
        <v>19</v>
      </c>
      <c r="K21" s="95"/>
      <c r="L21" s="95"/>
    </row>
    <row r="22" spans="1:12" ht="24" customHeight="1" thickBot="1">
      <c r="A22" s="87"/>
      <c r="B22" s="152" t="s">
        <v>0</v>
      </c>
      <c r="C22" s="153">
        <f t="shared" ref="C22:I22" si="1">SUM(C10:C21)</f>
        <v>25</v>
      </c>
      <c r="D22" s="153">
        <f t="shared" si="1"/>
        <v>23</v>
      </c>
      <c r="E22" s="153">
        <f t="shared" si="1"/>
        <v>26</v>
      </c>
      <c r="F22" s="153">
        <f t="shared" si="1"/>
        <v>11</v>
      </c>
      <c r="G22" s="153">
        <f t="shared" si="1"/>
        <v>21</v>
      </c>
      <c r="H22" s="153">
        <f t="shared" si="1"/>
        <v>25</v>
      </c>
      <c r="I22" s="153">
        <f t="shared" si="1"/>
        <v>21</v>
      </c>
      <c r="J22" s="154">
        <f>SUM(J10:J21)</f>
        <v>152</v>
      </c>
      <c r="K22" s="87"/>
      <c r="L22" s="87"/>
    </row>
    <row r="23" spans="1:12" ht="15.75">
      <c r="A23" s="87"/>
      <c r="B23" s="155" t="s">
        <v>158</v>
      </c>
      <c r="C23" s="95"/>
      <c r="D23" s="95"/>
      <c r="E23" s="95"/>
      <c r="F23" s="95"/>
      <c r="G23" s="95"/>
      <c r="H23" s="95"/>
      <c r="I23" s="95"/>
      <c r="J23" s="95"/>
      <c r="K23" s="87"/>
      <c r="L23" s="87"/>
    </row>
    <row r="24" spans="1:12" ht="15">
      <c r="A24" s="87"/>
      <c r="B24" s="95"/>
      <c r="C24" s="95"/>
      <c r="D24" s="95"/>
      <c r="E24" s="95"/>
      <c r="F24" s="95"/>
      <c r="G24" s="95"/>
      <c r="H24" s="95"/>
      <c r="I24" s="95"/>
      <c r="J24" s="95"/>
      <c r="K24" s="87"/>
      <c r="L24" s="87"/>
    </row>
    <row r="25" spans="1:12" ht="15">
      <c r="A25" s="87"/>
      <c r="B25" s="95"/>
      <c r="C25" s="95"/>
      <c r="D25" s="95"/>
      <c r="E25" s="95"/>
      <c r="F25" s="95"/>
      <c r="G25" s="95"/>
      <c r="H25" s="95"/>
      <c r="I25" s="95"/>
      <c r="J25" s="95"/>
      <c r="K25" s="87"/>
      <c r="L25" s="87"/>
    </row>
    <row r="26" spans="1:12" ht="15">
      <c r="A26" s="87"/>
      <c r="B26" s="95"/>
      <c r="C26" s="95"/>
      <c r="D26" s="95"/>
      <c r="E26" s="95"/>
      <c r="F26" s="95"/>
      <c r="G26" s="95"/>
      <c r="H26" s="95"/>
      <c r="I26" s="95"/>
      <c r="J26" s="95"/>
      <c r="K26" s="87"/>
      <c r="L26" s="87"/>
    </row>
    <row r="27" spans="1:12" ht="15">
      <c r="A27" s="87"/>
      <c r="B27" s="95"/>
      <c r="C27" s="95"/>
      <c r="D27" s="95"/>
      <c r="E27" s="95"/>
      <c r="F27" s="95"/>
      <c r="G27" s="95"/>
      <c r="H27" s="95"/>
      <c r="I27" s="95"/>
      <c r="J27" s="95"/>
      <c r="K27" s="87"/>
      <c r="L27" s="87"/>
    </row>
    <row r="28" spans="1:12" ht="15">
      <c r="A28" s="87"/>
      <c r="B28" s="95"/>
      <c r="C28" s="95"/>
      <c r="D28" s="95"/>
      <c r="E28" s="95"/>
      <c r="F28" s="95"/>
      <c r="G28" s="95"/>
      <c r="H28" s="95"/>
      <c r="I28" s="95"/>
      <c r="J28" s="95"/>
      <c r="K28" s="87"/>
      <c r="L28" s="87"/>
    </row>
    <row r="29" spans="1:12" ht="15">
      <c r="A29" s="87"/>
      <c r="B29" s="95"/>
      <c r="C29" s="95"/>
      <c r="D29" s="95"/>
      <c r="E29" s="95"/>
      <c r="F29" s="95"/>
      <c r="G29" s="95"/>
      <c r="H29" s="95"/>
      <c r="I29" s="95"/>
      <c r="J29" s="95"/>
      <c r="K29" s="87"/>
      <c r="L29" s="87"/>
    </row>
    <row r="30" spans="1:12" ht="15">
      <c r="A30" s="87"/>
      <c r="B30" s="95"/>
      <c r="C30" s="95"/>
      <c r="D30" s="95"/>
      <c r="E30" s="95"/>
      <c r="F30" s="95"/>
      <c r="G30" s="95"/>
      <c r="H30" s="95"/>
      <c r="I30" s="95"/>
      <c r="J30" s="95"/>
      <c r="K30" s="87"/>
      <c r="L30" s="87"/>
    </row>
    <row r="31" spans="1:12" ht="15">
      <c r="A31" s="87"/>
      <c r="B31" s="95"/>
      <c r="C31" s="95"/>
      <c r="D31" s="95"/>
      <c r="E31" s="95"/>
      <c r="F31" s="95"/>
      <c r="G31" s="95"/>
      <c r="H31" s="95"/>
      <c r="I31" s="95"/>
      <c r="J31" s="95"/>
      <c r="K31" s="87"/>
      <c r="L31" s="87"/>
    </row>
    <row r="32" spans="1:12" ht="15">
      <c r="A32" s="87"/>
      <c r="B32" s="95"/>
      <c r="C32" s="95"/>
      <c r="D32" s="95"/>
      <c r="E32" s="95"/>
      <c r="F32" s="95"/>
      <c r="G32" s="95"/>
      <c r="H32" s="95"/>
      <c r="I32" s="95"/>
      <c r="J32" s="95"/>
      <c r="K32" s="87"/>
      <c r="L32" s="87"/>
    </row>
    <row r="33" spans="1:12" ht="15">
      <c r="A33" s="87"/>
      <c r="B33" s="95"/>
      <c r="C33" s="95"/>
      <c r="D33" s="95"/>
      <c r="E33" s="95"/>
      <c r="F33" s="95"/>
      <c r="G33" s="95"/>
      <c r="H33" s="95"/>
      <c r="I33" s="95"/>
      <c r="J33" s="95"/>
      <c r="K33" s="87"/>
      <c r="L33" s="87"/>
    </row>
    <row r="34" spans="1:12" ht="15">
      <c r="A34" s="87"/>
      <c r="B34" s="95"/>
      <c r="C34" s="95"/>
      <c r="D34" s="95"/>
      <c r="E34" s="95"/>
      <c r="F34" s="95"/>
      <c r="G34" s="95"/>
      <c r="H34" s="95"/>
      <c r="I34" s="95"/>
      <c r="J34" s="95"/>
      <c r="K34" s="87"/>
      <c r="L34" s="87"/>
    </row>
    <row r="35" spans="1:12" ht="15">
      <c r="A35" s="87"/>
      <c r="B35" s="95"/>
      <c r="C35" s="95"/>
      <c r="D35" s="95"/>
      <c r="E35" s="95"/>
      <c r="F35" s="95"/>
      <c r="G35" s="95"/>
      <c r="H35" s="95"/>
      <c r="I35" s="95"/>
      <c r="J35" s="95"/>
      <c r="K35" s="87"/>
      <c r="L35" s="87"/>
    </row>
    <row r="36" spans="1:12" ht="15">
      <c r="A36" s="87"/>
      <c r="B36" s="95"/>
      <c r="C36" s="95"/>
      <c r="D36" s="95"/>
      <c r="E36" s="95"/>
      <c r="F36" s="95"/>
      <c r="G36" s="95"/>
      <c r="H36" s="95"/>
      <c r="I36" s="95"/>
      <c r="J36" s="95"/>
      <c r="K36" s="87"/>
      <c r="L36" s="87"/>
    </row>
    <row r="37" spans="1:12" ht="15">
      <c r="A37" s="87"/>
      <c r="B37" s="95"/>
      <c r="C37" s="95"/>
      <c r="D37" s="95"/>
      <c r="E37" s="95"/>
      <c r="F37" s="95"/>
      <c r="G37" s="95"/>
      <c r="H37" s="95"/>
      <c r="I37" s="95"/>
      <c r="J37" s="95"/>
      <c r="K37" s="87"/>
      <c r="L37" s="87"/>
    </row>
    <row r="38" spans="1:12" ht="15">
      <c r="A38" s="87"/>
      <c r="B38" s="95"/>
      <c r="C38" s="95"/>
      <c r="D38" s="95"/>
      <c r="E38" s="95"/>
      <c r="F38" s="95"/>
      <c r="G38" s="95"/>
      <c r="H38" s="95"/>
      <c r="I38" s="95"/>
      <c r="J38" s="95"/>
      <c r="K38" s="87"/>
      <c r="L38" s="87"/>
    </row>
    <row r="39" spans="1:12" ht="15">
      <c r="A39" s="87"/>
      <c r="B39" s="95"/>
      <c r="C39" s="95"/>
      <c r="D39" s="95"/>
      <c r="E39" s="95"/>
      <c r="F39" s="95"/>
      <c r="G39" s="95"/>
      <c r="H39" s="95"/>
      <c r="I39" s="95"/>
      <c r="J39" s="95"/>
      <c r="K39" s="87"/>
      <c r="L39" s="87"/>
    </row>
    <row r="40" spans="1:12" ht="15">
      <c r="A40" s="87"/>
      <c r="B40" s="95"/>
      <c r="C40" s="95"/>
      <c r="D40" s="95"/>
      <c r="E40" s="95"/>
      <c r="F40" s="95"/>
      <c r="G40" s="95"/>
      <c r="H40" s="95"/>
      <c r="I40" s="95"/>
      <c r="J40" s="95"/>
      <c r="K40" s="87"/>
      <c r="L40" s="87"/>
    </row>
    <row r="41" spans="1:12" ht="15">
      <c r="A41" s="87"/>
      <c r="B41" s="95"/>
      <c r="C41" s="95"/>
      <c r="D41" s="95"/>
      <c r="E41" s="95"/>
      <c r="F41" s="95"/>
      <c r="G41" s="95"/>
      <c r="H41" s="95"/>
      <c r="I41" s="95"/>
      <c r="J41" s="95"/>
      <c r="K41" s="87"/>
      <c r="L41" s="87"/>
    </row>
    <row r="42" spans="1:12" ht="15">
      <c r="A42" s="87"/>
      <c r="B42" s="95"/>
      <c r="C42" s="95"/>
      <c r="D42" s="95"/>
      <c r="E42" s="95"/>
      <c r="F42" s="95"/>
      <c r="G42" s="95"/>
      <c r="H42" s="95"/>
      <c r="I42" s="95"/>
      <c r="J42" s="95"/>
      <c r="K42" s="87"/>
      <c r="L42" s="87"/>
    </row>
    <row r="43" spans="1:12" ht="15">
      <c r="A43" s="87"/>
      <c r="B43" s="95"/>
      <c r="C43" s="95"/>
      <c r="D43" s="95"/>
      <c r="E43" s="95"/>
      <c r="F43" s="95"/>
      <c r="G43" s="95"/>
      <c r="H43" s="95"/>
      <c r="I43" s="95"/>
      <c r="J43" s="95"/>
      <c r="K43" s="87"/>
      <c r="L43" s="87"/>
    </row>
    <row r="44" spans="1:12" ht="15">
      <c r="A44" s="87"/>
      <c r="B44" s="95"/>
      <c r="C44" s="95"/>
      <c r="D44" s="95"/>
      <c r="E44" s="95"/>
      <c r="F44" s="95"/>
      <c r="G44" s="95"/>
      <c r="H44" s="95"/>
      <c r="I44" s="95"/>
      <c r="J44" s="95"/>
      <c r="K44" s="87"/>
      <c r="L44" s="87"/>
    </row>
    <row r="45" spans="1:12" ht="15">
      <c r="A45" s="87"/>
      <c r="B45" s="95"/>
      <c r="C45" s="95"/>
      <c r="D45" s="95"/>
      <c r="E45" s="95"/>
      <c r="F45" s="95"/>
      <c r="G45" s="95"/>
      <c r="H45" s="95"/>
      <c r="I45" s="95"/>
      <c r="J45" s="95"/>
      <c r="K45" s="87"/>
      <c r="L45" s="87"/>
    </row>
    <row r="46" spans="1:12" ht="15">
      <c r="A46" s="87"/>
      <c r="B46" s="95"/>
      <c r="C46" s="95"/>
      <c r="D46" s="95"/>
      <c r="E46" s="95"/>
      <c r="F46" s="95"/>
      <c r="G46" s="95"/>
      <c r="H46" s="95"/>
      <c r="I46" s="95"/>
      <c r="J46" s="95"/>
      <c r="K46" s="87"/>
      <c r="L46" s="87"/>
    </row>
    <row r="47" spans="1:12" ht="15">
      <c r="A47" s="87"/>
      <c r="B47" s="95"/>
      <c r="C47" s="95"/>
      <c r="D47" s="95"/>
      <c r="E47" s="95"/>
      <c r="F47" s="95"/>
      <c r="G47" s="95"/>
      <c r="H47" s="95"/>
      <c r="I47" s="95"/>
      <c r="J47" s="95"/>
      <c r="K47" s="87"/>
      <c r="L47" s="87"/>
    </row>
    <row r="48" spans="1:12" ht="15">
      <c r="A48" s="87"/>
      <c r="B48" s="95"/>
      <c r="C48" s="95"/>
      <c r="D48" s="95"/>
      <c r="E48" s="95"/>
      <c r="F48" s="95"/>
      <c r="G48" s="95"/>
      <c r="H48" s="95"/>
      <c r="I48" s="95"/>
      <c r="J48" s="95"/>
      <c r="K48" s="87"/>
      <c r="L48" s="87"/>
    </row>
    <row r="49" spans="1:12" ht="15">
      <c r="A49" s="87"/>
      <c r="B49" s="95"/>
      <c r="C49" s="95"/>
      <c r="D49" s="95"/>
      <c r="E49" s="95"/>
      <c r="F49" s="95"/>
      <c r="G49" s="95"/>
      <c r="H49" s="95"/>
      <c r="I49" s="95"/>
      <c r="J49" s="95"/>
      <c r="K49" s="87"/>
      <c r="L49" s="87"/>
    </row>
    <row r="50" spans="1:12" ht="15">
      <c r="A50" s="87"/>
      <c r="B50" s="95"/>
      <c r="C50" s="95"/>
      <c r="D50" s="95"/>
      <c r="E50" s="95"/>
      <c r="F50" s="95"/>
      <c r="G50" s="95"/>
      <c r="H50" s="95"/>
      <c r="I50" s="95"/>
      <c r="J50" s="95"/>
      <c r="K50" s="87"/>
      <c r="L50" s="87"/>
    </row>
    <row r="51" spans="1:12" ht="15">
      <c r="A51" s="87"/>
      <c r="B51" s="95"/>
      <c r="C51" s="95"/>
      <c r="D51" s="95"/>
      <c r="E51" s="95"/>
      <c r="F51" s="95"/>
      <c r="G51" s="95"/>
      <c r="H51" s="95"/>
      <c r="I51" s="95"/>
      <c r="J51" s="95"/>
      <c r="K51" s="87"/>
      <c r="L51" s="87"/>
    </row>
    <row r="52" spans="1:12" ht="15">
      <c r="A52" s="87"/>
      <c r="B52" s="95"/>
      <c r="C52" s="95"/>
      <c r="D52" s="95"/>
      <c r="E52" s="95"/>
      <c r="F52" s="95"/>
      <c r="G52" s="95"/>
      <c r="H52" s="95"/>
      <c r="I52" s="95"/>
      <c r="J52" s="95"/>
      <c r="K52" s="87"/>
      <c r="L52" s="87"/>
    </row>
    <row r="53" spans="1:12" ht="15">
      <c r="A53" s="87"/>
      <c r="B53" s="95"/>
      <c r="C53" s="95"/>
      <c r="D53" s="95"/>
      <c r="E53" s="95"/>
      <c r="F53" s="95"/>
      <c r="G53" s="95"/>
      <c r="H53" s="95"/>
      <c r="I53" s="95"/>
      <c r="J53" s="95"/>
      <c r="K53" s="87"/>
      <c r="L53" s="87"/>
    </row>
    <row r="54" spans="1:12" ht="15">
      <c r="A54" s="87"/>
      <c r="B54" s="95"/>
      <c r="C54" s="95"/>
      <c r="D54" s="95"/>
      <c r="E54" s="95"/>
      <c r="F54" s="95"/>
      <c r="G54" s="95"/>
      <c r="H54" s="95"/>
      <c r="I54" s="95"/>
      <c r="J54" s="95"/>
      <c r="K54" s="87"/>
      <c r="L54" s="87"/>
    </row>
    <row r="55" spans="1:12" ht="15">
      <c r="A55" s="87"/>
      <c r="B55" s="95"/>
      <c r="C55" s="95"/>
      <c r="D55" s="95"/>
      <c r="E55" s="95"/>
      <c r="F55" s="95"/>
      <c r="G55" s="95"/>
      <c r="H55" s="95"/>
      <c r="I55" s="95"/>
      <c r="J55" s="95"/>
      <c r="K55" s="87"/>
      <c r="L55" s="87"/>
    </row>
    <row r="56" spans="1:12" ht="15">
      <c r="A56" s="87"/>
      <c r="B56" s="95"/>
      <c r="C56" s="95"/>
      <c r="D56" s="95"/>
      <c r="E56" s="95"/>
      <c r="F56" s="95"/>
      <c r="G56" s="95"/>
      <c r="H56" s="95"/>
      <c r="I56" s="95"/>
      <c r="J56" s="95"/>
      <c r="K56" s="87"/>
      <c r="L56" s="87"/>
    </row>
    <row r="57" spans="1:12" ht="15">
      <c r="A57" s="87"/>
      <c r="B57" s="95"/>
      <c r="C57" s="95"/>
      <c r="D57" s="95"/>
      <c r="E57" s="95"/>
      <c r="F57" s="95"/>
      <c r="G57" s="95"/>
      <c r="H57" s="95"/>
      <c r="I57" s="95"/>
      <c r="J57" s="95"/>
      <c r="K57" s="87"/>
      <c r="L57" s="87"/>
    </row>
  </sheetData>
  <mergeCells count="4">
    <mergeCell ref="B7:J7"/>
    <mergeCell ref="A3:L3"/>
    <mergeCell ref="A4:L4"/>
    <mergeCell ref="A5:L5"/>
  </mergeCells>
  <pageMargins left="0.81370078740157481" right="0.19685039370078741" top="0.39370078740157483" bottom="0.19685039370078741" header="0" footer="0"/>
  <pageSetup scale="7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2"/>
  <sheetViews>
    <sheetView topLeftCell="A10" zoomScale="115" zoomScaleNormal="115" zoomScaleSheetLayoutView="85" workbookViewId="0">
      <selection activeCell="C14" sqref="C14"/>
    </sheetView>
  </sheetViews>
  <sheetFormatPr baseColWidth="10" defaultColWidth="11.42578125" defaultRowHeight="12.75"/>
  <cols>
    <col min="1" max="1" width="30.85546875" customWidth="1"/>
    <col min="2" max="2" width="14.28515625" customWidth="1"/>
    <col min="3" max="3" width="18.42578125" style="1" customWidth="1"/>
    <col min="4" max="4" width="13" style="1" customWidth="1"/>
  </cols>
  <sheetData>
    <row r="3" spans="1:6" ht="15" customHeight="1">
      <c r="A3" s="234"/>
      <c r="B3" s="234"/>
      <c r="C3" s="234"/>
      <c r="D3" s="234"/>
      <c r="E3" s="234"/>
      <c r="F3" s="234"/>
    </row>
    <row r="4" spans="1:6" ht="24.75">
      <c r="A4" s="248"/>
      <c r="B4" s="248"/>
      <c r="C4" s="248"/>
      <c r="D4" s="248"/>
      <c r="E4" s="248"/>
      <c r="F4" s="248"/>
    </row>
    <row r="5" spans="1:6" ht="15.75" customHeight="1">
      <c r="A5" s="236"/>
      <c r="B5" s="236"/>
      <c r="C5" s="236"/>
      <c r="D5" s="236"/>
      <c r="E5" s="236"/>
      <c r="F5" s="236"/>
    </row>
    <row r="6" spans="1:6" ht="17.25">
      <c r="A6" s="87"/>
      <c r="B6" s="87"/>
      <c r="C6" s="91"/>
      <c r="D6" s="91"/>
      <c r="E6" s="87"/>
      <c r="F6" s="87"/>
    </row>
    <row r="7" spans="1:6" s="4" customFormat="1" ht="38.25" customHeight="1">
      <c r="A7" s="247" t="s">
        <v>125</v>
      </c>
      <c r="B7" s="247"/>
      <c r="C7" s="247"/>
      <c r="D7" s="247"/>
      <c r="E7" s="247"/>
      <c r="F7" s="247"/>
    </row>
    <row r="8" spans="1:6" ht="15.75" thickBot="1">
      <c r="A8" s="87"/>
      <c r="B8" s="87"/>
      <c r="C8" s="145"/>
      <c r="D8" s="145"/>
      <c r="E8" s="87"/>
      <c r="F8" s="87"/>
    </row>
    <row r="9" spans="1:6" ht="18.75" customHeight="1">
      <c r="A9" s="87"/>
      <c r="B9" s="146" t="s">
        <v>112</v>
      </c>
      <c r="C9" s="147" t="s">
        <v>0</v>
      </c>
      <c r="D9" s="147" t="s">
        <v>141</v>
      </c>
      <c r="E9" s="87"/>
      <c r="F9" s="87"/>
    </row>
    <row r="10" spans="1:6" s="1" customFormat="1" ht="20.100000000000001" customHeight="1">
      <c r="A10" s="87"/>
      <c r="B10" s="148" t="s">
        <v>100</v>
      </c>
      <c r="C10" s="150">
        <v>129</v>
      </c>
      <c r="D10" s="160">
        <f t="shared" ref="D10:D16" si="0">C10/$C$17</f>
        <v>0.84868421052631582</v>
      </c>
      <c r="E10" s="95"/>
      <c r="F10" s="95"/>
    </row>
    <row r="11" spans="1:6" s="1" customFormat="1" ht="20.100000000000001" customHeight="1">
      <c r="A11" s="87"/>
      <c r="B11" s="148" t="s">
        <v>146</v>
      </c>
      <c r="C11" s="150">
        <v>1</v>
      </c>
      <c r="D11" s="160">
        <f t="shared" si="0"/>
        <v>6.5789473684210523E-3</v>
      </c>
      <c r="E11" s="95"/>
      <c r="F11" s="95"/>
    </row>
    <row r="12" spans="1:6" s="1" customFormat="1" ht="20.100000000000001" customHeight="1">
      <c r="A12" s="87"/>
      <c r="B12" s="148" t="s">
        <v>99</v>
      </c>
      <c r="C12" s="150">
        <v>18</v>
      </c>
      <c r="D12" s="160">
        <f t="shared" si="0"/>
        <v>0.11842105263157894</v>
      </c>
      <c r="E12" s="95"/>
      <c r="F12" s="95"/>
    </row>
    <row r="13" spans="1:6" s="1" customFormat="1" ht="20.100000000000001" customHeight="1">
      <c r="A13" s="87"/>
      <c r="B13" s="148" t="s">
        <v>140</v>
      </c>
      <c r="C13" s="150">
        <v>1</v>
      </c>
      <c r="D13" s="160">
        <f t="shared" si="0"/>
        <v>6.5789473684210523E-3</v>
      </c>
      <c r="E13" s="95"/>
      <c r="F13" s="95"/>
    </row>
    <row r="14" spans="1:6" s="1" customFormat="1" ht="20.100000000000001" customHeight="1">
      <c r="A14" s="87"/>
      <c r="B14" s="214" t="s">
        <v>189</v>
      </c>
      <c r="C14" s="215">
        <v>1</v>
      </c>
      <c r="D14" s="216">
        <f t="shared" si="0"/>
        <v>6.5789473684210523E-3</v>
      </c>
      <c r="E14" s="95"/>
      <c r="F14" s="95"/>
    </row>
    <row r="15" spans="1:6" s="1" customFormat="1" ht="20.100000000000001" customHeight="1">
      <c r="A15" s="87"/>
      <c r="B15" s="214" t="s">
        <v>188</v>
      </c>
      <c r="C15" s="215">
        <v>1</v>
      </c>
      <c r="D15" s="216">
        <f t="shared" si="0"/>
        <v>6.5789473684210523E-3</v>
      </c>
      <c r="E15" s="95"/>
      <c r="F15" s="95"/>
    </row>
    <row r="16" spans="1:6" s="1" customFormat="1" ht="20.100000000000001" customHeight="1">
      <c r="A16" s="87"/>
      <c r="B16" s="214" t="s">
        <v>187</v>
      </c>
      <c r="C16" s="215">
        <v>1</v>
      </c>
      <c r="D16" s="216">
        <f t="shared" si="0"/>
        <v>6.5789473684210523E-3</v>
      </c>
      <c r="E16" s="95"/>
      <c r="F16" s="95"/>
    </row>
    <row r="17" spans="1:6" ht="24" customHeight="1" thickBot="1">
      <c r="A17" s="87"/>
      <c r="B17" s="152" t="s">
        <v>0</v>
      </c>
      <c r="C17" s="154">
        <f>SUM(C10:C16)</f>
        <v>152</v>
      </c>
      <c r="D17" s="161"/>
      <c r="E17" s="87"/>
      <c r="F17" s="87"/>
    </row>
    <row r="18" spans="1:6" ht="21" customHeight="1">
      <c r="A18" s="87"/>
      <c r="B18" s="249" t="s">
        <v>158</v>
      </c>
      <c r="C18" s="249"/>
      <c r="D18" s="95"/>
      <c r="E18" s="87"/>
      <c r="F18" s="87"/>
    </row>
    <row r="19" spans="1:6" ht="15">
      <c r="A19" s="87"/>
      <c r="B19" s="250"/>
      <c r="C19" s="250"/>
      <c r="D19" s="95"/>
      <c r="E19" s="87"/>
      <c r="F19" s="87"/>
    </row>
    <row r="20" spans="1:6" ht="15">
      <c r="A20" s="87"/>
      <c r="B20" s="87"/>
      <c r="C20" s="95"/>
      <c r="D20" s="95"/>
      <c r="E20" s="87"/>
      <c r="F20" s="87"/>
    </row>
    <row r="21" spans="1:6" ht="15">
      <c r="A21" s="87"/>
      <c r="B21" s="87"/>
      <c r="C21" s="95"/>
      <c r="D21" s="95"/>
      <c r="E21" s="87"/>
      <c r="F21" s="87"/>
    </row>
    <row r="22" spans="1:6" ht="15">
      <c r="A22" s="87"/>
      <c r="B22" s="87"/>
      <c r="C22" s="95"/>
      <c r="D22" s="95"/>
      <c r="E22" s="87"/>
      <c r="F22" s="87"/>
    </row>
    <row r="23" spans="1:6" ht="15">
      <c r="A23" s="87"/>
      <c r="B23" s="87"/>
      <c r="C23" s="95"/>
      <c r="D23" s="95"/>
      <c r="E23" s="87"/>
      <c r="F23" s="87"/>
    </row>
    <row r="24" spans="1:6" ht="15">
      <c r="A24" s="87"/>
      <c r="B24" s="87"/>
      <c r="C24" s="95"/>
      <c r="D24" s="95"/>
      <c r="E24" s="87"/>
      <c r="F24" s="87"/>
    </row>
    <row r="25" spans="1:6" ht="15">
      <c r="A25" s="87"/>
      <c r="B25" s="87"/>
      <c r="C25" s="95"/>
      <c r="D25" s="95"/>
      <c r="E25" s="87"/>
      <c r="F25" s="87"/>
    </row>
    <row r="26" spans="1:6" ht="15">
      <c r="A26" s="87"/>
      <c r="B26" s="87"/>
      <c r="C26" s="95"/>
      <c r="D26" s="95"/>
      <c r="E26" s="87"/>
      <c r="F26" s="87"/>
    </row>
    <row r="27" spans="1:6" ht="15">
      <c r="A27" s="87"/>
      <c r="B27" s="87"/>
      <c r="C27" s="95"/>
      <c r="D27" s="95" t="s">
        <v>64</v>
      </c>
      <c r="E27" s="87"/>
      <c r="F27" s="87"/>
    </row>
    <row r="28" spans="1:6" ht="15">
      <c r="A28" s="87"/>
      <c r="B28" s="87"/>
      <c r="C28" s="95"/>
      <c r="D28" s="95" t="s">
        <v>134</v>
      </c>
      <c r="E28" s="87"/>
      <c r="F28" s="87"/>
    </row>
    <row r="29" spans="1:6" ht="15">
      <c r="A29" s="87"/>
      <c r="B29" s="87"/>
      <c r="C29" s="95"/>
      <c r="D29" s="95"/>
      <c r="E29" s="87"/>
      <c r="F29" s="87"/>
    </row>
    <row r="30" spans="1:6" ht="15">
      <c r="A30" s="87"/>
      <c r="B30" s="87"/>
      <c r="C30" s="95"/>
      <c r="D30" s="95"/>
      <c r="E30" s="87"/>
      <c r="F30" s="87"/>
    </row>
    <row r="31" spans="1:6" ht="15">
      <c r="A31" s="87"/>
      <c r="B31" s="87"/>
      <c r="C31" s="95"/>
      <c r="D31" s="95"/>
      <c r="E31" s="87"/>
      <c r="F31" s="87"/>
    </row>
    <row r="32" spans="1:6" ht="15">
      <c r="A32" s="87"/>
      <c r="B32" s="87"/>
      <c r="C32" s="95"/>
      <c r="D32" s="95"/>
      <c r="E32" s="87"/>
      <c r="F32" s="87"/>
    </row>
    <row r="33" spans="1:6" ht="15">
      <c r="A33" s="87"/>
      <c r="B33" s="87"/>
      <c r="C33" s="95"/>
      <c r="D33" s="95"/>
      <c r="E33" s="87"/>
      <c r="F33" s="87"/>
    </row>
    <row r="34" spans="1:6" ht="15">
      <c r="A34" s="87"/>
      <c r="B34" s="87"/>
      <c r="C34" s="95"/>
      <c r="D34" s="95"/>
      <c r="E34" s="87"/>
      <c r="F34" s="87"/>
    </row>
    <row r="35" spans="1:6" ht="15">
      <c r="A35" s="87"/>
      <c r="B35" s="87"/>
      <c r="C35" s="95"/>
      <c r="D35" s="95"/>
      <c r="E35" s="87"/>
      <c r="F35" s="87"/>
    </row>
    <row r="36" spans="1:6" ht="15">
      <c r="A36" s="87"/>
      <c r="B36" s="87"/>
      <c r="C36" s="95"/>
      <c r="D36" s="95"/>
      <c r="E36" s="87"/>
      <c r="F36" s="87"/>
    </row>
    <row r="37" spans="1:6" ht="15">
      <c r="A37" s="87"/>
      <c r="B37" s="87"/>
      <c r="C37" s="95"/>
      <c r="D37" s="95"/>
      <c r="E37" s="87"/>
      <c r="F37" s="87"/>
    </row>
    <row r="38" spans="1:6" ht="15">
      <c r="A38" s="87"/>
      <c r="B38" s="87"/>
      <c r="C38" s="95"/>
      <c r="D38" s="95"/>
      <c r="E38" s="87"/>
      <c r="F38" s="87"/>
    </row>
    <row r="39" spans="1:6" ht="15">
      <c r="A39" s="87"/>
      <c r="B39" s="87"/>
      <c r="C39" s="95"/>
      <c r="D39" s="95"/>
      <c r="E39" s="87"/>
      <c r="F39" s="87"/>
    </row>
    <row r="40" spans="1:6" ht="15">
      <c r="A40" s="87"/>
      <c r="B40" s="87"/>
      <c r="C40" s="95"/>
      <c r="D40" s="95"/>
      <c r="E40" s="87"/>
      <c r="F40" s="87"/>
    </row>
    <row r="41" spans="1:6" ht="15">
      <c r="A41" s="87"/>
      <c r="B41" s="87"/>
      <c r="C41" s="95"/>
      <c r="D41" s="95"/>
      <c r="E41" s="87"/>
      <c r="F41" s="87"/>
    </row>
    <row r="42" spans="1:6" ht="15">
      <c r="A42" s="87"/>
      <c r="B42" s="87"/>
      <c r="C42" s="95"/>
      <c r="D42" s="95"/>
      <c r="E42" s="87"/>
      <c r="F42" s="87"/>
    </row>
    <row r="43" spans="1:6" ht="15">
      <c r="A43" s="87"/>
      <c r="B43" s="87"/>
      <c r="C43" s="95"/>
      <c r="D43" s="95"/>
      <c r="E43" s="87"/>
      <c r="F43" s="87"/>
    </row>
    <row r="44" spans="1:6" ht="15">
      <c r="A44" s="87"/>
      <c r="B44" s="87"/>
      <c r="C44" s="95"/>
      <c r="D44" s="95"/>
      <c r="E44" s="87"/>
      <c r="F44" s="87"/>
    </row>
    <row r="45" spans="1:6" ht="15">
      <c r="A45" s="87"/>
      <c r="B45" s="87"/>
      <c r="C45" s="95"/>
      <c r="D45" s="95"/>
      <c r="E45" s="87"/>
      <c r="F45" s="87"/>
    </row>
    <row r="46" spans="1:6" ht="15">
      <c r="A46" s="87"/>
      <c r="B46" s="87"/>
      <c r="C46" s="95"/>
      <c r="D46" s="95"/>
      <c r="E46" s="87"/>
      <c r="F46" s="87"/>
    </row>
    <row r="47" spans="1:6" ht="15">
      <c r="A47" s="87"/>
      <c r="B47" s="87"/>
      <c r="C47" s="95"/>
      <c r="D47" s="95"/>
      <c r="E47" s="87"/>
      <c r="F47" s="87"/>
    </row>
    <row r="48" spans="1:6" ht="15">
      <c r="A48" s="87"/>
      <c r="B48" s="87"/>
      <c r="C48" s="95"/>
      <c r="D48" s="95"/>
      <c r="E48" s="87"/>
      <c r="F48" s="87"/>
    </row>
    <row r="49" spans="1:6" ht="15">
      <c r="A49" s="87"/>
      <c r="B49" s="87"/>
      <c r="C49" s="95"/>
      <c r="D49" s="95"/>
      <c r="E49" s="87"/>
      <c r="F49" s="87"/>
    </row>
    <row r="50" spans="1:6" ht="15">
      <c r="A50" s="87"/>
      <c r="B50" s="87"/>
      <c r="C50" s="95"/>
      <c r="D50" s="95"/>
      <c r="E50" s="87"/>
      <c r="F50" s="87"/>
    </row>
    <row r="51" spans="1:6" ht="15">
      <c r="A51" s="87"/>
      <c r="B51" s="87"/>
      <c r="C51" s="95"/>
      <c r="D51" s="95"/>
      <c r="E51" s="87"/>
      <c r="F51" s="87"/>
    </row>
    <row r="52" spans="1:6" ht="15">
      <c r="A52" s="87"/>
      <c r="B52" s="87"/>
      <c r="C52" s="95"/>
      <c r="D52" s="95"/>
      <c r="E52" s="87"/>
      <c r="F52" s="87"/>
    </row>
  </sheetData>
  <mergeCells count="5">
    <mergeCell ref="B18:C19"/>
    <mergeCell ref="A3:F3"/>
    <mergeCell ref="A4:F4"/>
    <mergeCell ref="A5:F5"/>
    <mergeCell ref="A7:F7"/>
  </mergeCells>
  <pageMargins left="0.39370078740157483" right="0.19685039370078741" top="0.39370078740157483" bottom="0.19685039370078741" header="0" footer="0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RD Preliminar</vt:lpstr>
      <vt:lpstr>VARIACION</vt:lpstr>
      <vt:lpstr>VARIACION INTIMOS</vt:lpstr>
      <vt:lpstr>CIRCUNSTANCIAS</vt:lpstr>
      <vt:lpstr>ARMAS</vt:lpstr>
      <vt:lpstr>HORA</vt:lpstr>
      <vt:lpstr>EDADES</vt:lpstr>
      <vt:lpstr>DIAS</vt:lpstr>
      <vt:lpstr>NACIONALIDAD</vt:lpstr>
      <vt:lpstr>FEMINICIDIOS DISTR</vt:lpstr>
      <vt:lpstr>SANTO DOMINGO</vt:lpstr>
      <vt:lpstr>DISTRITO NACIONAL</vt:lpstr>
      <vt:lpstr>SANTIAGO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jmunoz</dc:creator>
  <cp:lastModifiedBy>Jonathan Munoz Paulino</cp:lastModifiedBy>
  <cp:lastPrinted>2020-03-16T16:19:06Z</cp:lastPrinted>
  <dcterms:created xsi:type="dcterms:W3CDTF">2006-12-08T13:44:00Z</dcterms:created>
  <dcterms:modified xsi:type="dcterms:W3CDTF">2020-03-16T16:19:52Z</dcterms:modified>
</cp:coreProperties>
</file>