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unoz\Desktop\organizar 2\Modelo de Gestion Penitenciario\"/>
    </mc:Choice>
  </mc:AlternateContent>
  <bookViews>
    <workbookView xWindow="0" yWindow="0" windowWidth="20490" windowHeight="7755"/>
  </bookViews>
  <sheets>
    <sheet name="Datos de los Delitos del MGP" sheetId="2" r:id="rId1"/>
    <sheet name="Delitos por Región del MGP" sheetId="6" r:id="rId2"/>
    <sheet name="Corte de Extranjeros " sheetId="7" r:id="rId3"/>
    <sheet name="Total de C y P extranjeros " sheetId="8" r:id="rId4"/>
    <sheet name=" paises con &gt; indice delitos " sheetId="11" r:id="rId5"/>
    <sheet name="T. Nacionalidad de H y M Extraj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8" l="1"/>
  <c r="D37" i="8"/>
  <c r="B41" i="7"/>
  <c r="B47" i="7"/>
  <c r="CA57" i="7"/>
  <c r="BV54" i="7"/>
  <c r="BV12" i="7"/>
  <c r="BV11" i="7"/>
  <c r="BV33" i="7"/>
  <c r="BV14" i="7"/>
  <c r="BV15" i="7"/>
  <c r="BV13" i="7"/>
  <c r="BV24" i="7"/>
  <c r="BV23" i="7"/>
  <c r="AD12" i="2"/>
  <c r="F12" i="2"/>
  <c r="I12" i="2"/>
  <c r="F37" i="9" l="1"/>
  <c r="E37" i="9"/>
  <c r="BS44" i="7"/>
  <c r="B30" i="9"/>
  <c r="B32" i="9"/>
  <c r="B34" i="9" s="1"/>
  <c r="B36" i="9" s="1"/>
  <c r="B38" i="9" s="1"/>
  <c r="B40" i="9" s="1"/>
  <c r="B7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T12" i="7"/>
  <c r="BT11" i="7"/>
  <c r="BT23" i="7"/>
  <c r="BS23" i="7"/>
  <c r="BS57" i="7" s="1"/>
  <c r="D50" i="7"/>
  <c r="D35" i="7"/>
  <c r="G36" i="9"/>
  <c r="BS50" i="7"/>
  <c r="BB12" i="2"/>
  <c r="AS12" i="2"/>
  <c r="T73" i="2" l="1"/>
  <c r="BT19" i="2" l="1"/>
  <c r="BQ19" i="2"/>
  <c r="BX11" i="2"/>
  <c r="BT11" i="2"/>
  <c r="BS6" i="7" l="1"/>
  <c r="C12" i="2" l="1"/>
  <c r="C17" i="2" s="1"/>
  <c r="C18" i="2" l="1"/>
  <c r="AH77" i="2"/>
  <c r="O77" i="2" l="1"/>
  <c r="J12" i="11" l="1"/>
  <c r="J13" i="11"/>
  <c r="V9" i="11"/>
  <c r="G48" i="9"/>
  <c r="G49" i="9"/>
  <c r="G47" i="9"/>
  <c r="G43" i="9"/>
  <c r="G44" i="9"/>
  <c r="G45" i="9"/>
  <c r="G29" i="9"/>
  <c r="G30" i="9"/>
  <c r="G31" i="9"/>
  <c r="G32" i="9"/>
  <c r="G33" i="9"/>
  <c r="G34" i="9"/>
  <c r="G35" i="9"/>
  <c r="G37" i="9"/>
  <c r="G38" i="9"/>
  <c r="G39" i="9"/>
  <c r="G40" i="9"/>
  <c r="G41" i="9"/>
  <c r="G28" i="9"/>
  <c r="D4" i="6" l="1"/>
  <c r="BX23" i="2"/>
  <c r="BM24" i="2"/>
  <c r="BP76" i="2"/>
  <c r="BP75" i="2"/>
  <c r="T6" i="6" s="1"/>
  <c r="BP74" i="2"/>
  <c r="BP73" i="2"/>
  <c r="BP72" i="2"/>
  <c r="BP71" i="2"/>
  <c r="BP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P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P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1" i="2"/>
  <c r="BP30" i="2"/>
  <c r="BP29" i="2"/>
  <c r="BP28" i="2"/>
  <c r="BP26" i="2"/>
  <c r="BP25" i="2"/>
  <c r="BP24" i="2"/>
  <c r="BP23" i="2"/>
  <c r="BP22" i="2"/>
  <c r="BM23" i="2"/>
  <c r="E69" i="2" l="1"/>
  <c r="H69" i="2"/>
  <c r="K69" i="2"/>
  <c r="N69" i="2"/>
  <c r="Q69" i="2"/>
  <c r="T69" i="2"/>
  <c r="W69" i="2"/>
  <c r="Z69" i="2"/>
  <c r="AC69" i="2"/>
  <c r="AF69" i="2"/>
  <c r="AI69" i="2"/>
  <c r="AL69" i="2"/>
  <c r="AO69" i="2"/>
  <c r="AR69" i="2"/>
  <c r="AU69" i="2"/>
  <c r="AX69" i="2"/>
  <c r="BA69" i="2"/>
  <c r="BD69" i="2"/>
  <c r="BG69" i="2"/>
  <c r="BJ69" i="2"/>
  <c r="BM69" i="2"/>
  <c r="BQ69" i="2"/>
  <c r="BR69" i="2"/>
  <c r="BT69" i="2"/>
  <c r="BU69" i="2"/>
  <c r="BX69" i="2"/>
  <c r="BY69" i="2"/>
  <c r="E33" i="2"/>
  <c r="H33" i="2"/>
  <c r="K33" i="2"/>
  <c r="N33" i="2"/>
  <c r="Q33" i="2"/>
  <c r="T33" i="2"/>
  <c r="W33" i="2"/>
  <c r="Z33" i="2"/>
  <c r="AC33" i="2"/>
  <c r="AF33" i="2"/>
  <c r="AI33" i="2"/>
  <c r="AL33" i="2"/>
  <c r="AO33" i="2"/>
  <c r="AR33" i="2"/>
  <c r="AU33" i="2"/>
  <c r="AX33" i="2"/>
  <c r="BA33" i="2"/>
  <c r="BD33" i="2"/>
  <c r="BG33" i="2"/>
  <c r="BJ33" i="2"/>
  <c r="BM33" i="2"/>
  <c r="BQ33" i="2"/>
  <c r="BR33" i="2"/>
  <c r="BT33" i="2"/>
  <c r="BU33" i="2"/>
  <c r="BX33" i="2"/>
  <c r="BY33" i="2"/>
  <c r="BZ33" i="2" l="1"/>
  <c r="BV69" i="2"/>
  <c r="BS69" i="2"/>
  <c r="BZ69" i="2"/>
  <c r="BS33" i="2"/>
  <c r="BV33" i="2"/>
  <c r="AG77" i="2"/>
  <c r="AG78" i="2" l="1"/>
  <c r="I77" i="2" l="1"/>
  <c r="D77" i="2"/>
  <c r="BY55" i="2"/>
  <c r="BX55" i="2"/>
  <c r="BT55" i="2"/>
  <c r="BU55" i="2"/>
  <c r="BR55" i="2"/>
  <c r="BQ55" i="2"/>
  <c r="BM55" i="2"/>
  <c r="BJ55" i="2"/>
  <c r="BG55" i="2"/>
  <c r="BD55" i="2"/>
  <c r="BA55" i="2"/>
  <c r="AX55" i="2"/>
  <c r="AU55" i="2"/>
  <c r="AR55" i="2"/>
  <c r="AO55" i="2"/>
  <c r="AL55" i="2"/>
  <c r="AI55" i="2"/>
  <c r="AF55" i="2"/>
  <c r="AC55" i="2"/>
  <c r="Z55" i="2"/>
  <c r="W55" i="2"/>
  <c r="T55" i="2"/>
  <c r="Q55" i="2"/>
  <c r="N55" i="2"/>
  <c r="K55" i="2"/>
  <c r="H55" i="2"/>
  <c r="E55" i="2"/>
  <c r="BM76" i="2"/>
  <c r="BM75" i="2"/>
  <c r="J40" i="6" s="1"/>
  <c r="BM74" i="2"/>
  <c r="BM73" i="2"/>
  <c r="BM72" i="2"/>
  <c r="BM71" i="2"/>
  <c r="BM70" i="2"/>
  <c r="BM68" i="2"/>
  <c r="BM67" i="2"/>
  <c r="BM66" i="2"/>
  <c r="BM65" i="2"/>
  <c r="BM64" i="2"/>
  <c r="BM63" i="2"/>
  <c r="BM62" i="2"/>
  <c r="BM61" i="2"/>
  <c r="BM60" i="2"/>
  <c r="BM59" i="2"/>
  <c r="BM58" i="2"/>
  <c r="BM57" i="2"/>
  <c r="BM56" i="2"/>
  <c r="BM54" i="2"/>
  <c r="BM53" i="2"/>
  <c r="BM52" i="2"/>
  <c r="BM51" i="2"/>
  <c r="BM50" i="2"/>
  <c r="BM49" i="2"/>
  <c r="BM48" i="2"/>
  <c r="BM47" i="2"/>
  <c r="BM46" i="2"/>
  <c r="BM45" i="2"/>
  <c r="BM44" i="2"/>
  <c r="BM43" i="2"/>
  <c r="BM42" i="2"/>
  <c r="BM41" i="2"/>
  <c r="BM40" i="2"/>
  <c r="BM39" i="2"/>
  <c r="BM38" i="2"/>
  <c r="BM37" i="2"/>
  <c r="BM36" i="2"/>
  <c r="BM35" i="2"/>
  <c r="BM34" i="2"/>
  <c r="BM32" i="2"/>
  <c r="BM31" i="2"/>
  <c r="BM30" i="2"/>
  <c r="BM29" i="2"/>
  <c r="BM28" i="2"/>
  <c r="BM26" i="2"/>
  <c r="BM25" i="2"/>
  <c r="BM22" i="2"/>
  <c r="BJ76" i="2"/>
  <c r="BJ75" i="2"/>
  <c r="N17" i="6" s="1"/>
  <c r="BJ74" i="2"/>
  <c r="BJ73" i="2"/>
  <c r="BJ72" i="2"/>
  <c r="BJ71" i="2"/>
  <c r="BJ70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6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2" i="2"/>
  <c r="BJ31" i="2"/>
  <c r="BJ30" i="2"/>
  <c r="BJ29" i="2"/>
  <c r="BJ28" i="2"/>
  <c r="BJ26" i="2"/>
  <c r="BJ25" i="2"/>
  <c r="BJ24" i="2"/>
  <c r="BJ23" i="2"/>
  <c r="BJ22" i="2"/>
  <c r="BG76" i="2"/>
  <c r="BG75" i="2"/>
  <c r="H40" i="6" s="1"/>
  <c r="BG74" i="2"/>
  <c r="BG73" i="2"/>
  <c r="BG72" i="2"/>
  <c r="BG71" i="2"/>
  <c r="BG70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2" i="2"/>
  <c r="BG31" i="2"/>
  <c r="BG30" i="2"/>
  <c r="BG29" i="2"/>
  <c r="BG28" i="2"/>
  <c r="BG26" i="2"/>
  <c r="BG25" i="2"/>
  <c r="BG24" i="2"/>
  <c r="BG23" i="2"/>
  <c r="BG22" i="2"/>
  <c r="BD76" i="2"/>
  <c r="BD75" i="2"/>
  <c r="L17" i="6" s="1"/>
  <c r="BD74" i="2"/>
  <c r="BD73" i="2"/>
  <c r="BD72" i="2"/>
  <c r="BD71" i="2"/>
  <c r="BD70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6" i="2"/>
  <c r="BD54" i="2"/>
  <c r="BD53" i="2"/>
  <c r="BD52" i="2"/>
  <c r="BD51" i="2"/>
  <c r="BD50" i="2"/>
  <c r="BD49" i="2"/>
  <c r="BD48" i="2"/>
  <c r="BD47" i="2"/>
  <c r="BD46" i="2"/>
  <c r="BD45" i="2"/>
  <c r="BD44" i="2"/>
  <c r="BD43" i="2"/>
  <c r="BD42" i="2"/>
  <c r="BD41" i="2"/>
  <c r="BD40" i="2"/>
  <c r="BD39" i="2"/>
  <c r="BD38" i="2"/>
  <c r="BD37" i="2"/>
  <c r="BD36" i="2"/>
  <c r="BD35" i="2"/>
  <c r="BD34" i="2"/>
  <c r="BD32" i="2"/>
  <c r="BD31" i="2"/>
  <c r="BD30" i="2"/>
  <c r="BD29" i="2"/>
  <c r="BD28" i="2"/>
  <c r="BD26" i="2"/>
  <c r="BD25" i="2"/>
  <c r="BD24" i="2"/>
  <c r="BD23" i="2"/>
  <c r="BD22" i="2"/>
  <c r="BA76" i="2"/>
  <c r="BA75" i="2"/>
  <c r="J17" i="6" s="1"/>
  <c r="BA74" i="2"/>
  <c r="BA73" i="2"/>
  <c r="BA72" i="2"/>
  <c r="BA71" i="2"/>
  <c r="BA70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2" i="2"/>
  <c r="BA31" i="2"/>
  <c r="BA30" i="2"/>
  <c r="BA29" i="2"/>
  <c r="BA28" i="2"/>
  <c r="BA26" i="2"/>
  <c r="BA25" i="2"/>
  <c r="BA24" i="2"/>
  <c r="BA23" i="2"/>
  <c r="BA22" i="2"/>
  <c r="H76" i="2"/>
  <c r="H75" i="2"/>
  <c r="D17" i="6" s="1"/>
  <c r="H74" i="2"/>
  <c r="H73" i="2"/>
  <c r="H72" i="2"/>
  <c r="H71" i="2"/>
  <c r="H70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2" i="2"/>
  <c r="Q76" i="2"/>
  <c r="Q75" i="2"/>
  <c r="H6" i="6" s="1"/>
  <c r="Q74" i="2"/>
  <c r="Q73" i="2"/>
  <c r="Q72" i="2"/>
  <c r="Q71" i="2"/>
  <c r="Q70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2" i="2"/>
  <c r="Q31" i="2"/>
  <c r="Q30" i="2"/>
  <c r="Q29" i="2"/>
  <c r="Q28" i="2"/>
  <c r="Q26" i="2"/>
  <c r="Q25" i="2"/>
  <c r="Q24" i="2"/>
  <c r="Q23" i="2"/>
  <c r="Q22" i="2"/>
  <c r="AX76" i="2"/>
  <c r="AX75" i="2"/>
  <c r="R6" i="6" s="1"/>
  <c r="AX74" i="2"/>
  <c r="AX73" i="2"/>
  <c r="AX72" i="2"/>
  <c r="AX71" i="2"/>
  <c r="AX70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2" i="2"/>
  <c r="AX31" i="2"/>
  <c r="AX30" i="2"/>
  <c r="AX29" i="2"/>
  <c r="AX28" i="2"/>
  <c r="AX26" i="2"/>
  <c r="AX25" i="2"/>
  <c r="AX24" i="2"/>
  <c r="AX23" i="2"/>
  <c r="AX22" i="2"/>
  <c r="AU76" i="2"/>
  <c r="AU75" i="2"/>
  <c r="H28" i="6" s="1"/>
  <c r="AU74" i="2"/>
  <c r="AU73" i="2"/>
  <c r="AU72" i="2"/>
  <c r="AU71" i="2"/>
  <c r="AU70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2" i="2"/>
  <c r="AU31" i="2"/>
  <c r="AU30" i="2"/>
  <c r="AU29" i="2"/>
  <c r="AU28" i="2"/>
  <c r="AU26" i="2"/>
  <c r="AU25" i="2"/>
  <c r="AU24" i="2"/>
  <c r="AU23" i="2"/>
  <c r="AU22" i="2"/>
  <c r="AR76" i="2"/>
  <c r="AR75" i="2"/>
  <c r="F28" i="6" s="1"/>
  <c r="AR74" i="2"/>
  <c r="AR73" i="2"/>
  <c r="AR72" i="2"/>
  <c r="AR71" i="2"/>
  <c r="AR70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2" i="2"/>
  <c r="AR31" i="2"/>
  <c r="AR30" i="2"/>
  <c r="AR29" i="2"/>
  <c r="AR28" i="2"/>
  <c r="AR26" i="2"/>
  <c r="AR25" i="2"/>
  <c r="AR24" i="2"/>
  <c r="AR23" i="2"/>
  <c r="AR22" i="2"/>
  <c r="AO76" i="2"/>
  <c r="AO75" i="2"/>
  <c r="H17" i="6" s="1"/>
  <c r="AO74" i="2"/>
  <c r="AO73" i="2"/>
  <c r="AO72" i="2"/>
  <c r="AO71" i="2"/>
  <c r="AO70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2" i="2"/>
  <c r="AO31" i="2"/>
  <c r="AO30" i="2"/>
  <c r="AO29" i="2"/>
  <c r="AO28" i="2"/>
  <c r="AO26" i="2"/>
  <c r="AO25" i="2"/>
  <c r="AO24" i="2"/>
  <c r="AO23" i="2"/>
  <c r="AO22" i="2"/>
  <c r="AL76" i="2"/>
  <c r="AL75" i="2"/>
  <c r="P6" i="6" s="1"/>
  <c r="AL74" i="2"/>
  <c r="AL73" i="2"/>
  <c r="AL72" i="2"/>
  <c r="AL71" i="2"/>
  <c r="AL70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2" i="2"/>
  <c r="AL31" i="2"/>
  <c r="AL30" i="2"/>
  <c r="AL29" i="2"/>
  <c r="AL28" i="2"/>
  <c r="AL26" i="2"/>
  <c r="AL25" i="2"/>
  <c r="AL24" i="2"/>
  <c r="AL23" i="2"/>
  <c r="AL22" i="2"/>
  <c r="AI76" i="2"/>
  <c r="AI75" i="2"/>
  <c r="D28" i="6" s="1"/>
  <c r="AI74" i="2"/>
  <c r="AI73" i="2"/>
  <c r="AI72" i="2"/>
  <c r="AI71" i="2"/>
  <c r="AI70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2" i="2"/>
  <c r="AI31" i="2"/>
  <c r="AI30" i="2"/>
  <c r="AI29" i="2"/>
  <c r="AI28" i="2"/>
  <c r="AI26" i="2"/>
  <c r="AI25" i="2"/>
  <c r="AI24" i="2"/>
  <c r="AI23" i="2"/>
  <c r="AI22" i="2"/>
  <c r="AF76" i="2"/>
  <c r="AF75" i="2"/>
  <c r="N6" i="6" s="1"/>
  <c r="AF74" i="2"/>
  <c r="AF73" i="2"/>
  <c r="AF72" i="2"/>
  <c r="AF71" i="2"/>
  <c r="AF70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2" i="2"/>
  <c r="AF31" i="2"/>
  <c r="AF30" i="2"/>
  <c r="AF29" i="2"/>
  <c r="AF28" i="2"/>
  <c r="AF26" i="2"/>
  <c r="AF25" i="2"/>
  <c r="AF24" i="2"/>
  <c r="AF23" i="2"/>
  <c r="AF22" i="2"/>
  <c r="AC76" i="2"/>
  <c r="AC75" i="2"/>
  <c r="F40" i="6" s="1"/>
  <c r="AC74" i="2"/>
  <c r="AC73" i="2"/>
  <c r="AC72" i="2"/>
  <c r="AC71" i="2"/>
  <c r="AC70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2" i="2"/>
  <c r="AC31" i="2"/>
  <c r="AC30" i="2"/>
  <c r="AC29" i="2"/>
  <c r="AC28" i="2"/>
  <c r="AC26" i="2"/>
  <c r="AC25" i="2"/>
  <c r="AC24" i="2"/>
  <c r="AC23" i="2"/>
  <c r="AC22" i="2"/>
  <c r="Z76" i="2"/>
  <c r="Z75" i="2"/>
  <c r="L6" i="6" s="1"/>
  <c r="Z74" i="2"/>
  <c r="Z73" i="2"/>
  <c r="Z72" i="2"/>
  <c r="Z71" i="2"/>
  <c r="Z70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2" i="2"/>
  <c r="Z31" i="2"/>
  <c r="Z30" i="2"/>
  <c r="Z29" i="2"/>
  <c r="Z28" i="2"/>
  <c r="Z26" i="2"/>
  <c r="Z25" i="2"/>
  <c r="Z24" i="2"/>
  <c r="Z23" i="2"/>
  <c r="Z22" i="2"/>
  <c r="W76" i="2"/>
  <c r="W75" i="2"/>
  <c r="J6" i="6" s="1"/>
  <c r="W74" i="2"/>
  <c r="W73" i="2"/>
  <c r="W72" i="2"/>
  <c r="W71" i="2"/>
  <c r="W70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2" i="2"/>
  <c r="W31" i="2"/>
  <c r="W30" i="2"/>
  <c r="W29" i="2"/>
  <c r="W28" i="2"/>
  <c r="W26" i="2"/>
  <c r="W25" i="2"/>
  <c r="W24" i="2"/>
  <c r="W23" i="2"/>
  <c r="W22" i="2"/>
  <c r="T76" i="2"/>
  <c r="T75" i="2"/>
  <c r="F17" i="6" s="1"/>
  <c r="T74" i="2"/>
  <c r="T72" i="2"/>
  <c r="T71" i="2"/>
  <c r="T70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2" i="2"/>
  <c r="T31" i="2"/>
  <c r="T30" i="2"/>
  <c r="T29" i="2"/>
  <c r="T28" i="2"/>
  <c r="T26" i="2"/>
  <c r="T25" i="2"/>
  <c r="T24" i="2"/>
  <c r="T23" i="2"/>
  <c r="T22" i="2"/>
  <c r="N76" i="2"/>
  <c r="N75" i="2"/>
  <c r="F6" i="6" s="1"/>
  <c r="N74" i="2"/>
  <c r="N73" i="2"/>
  <c r="N72" i="2"/>
  <c r="N71" i="2"/>
  <c r="N70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2" i="2"/>
  <c r="N31" i="2"/>
  <c r="N30" i="2"/>
  <c r="N29" i="2"/>
  <c r="N28" i="2"/>
  <c r="N26" i="2"/>
  <c r="N25" i="2"/>
  <c r="N24" i="2"/>
  <c r="N23" i="2"/>
  <c r="N22" i="2"/>
  <c r="K76" i="2"/>
  <c r="K75" i="2"/>
  <c r="D40" i="6" s="1"/>
  <c r="K74" i="2"/>
  <c r="K73" i="2"/>
  <c r="K72" i="2"/>
  <c r="K71" i="2"/>
  <c r="K70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2" i="2"/>
  <c r="K31" i="2"/>
  <c r="K30" i="2"/>
  <c r="K29" i="2"/>
  <c r="K28" i="2"/>
  <c r="K26" i="2"/>
  <c r="K25" i="2"/>
  <c r="K24" i="2"/>
  <c r="K23" i="2"/>
  <c r="K22" i="2"/>
  <c r="E23" i="2"/>
  <c r="E24" i="2"/>
  <c r="E25" i="2"/>
  <c r="E26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70" i="2"/>
  <c r="E71" i="2"/>
  <c r="E72" i="2"/>
  <c r="E73" i="2"/>
  <c r="E74" i="2"/>
  <c r="E75" i="2"/>
  <c r="D6" i="6" s="1"/>
  <c r="E76" i="2"/>
  <c r="E22" i="2"/>
  <c r="BQ53" i="2"/>
  <c r="BR53" i="2"/>
  <c r="BT53" i="2"/>
  <c r="BU53" i="2"/>
  <c r="BX53" i="2"/>
  <c r="BY53" i="2"/>
  <c r="BQ54" i="2"/>
  <c r="BR54" i="2"/>
  <c r="BT54" i="2"/>
  <c r="BU54" i="2"/>
  <c r="BX54" i="2"/>
  <c r="BY54" i="2"/>
  <c r="BQ56" i="2"/>
  <c r="BR56" i="2"/>
  <c r="BT56" i="2"/>
  <c r="BU56" i="2"/>
  <c r="BX56" i="2"/>
  <c r="BY56" i="2"/>
  <c r="BQ34" i="2"/>
  <c r="BR34" i="2"/>
  <c r="BT34" i="2"/>
  <c r="BU34" i="2"/>
  <c r="BX34" i="2"/>
  <c r="BY34" i="2"/>
  <c r="BS55" i="2" l="1"/>
  <c r="BZ55" i="2"/>
  <c r="BV55" i="2"/>
  <c r="BZ54" i="2"/>
  <c r="BV34" i="2"/>
  <c r="BZ34" i="2"/>
  <c r="BS56" i="2"/>
  <c r="BS34" i="2"/>
  <c r="BZ56" i="2"/>
  <c r="BS54" i="2"/>
  <c r="BV54" i="2"/>
  <c r="BZ53" i="2"/>
  <c r="BV53" i="2"/>
  <c r="BV56" i="2"/>
  <c r="BS53" i="2"/>
  <c r="BO77" i="2" l="1"/>
  <c r="BN15" i="2" s="1"/>
  <c r="BL77" i="2"/>
  <c r="BI77" i="2"/>
  <c r="BF77" i="2"/>
  <c r="BC77" i="2"/>
  <c r="BB15" i="2" s="1"/>
  <c r="AZ77" i="2"/>
  <c r="AW77" i="2"/>
  <c r="AT77" i="2"/>
  <c r="AQ77" i="2"/>
  <c r="AN77" i="2"/>
  <c r="AK77" i="2"/>
  <c r="AE77" i="2"/>
  <c r="AB77" i="2"/>
  <c r="Y77" i="2"/>
  <c r="V77" i="2"/>
  <c r="S77" i="2"/>
  <c r="P77" i="2"/>
  <c r="O78" i="2" s="1"/>
  <c r="M77" i="2"/>
  <c r="L77" i="2"/>
  <c r="J77" i="2"/>
  <c r="I15" i="2" s="1"/>
  <c r="F77" i="2"/>
  <c r="G77" i="2"/>
  <c r="C77" i="2"/>
  <c r="BY23" i="2"/>
  <c r="BZ23" i="2" s="1"/>
  <c r="BY24" i="2"/>
  <c r="BY25" i="2"/>
  <c r="BY26" i="2"/>
  <c r="BY28" i="2"/>
  <c r="BY29" i="2"/>
  <c r="BY30" i="2"/>
  <c r="BY31" i="2"/>
  <c r="BY32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70" i="2"/>
  <c r="BY71" i="2"/>
  <c r="BY72" i="2"/>
  <c r="BY73" i="2"/>
  <c r="BY74" i="2"/>
  <c r="BY75" i="2"/>
  <c r="BY76" i="2"/>
  <c r="BY22" i="2"/>
  <c r="BX24" i="2"/>
  <c r="BX25" i="2"/>
  <c r="BX26" i="2"/>
  <c r="BX28" i="2"/>
  <c r="BX29" i="2"/>
  <c r="BX30" i="2"/>
  <c r="BX31" i="2"/>
  <c r="BX32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70" i="2"/>
  <c r="BX71" i="2"/>
  <c r="BX72" i="2"/>
  <c r="BX73" i="2"/>
  <c r="BX74" i="2"/>
  <c r="BX75" i="2"/>
  <c r="BX76" i="2"/>
  <c r="BX22" i="2"/>
  <c r="BU23" i="2"/>
  <c r="BU24" i="2"/>
  <c r="BU25" i="2"/>
  <c r="BU26" i="2"/>
  <c r="BU28" i="2"/>
  <c r="BU29" i="2"/>
  <c r="BU30" i="2"/>
  <c r="BU31" i="2"/>
  <c r="BU32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7" i="2"/>
  <c r="BU58" i="2"/>
  <c r="BU59" i="2"/>
  <c r="BU60" i="2"/>
  <c r="BU61" i="2"/>
  <c r="BU62" i="2"/>
  <c r="BU63" i="2"/>
  <c r="BU64" i="2"/>
  <c r="BU65" i="2"/>
  <c r="BU66" i="2"/>
  <c r="BU67" i="2"/>
  <c r="BU68" i="2"/>
  <c r="BU70" i="2"/>
  <c r="BU71" i="2"/>
  <c r="BU72" i="2"/>
  <c r="BU73" i="2"/>
  <c r="BU74" i="2"/>
  <c r="BU75" i="2"/>
  <c r="BU76" i="2"/>
  <c r="BU22" i="2"/>
  <c r="BT23" i="2"/>
  <c r="BT24" i="2"/>
  <c r="BT25" i="2"/>
  <c r="BT26" i="2"/>
  <c r="BT28" i="2"/>
  <c r="BT29" i="2"/>
  <c r="BT30" i="2"/>
  <c r="BT31" i="2"/>
  <c r="BT32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70" i="2"/>
  <c r="BT71" i="2"/>
  <c r="BT72" i="2"/>
  <c r="BT73" i="2"/>
  <c r="BT74" i="2"/>
  <c r="BT75" i="2"/>
  <c r="BT76" i="2"/>
  <c r="BT22" i="2"/>
  <c r="BR23" i="2"/>
  <c r="BR24" i="2"/>
  <c r="BR25" i="2"/>
  <c r="BR26" i="2"/>
  <c r="BR28" i="2"/>
  <c r="BR29" i="2"/>
  <c r="BR30" i="2"/>
  <c r="BR31" i="2"/>
  <c r="BR32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70" i="2"/>
  <c r="BR71" i="2"/>
  <c r="BR72" i="2"/>
  <c r="BR73" i="2"/>
  <c r="BR74" i="2"/>
  <c r="BR75" i="2"/>
  <c r="BR76" i="2"/>
  <c r="BR22" i="2"/>
  <c r="BQ23" i="2"/>
  <c r="BQ24" i="2"/>
  <c r="BQ25" i="2"/>
  <c r="BQ26" i="2"/>
  <c r="BQ28" i="2"/>
  <c r="BQ29" i="2"/>
  <c r="BQ30" i="2"/>
  <c r="BQ31" i="2"/>
  <c r="BQ32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70" i="2"/>
  <c r="BQ71" i="2"/>
  <c r="BQ72" i="2"/>
  <c r="BQ73" i="2"/>
  <c r="BQ74" i="2"/>
  <c r="BQ75" i="2"/>
  <c r="BQ76" i="2"/>
  <c r="BQ22" i="2"/>
  <c r="BN77" i="2"/>
  <c r="BN12" i="2" s="1"/>
  <c r="BK77" i="2"/>
  <c r="BK12" i="2" s="1"/>
  <c r="BH77" i="2"/>
  <c r="BE77" i="2"/>
  <c r="BE12" i="2" s="1"/>
  <c r="BB77" i="2"/>
  <c r="AY77" i="2"/>
  <c r="AY12" i="2" s="1"/>
  <c r="AV77" i="2"/>
  <c r="AV12" i="2" s="1"/>
  <c r="AS77" i="2"/>
  <c r="AP77" i="2"/>
  <c r="AP12" i="2" s="1"/>
  <c r="AM77" i="2"/>
  <c r="AM12" i="2" s="1"/>
  <c r="AJ77" i="2"/>
  <c r="AG12" i="2"/>
  <c r="AD77" i="2"/>
  <c r="AA77" i="2"/>
  <c r="AA12" i="2" s="1"/>
  <c r="X77" i="2"/>
  <c r="X12" i="2" s="1"/>
  <c r="U77" i="2"/>
  <c r="R77" i="2"/>
  <c r="R12" i="2" s="1"/>
  <c r="R17" i="2" s="1"/>
  <c r="O12" i="2"/>
  <c r="BR77" i="2" l="1"/>
  <c r="BQ77" i="2"/>
  <c r="F78" i="2"/>
  <c r="AJ12" i="2"/>
  <c r="BH12" i="2"/>
  <c r="U12" i="2"/>
  <c r="BZ74" i="2"/>
  <c r="BZ65" i="2"/>
  <c r="BZ57" i="2"/>
  <c r="BZ37" i="2"/>
  <c r="BZ26" i="2"/>
  <c r="C78" i="2"/>
  <c r="U17" i="2"/>
  <c r="C16" i="2"/>
  <c r="BN78" i="2"/>
  <c r="BS22" i="2"/>
  <c r="BV22" i="2"/>
  <c r="AY78" i="2"/>
  <c r="BS76" i="2"/>
  <c r="BS67" i="2"/>
  <c r="BS39" i="2"/>
  <c r="BS29" i="2"/>
  <c r="BV74" i="2"/>
  <c r="BV65" i="2"/>
  <c r="BV57" i="2"/>
  <c r="BV45" i="2"/>
  <c r="BV37" i="2"/>
  <c r="BV26" i="2"/>
  <c r="BZ72" i="2"/>
  <c r="BZ63" i="2"/>
  <c r="BZ43" i="2"/>
  <c r="BZ24" i="2"/>
  <c r="AD78" i="2"/>
  <c r="I78" i="2"/>
  <c r="BE78" i="2"/>
  <c r="AA78" i="2"/>
  <c r="L78" i="2"/>
  <c r="L12" i="2"/>
  <c r="BZ22" i="2"/>
  <c r="BZ70" i="2"/>
  <c r="BZ61" i="2"/>
  <c r="BZ49" i="2"/>
  <c r="BZ41" i="2"/>
  <c r="BZ31" i="2"/>
  <c r="BS72" i="2"/>
  <c r="BS63" i="2"/>
  <c r="BS43" i="2"/>
  <c r="BS24" i="2"/>
  <c r="BV61" i="2"/>
  <c r="BV49" i="2"/>
  <c r="BV41" i="2"/>
  <c r="BZ76" i="2"/>
  <c r="BZ67" i="2"/>
  <c r="BZ59" i="2"/>
  <c r="BZ47" i="2"/>
  <c r="BZ39" i="2"/>
  <c r="BZ29" i="2"/>
  <c r="BK78" i="2"/>
  <c r="BH78" i="2"/>
  <c r="BB78" i="2"/>
  <c r="BS59" i="2"/>
  <c r="AV78" i="2"/>
  <c r="AS78" i="2"/>
  <c r="BS42" i="2"/>
  <c r="BS23" i="2"/>
  <c r="BV68" i="2"/>
  <c r="BV30" i="2"/>
  <c r="BS68" i="2"/>
  <c r="BV46" i="2"/>
  <c r="BV38" i="2"/>
  <c r="BV28" i="2"/>
  <c r="BZ73" i="2"/>
  <c r="BZ64" i="2"/>
  <c r="BZ52" i="2"/>
  <c r="BZ44" i="2"/>
  <c r="BZ36" i="2"/>
  <c r="BZ25" i="2"/>
  <c r="BS58" i="2"/>
  <c r="BS46" i="2"/>
  <c r="BS38" i="2"/>
  <c r="BS28" i="2"/>
  <c r="BV64" i="2"/>
  <c r="BV52" i="2"/>
  <c r="BV36" i="2"/>
  <c r="BV25" i="2"/>
  <c r="BS52" i="2"/>
  <c r="BS36" i="2"/>
  <c r="BS25" i="2"/>
  <c r="BV23" i="2"/>
  <c r="BZ68" i="2"/>
  <c r="BZ60" i="2"/>
  <c r="BZ48" i="2"/>
  <c r="BZ40" i="2"/>
  <c r="BZ30" i="2"/>
  <c r="BS71" i="2"/>
  <c r="BV71" i="2"/>
  <c r="BV42" i="2"/>
  <c r="AP78" i="2"/>
  <c r="BX77" i="2"/>
  <c r="AM78" i="2"/>
  <c r="AJ78" i="2"/>
  <c r="BS50" i="2"/>
  <c r="BS64" i="2"/>
  <c r="BS32" i="2"/>
  <c r="BV75" i="2"/>
  <c r="BS66" i="2"/>
  <c r="BV66" i="2"/>
  <c r="BV60" i="2"/>
  <c r="BS60" i="2"/>
  <c r="BV58" i="2"/>
  <c r="BS44" i="2"/>
  <c r="BS30" i="2"/>
  <c r="BV44" i="2"/>
  <c r="X78" i="2"/>
  <c r="U78" i="2"/>
  <c r="BV73" i="2"/>
  <c r="R78" i="2"/>
  <c r="BS51" i="2"/>
  <c r="BZ51" i="2"/>
  <c r="BZ45" i="2"/>
  <c r="BS40" i="2"/>
  <c r="BS70" i="2"/>
  <c r="BS61" i="2"/>
  <c r="BS49" i="2"/>
  <c r="BS41" i="2"/>
  <c r="BS31" i="2"/>
  <c r="BV76" i="2"/>
  <c r="BV67" i="2"/>
  <c r="BV59" i="2"/>
  <c r="BV47" i="2"/>
  <c r="BV39" i="2"/>
  <c r="BV29" i="2"/>
  <c r="BZ75" i="2"/>
  <c r="BZ66" i="2"/>
  <c r="BZ58" i="2"/>
  <c r="BZ46" i="2"/>
  <c r="BZ38" i="2"/>
  <c r="BZ28" i="2"/>
  <c r="BS74" i="2"/>
  <c r="BS65" i="2"/>
  <c r="BS57" i="2"/>
  <c r="BS45" i="2"/>
  <c r="BS37" i="2"/>
  <c r="BS26" i="2"/>
  <c r="BV72" i="2"/>
  <c r="BV63" i="2"/>
  <c r="BV51" i="2"/>
  <c r="BV43" i="2"/>
  <c r="BV24" i="2"/>
  <c r="BZ71" i="2"/>
  <c r="BZ62" i="2"/>
  <c r="BZ50" i="2"/>
  <c r="BZ42" i="2"/>
  <c r="BZ32" i="2"/>
  <c r="BZ35" i="2"/>
  <c r="BS73" i="2"/>
  <c r="BU77" i="2"/>
  <c r="BV35" i="2"/>
  <c r="BS75" i="2"/>
  <c r="BS62" i="2"/>
  <c r="BS48" i="2"/>
  <c r="BV40" i="2"/>
  <c r="BT77" i="2"/>
  <c r="BV70" i="2"/>
  <c r="BV62" i="2"/>
  <c r="BV50" i="2"/>
  <c r="BV48" i="2"/>
  <c r="BS47" i="2"/>
  <c r="BS35" i="2"/>
  <c r="BV32" i="2"/>
  <c r="BV31" i="2"/>
  <c r="BY77" i="2"/>
  <c r="X16" i="11"/>
  <c r="T16" i="11"/>
  <c r="P16" i="11"/>
  <c r="L16" i="11"/>
  <c r="H16" i="11"/>
  <c r="D16" i="11"/>
  <c r="Z15" i="11"/>
  <c r="V15" i="11"/>
  <c r="R15" i="11"/>
  <c r="N15" i="11"/>
  <c r="J15" i="11"/>
  <c r="F15" i="11"/>
  <c r="Z14" i="11"/>
  <c r="V14" i="11"/>
  <c r="R14" i="11"/>
  <c r="N14" i="11"/>
  <c r="J14" i="11"/>
  <c r="F14" i="11"/>
  <c r="Z13" i="11"/>
  <c r="V13" i="11"/>
  <c r="R13" i="11"/>
  <c r="N13" i="11"/>
  <c r="F13" i="11"/>
  <c r="Z12" i="11"/>
  <c r="V12" i="11"/>
  <c r="R12" i="11"/>
  <c r="N12" i="11"/>
  <c r="F12" i="11"/>
  <c r="Z11" i="11"/>
  <c r="V11" i="11"/>
  <c r="R11" i="11"/>
  <c r="N11" i="11"/>
  <c r="J11" i="11"/>
  <c r="F11" i="11"/>
  <c r="Z10" i="11"/>
  <c r="V10" i="11"/>
  <c r="R10" i="11"/>
  <c r="N10" i="11"/>
  <c r="J10" i="11"/>
  <c r="F10" i="11"/>
  <c r="Z9" i="11"/>
  <c r="R9" i="11"/>
  <c r="N9" i="11"/>
  <c r="J9" i="11"/>
  <c r="F9" i="11"/>
  <c r="B47" i="9"/>
  <c r="B48" i="9" s="1"/>
  <c r="B5" i="9"/>
  <c r="B6" i="9" s="1"/>
  <c r="BQ57" i="7"/>
  <c r="BP57" i="7"/>
  <c r="BN57" i="7"/>
  <c r="BM57" i="7"/>
  <c r="BK57" i="7"/>
  <c r="BJ57" i="7"/>
  <c r="BH57" i="7"/>
  <c r="BG57" i="7"/>
  <c r="BE57" i="7"/>
  <c r="BD57" i="7"/>
  <c r="BB57" i="7"/>
  <c r="BA57" i="7"/>
  <c r="AY57" i="7"/>
  <c r="AX57" i="7"/>
  <c r="AV57" i="7"/>
  <c r="AU57" i="7"/>
  <c r="AS57" i="7"/>
  <c r="AR57" i="7"/>
  <c r="AP57" i="7"/>
  <c r="AO57" i="7"/>
  <c r="AM57" i="7"/>
  <c r="AL57" i="7"/>
  <c r="AJ57" i="7"/>
  <c r="AI57" i="7"/>
  <c r="AG57" i="7"/>
  <c r="AF57" i="7"/>
  <c r="AD57" i="7"/>
  <c r="AC57" i="7"/>
  <c r="AA57" i="7"/>
  <c r="Z57" i="7"/>
  <c r="X57" i="7"/>
  <c r="W57" i="7"/>
  <c r="U57" i="7"/>
  <c r="T57" i="7"/>
  <c r="R57" i="7"/>
  <c r="Q57" i="7"/>
  <c r="O57" i="7"/>
  <c r="N57" i="7"/>
  <c r="L57" i="7"/>
  <c r="K57" i="7"/>
  <c r="I57" i="7"/>
  <c r="H57" i="7"/>
  <c r="F57" i="7"/>
  <c r="E57" i="7"/>
  <c r="BX56" i="7"/>
  <c r="BW56" i="7"/>
  <c r="BT56" i="7"/>
  <c r="BS56" i="7"/>
  <c r="E49" i="9" s="1"/>
  <c r="BX55" i="7"/>
  <c r="BW55" i="7"/>
  <c r="BT55" i="7"/>
  <c r="F48" i="9" s="1"/>
  <c r="BS55" i="7"/>
  <c r="BX54" i="7"/>
  <c r="BW54" i="7"/>
  <c r="BT54" i="7"/>
  <c r="BS54" i="7"/>
  <c r="E47" i="9" s="1"/>
  <c r="D54" i="7"/>
  <c r="BX52" i="7"/>
  <c r="BW52" i="7"/>
  <c r="BT52" i="7"/>
  <c r="BS52" i="7"/>
  <c r="E45" i="9" s="1"/>
  <c r="BX51" i="7"/>
  <c r="BW51" i="7"/>
  <c r="BT51" i="7"/>
  <c r="BS51" i="7"/>
  <c r="E44" i="9" s="1"/>
  <c r="BX50" i="7"/>
  <c r="BW50" i="7"/>
  <c r="BT50" i="7"/>
  <c r="F43" i="9" s="1"/>
  <c r="BX48" i="7"/>
  <c r="BW48" i="7"/>
  <c r="BT48" i="7"/>
  <c r="F41" i="9" s="1"/>
  <c r="BS48" i="7"/>
  <c r="BX47" i="7"/>
  <c r="BW47" i="7"/>
  <c r="BT47" i="7"/>
  <c r="F40" i="9" s="1"/>
  <c r="BS47" i="7"/>
  <c r="E40" i="9" s="1"/>
  <c r="BX46" i="7"/>
  <c r="BW46" i="7"/>
  <c r="BT46" i="7"/>
  <c r="BS46" i="7"/>
  <c r="BX45" i="7"/>
  <c r="BW45" i="7"/>
  <c r="BT45" i="7"/>
  <c r="BS45" i="7"/>
  <c r="E39" i="9" s="1"/>
  <c r="BX44" i="7"/>
  <c r="BW44" i="7"/>
  <c r="BT44" i="7"/>
  <c r="BX43" i="7"/>
  <c r="BW43" i="7"/>
  <c r="BT43" i="7"/>
  <c r="BS43" i="7"/>
  <c r="E36" i="9" s="1"/>
  <c r="BX42" i="7"/>
  <c r="AJ15" i="11" s="1"/>
  <c r="BW42" i="7"/>
  <c r="BT42" i="7"/>
  <c r="BS42" i="7"/>
  <c r="AI14" i="11"/>
  <c r="BX41" i="7"/>
  <c r="AJ13" i="11" s="1"/>
  <c r="BW41" i="7"/>
  <c r="AI13" i="11" s="1"/>
  <c r="BT41" i="7"/>
  <c r="BS41" i="7"/>
  <c r="BX40" i="7"/>
  <c r="BW40" i="7"/>
  <c r="BT40" i="7"/>
  <c r="F33" i="9" s="1"/>
  <c r="BS40" i="7"/>
  <c r="BX39" i="7"/>
  <c r="AJ12" i="11" s="1"/>
  <c r="BW39" i="7"/>
  <c r="AI12" i="11" s="1"/>
  <c r="BT39" i="7"/>
  <c r="BS39" i="7"/>
  <c r="E32" i="9" s="1"/>
  <c r="BX38" i="7"/>
  <c r="BW38" i="7"/>
  <c r="BT38" i="7"/>
  <c r="F31" i="9" s="1"/>
  <c r="BS38" i="7"/>
  <c r="BX37" i="7"/>
  <c r="BW37" i="7"/>
  <c r="BT37" i="7"/>
  <c r="F30" i="9" s="1"/>
  <c r="BS37" i="7"/>
  <c r="BX36" i="7"/>
  <c r="BW36" i="7"/>
  <c r="BT36" i="7"/>
  <c r="BS36" i="7"/>
  <c r="E29" i="9" s="1"/>
  <c r="BX35" i="7"/>
  <c r="BW35" i="7"/>
  <c r="BT35" i="7"/>
  <c r="F28" i="9" s="1"/>
  <c r="BS35" i="7"/>
  <c r="E28" i="9" s="1"/>
  <c r="BX33" i="7"/>
  <c r="BW33" i="7"/>
  <c r="BT33" i="7"/>
  <c r="BS33" i="7"/>
  <c r="E26" i="9" s="1"/>
  <c r="BX32" i="7"/>
  <c r="I25" i="9" s="1"/>
  <c r="BW32" i="7"/>
  <c r="H25" i="9" s="1"/>
  <c r="BT32" i="7"/>
  <c r="F25" i="9" s="1"/>
  <c r="BS32" i="7"/>
  <c r="BX31" i="7"/>
  <c r="I24" i="9" s="1"/>
  <c r="BW31" i="7"/>
  <c r="H24" i="9" s="1"/>
  <c r="BT31" i="7"/>
  <c r="F24" i="9" s="1"/>
  <c r="BS31" i="7"/>
  <c r="E24" i="9" s="1"/>
  <c r="BX30" i="7"/>
  <c r="I23" i="9" s="1"/>
  <c r="BW30" i="7"/>
  <c r="BT30" i="7"/>
  <c r="F23" i="9" s="1"/>
  <c r="BS30" i="7"/>
  <c r="BX29" i="7"/>
  <c r="I22" i="9" s="1"/>
  <c r="BW29" i="7"/>
  <c r="BT29" i="7"/>
  <c r="F22" i="9" s="1"/>
  <c r="BS29" i="7"/>
  <c r="BX28" i="7"/>
  <c r="I21" i="9" s="1"/>
  <c r="BW28" i="7"/>
  <c r="BT28" i="7"/>
  <c r="F21" i="9" s="1"/>
  <c r="BS28" i="7"/>
  <c r="E21" i="9" s="1"/>
  <c r="BX27" i="7"/>
  <c r="I20" i="9" s="1"/>
  <c r="BW27" i="7"/>
  <c r="H20" i="9" s="1"/>
  <c r="BT27" i="7"/>
  <c r="BS27" i="7"/>
  <c r="E20" i="9" s="1"/>
  <c r="BX26" i="7"/>
  <c r="I19" i="9" s="1"/>
  <c r="BW26" i="7"/>
  <c r="H19" i="9" s="1"/>
  <c r="BT26" i="7"/>
  <c r="F19" i="9" s="1"/>
  <c r="BS26" i="7"/>
  <c r="BX25" i="7"/>
  <c r="I18" i="9" s="1"/>
  <c r="BW25" i="7"/>
  <c r="H18" i="9" s="1"/>
  <c r="BT25" i="7"/>
  <c r="F18" i="9" s="1"/>
  <c r="BS25" i="7"/>
  <c r="BX24" i="7"/>
  <c r="I17" i="9" s="1"/>
  <c r="BW24" i="7"/>
  <c r="H17" i="9" s="1"/>
  <c r="BT24" i="7"/>
  <c r="F17" i="9" s="1"/>
  <c r="BS24" i="7"/>
  <c r="E17" i="9" s="1"/>
  <c r="BX23" i="7"/>
  <c r="BW23" i="7"/>
  <c r="BX22" i="7"/>
  <c r="I15" i="9" s="1"/>
  <c r="BW22" i="7"/>
  <c r="BT22" i="7"/>
  <c r="BS22" i="7"/>
  <c r="E15" i="9" s="1"/>
  <c r="BX21" i="7"/>
  <c r="I14" i="9" s="1"/>
  <c r="BW21" i="7"/>
  <c r="H14" i="9" s="1"/>
  <c r="BT21" i="7"/>
  <c r="F14" i="9" s="1"/>
  <c r="BS21" i="7"/>
  <c r="BX20" i="7"/>
  <c r="I13" i="9" s="1"/>
  <c r="BW20" i="7"/>
  <c r="BT20" i="7"/>
  <c r="F13" i="9" s="1"/>
  <c r="BS20" i="7"/>
  <c r="BX19" i="7"/>
  <c r="I12" i="9" s="1"/>
  <c r="BW19" i="7"/>
  <c r="BT19" i="7"/>
  <c r="BS19" i="7"/>
  <c r="E12" i="9" s="1"/>
  <c r="BX18" i="7"/>
  <c r="I11" i="9" s="1"/>
  <c r="BW18" i="7"/>
  <c r="BT18" i="7"/>
  <c r="BS18" i="7"/>
  <c r="E11" i="9" s="1"/>
  <c r="BX17" i="7"/>
  <c r="I10" i="9" s="1"/>
  <c r="BW17" i="7"/>
  <c r="H10" i="9" s="1"/>
  <c r="BT17" i="7"/>
  <c r="F10" i="9" s="1"/>
  <c r="BS17" i="7"/>
  <c r="BX16" i="7"/>
  <c r="BW16" i="7"/>
  <c r="BT16" i="7"/>
  <c r="BS16" i="7"/>
  <c r="E9" i="9" s="1"/>
  <c r="BX15" i="7"/>
  <c r="BW15" i="7"/>
  <c r="H8" i="9" s="1"/>
  <c r="BT15" i="7"/>
  <c r="F8" i="9" s="1"/>
  <c r="BS15" i="7"/>
  <c r="E8" i="9" s="1"/>
  <c r="D8" i="9" s="1"/>
  <c r="BX14" i="7"/>
  <c r="I7" i="9" s="1"/>
  <c r="BW14" i="7"/>
  <c r="BT14" i="7"/>
  <c r="F7" i="9" s="1"/>
  <c r="BS14" i="7"/>
  <c r="E7" i="9" s="1"/>
  <c r="BX13" i="7"/>
  <c r="I6" i="9" s="1"/>
  <c r="BW13" i="7"/>
  <c r="BT13" i="7"/>
  <c r="BS13" i="7"/>
  <c r="E6" i="9" s="1"/>
  <c r="BX12" i="7"/>
  <c r="I5" i="9" s="1"/>
  <c r="BW12" i="7"/>
  <c r="H5" i="9" s="1"/>
  <c r="F5" i="9"/>
  <c r="BS12" i="7"/>
  <c r="E5" i="9" s="1"/>
  <c r="B35" i="7"/>
  <c r="BX11" i="7"/>
  <c r="I4" i="9" s="1"/>
  <c r="BW11" i="7"/>
  <c r="BS11" i="7"/>
  <c r="D11" i="7"/>
  <c r="H26" i="9" l="1"/>
  <c r="BW57" i="7"/>
  <c r="BQ78" i="2"/>
  <c r="D5" i="9"/>
  <c r="F35" i="9"/>
  <c r="F38" i="9"/>
  <c r="F36" i="9"/>
  <c r="D36" i="9" s="1"/>
  <c r="J36" i="9" s="1"/>
  <c r="E35" i="9"/>
  <c r="D7" i="9"/>
  <c r="BT57" i="7"/>
  <c r="E4" i="9"/>
  <c r="BY55" i="7"/>
  <c r="T58" i="7"/>
  <c r="D24" i="9"/>
  <c r="BY54" i="7"/>
  <c r="BM58" i="7"/>
  <c r="BY38" i="7"/>
  <c r="BU46" i="7"/>
  <c r="F4" i="9"/>
  <c r="AF12" i="11"/>
  <c r="BD58" i="7"/>
  <c r="BQ12" i="2"/>
  <c r="B28" i="9"/>
  <c r="G18" i="9"/>
  <c r="G20" i="9"/>
  <c r="G24" i="9"/>
  <c r="BY44" i="7"/>
  <c r="AE14" i="11"/>
  <c r="BA58" i="7"/>
  <c r="BY45" i="7"/>
  <c r="BY48" i="7"/>
  <c r="G5" i="9"/>
  <c r="G10" i="9"/>
  <c r="BY56" i="7"/>
  <c r="D17" i="9"/>
  <c r="BY51" i="7"/>
  <c r="Q58" i="7"/>
  <c r="BU24" i="7"/>
  <c r="D28" i="9"/>
  <c r="G17" i="9"/>
  <c r="G19" i="9"/>
  <c r="G25" i="9"/>
  <c r="D40" i="9"/>
  <c r="AI11" i="11"/>
  <c r="H9" i="9"/>
  <c r="BY18" i="7"/>
  <c r="H11" i="9"/>
  <c r="G11" i="9" s="1"/>
  <c r="BY20" i="7"/>
  <c r="H13" i="9"/>
  <c r="G13" i="9" s="1"/>
  <c r="BY22" i="7"/>
  <c r="H15" i="9"/>
  <c r="G15" i="9" s="1"/>
  <c r="BU30" i="7"/>
  <c r="E23" i="9"/>
  <c r="D23" i="9" s="1"/>
  <c r="BU32" i="7"/>
  <c r="E25" i="9"/>
  <c r="D25" i="9" s="1"/>
  <c r="AJ11" i="11"/>
  <c r="I9" i="9"/>
  <c r="BU28" i="7"/>
  <c r="BU37" i="7"/>
  <c r="E30" i="9"/>
  <c r="D30" i="9" s="1"/>
  <c r="BU45" i="7"/>
  <c r="F39" i="9"/>
  <c r="D39" i="9" s="1"/>
  <c r="J39" i="9" s="1"/>
  <c r="BY11" i="7"/>
  <c r="H4" i="9"/>
  <c r="G4" i="9" s="1"/>
  <c r="BU15" i="7"/>
  <c r="BU17" i="7"/>
  <c r="E10" i="9"/>
  <c r="D10" i="9" s="1"/>
  <c r="BU21" i="7"/>
  <c r="E14" i="9"/>
  <c r="D14" i="9" s="1"/>
  <c r="AF9" i="11"/>
  <c r="E16" i="9"/>
  <c r="BY28" i="7"/>
  <c r="H21" i="9"/>
  <c r="G21" i="9" s="1"/>
  <c r="BU40" i="7"/>
  <c r="E33" i="9"/>
  <c r="D33" i="9" s="1"/>
  <c r="AF13" i="11"/>
  <c r="E34" i="9"/>
  <c r="AH14" i="11"/>
  <c r="AJ14" i="11"/>
  <c r="BY43" i="7"/>
  <c r="BU48" i="7"/>
  <c r="E41" i="9"/>
  <c r="D41" i="9" s="1"/>
  <c r="J41" i="9" s="1"/>
  <c r="BU54" i="7"/>
  <c r="F47" i="9"/>
  <c r="D47" i="9" s="1"/>
  <c r="AF11" i="11"/>
  <c r="BU19" i="7"/>
  <c r="F12" i="9"/>
  <c r="D12" i="9" s="1"/>
  <c r="BU25" i="7"/>
  <c r="E18" i="9"/>
  <c r="D18" i="9" s="1"/>
  <c r="AG12" i="11"/>
  <c r="F32" i="9"/>
  <c r="D32" i="9" s="1"/>
  <c r="AG13" i="11"/>
  <c r="F34" i="9"/>
  <c r="BU51" i="7"/>
  <c r="F44" i="9"/>
  <c r="D44" i="9" s="1"/>
  <c r="J44" i="9" s="1"/>
  <c r="BU56" i="7"/>
  <c r="F49" i="9"/>
  <c r="D49" i="9" s="1"/>
  <c r="K58" i="7"/>
  <c r="W58" i="7"/>
  <c r="AI58" i="7"/>
  <c r="BG58" i="7"/>
  <c r="BU13" i="7"/>
  <c r="F6" i="9"/>
  <c r="D6" i="9" s="1"/>
  <c r="BY15" i="7"/>
  <c r="I8" i="9"/>
  <c r="G8" i="9" s="1"/>
  <c r="BY19" i="7"/>
  <c r="H12" i="9"/>
  <c r="G12" i="9" s="1"/>
  <c r="BU29" i="7"/>
  <c r="E22" i="9"/>
  <c r="D22" i="9" s="1"/>
  <c r="BY13" i="7"/>
  <c r="H6" i="9"/>
  <c r="G6" i="9" s="1"/>
  <c r="G14" i="9"/>
  <c r="BU38" i="7"/>
  <c r="E31" i="9"/>
  <c r="D31" i="9" s="1"/>
  <c r="J31" i="9" s="1"/>
  <c r="BU50" i="7"/>
  <c r="E43" i="9"/>
  <c r="D43" i="9" s="1"/>
  <c r="BU36" i="7"/>
  <c r="CA36" i="7" s="1"/>
  <c r="F29" i="9"/>
  <c r="D29" i="9" s="1"/>
  <c r="AF14" i="11"/>
  <c r="BY52" i="7"/>
  <c r="BU55" i="7"/>
  <c r="E48" i="9"/>
  <c r="D48" i="9" s="1"/>
  <c r="BU27" i="7"/>
  <c r="F20" i="9"/>
  <c r="D20" i="9" s="1"/>
  <c r="AG10" i="11"/>
  <c r="F26" i="9"/>
  <c r="D26" i="9" s="1"/>
  <c r="BY42" i="7"/>
  <c r="AH15" i="11" s="1"/>
  <c r="AA15" i="11" s="1"/>
  <c r="AI15" i="11"/>
  <c r="BY46" i="7"/>
  <c r="BU52" i="7"/>
  <c r="F45" i="9"/>
  <c r="D45" i="9" s="1"/>
  <c r="BY14" i="7"/>
  <c r="H7" i="9"/>
  <c r="G7" i="9" s="1"/>
  <c r="BU20" i="7"/>
  <c r="E13" i="9"/>
  <c r="D13" i="9" s="1"/>
  <c r="BY29" i="7"/>
  <c r="H22" i="9"/>
  <c r="G22" i="9" s="1"/>
  <c r="BU12" i="7"/>
  <c r="AG11" i="11"/>
  <c r="F9" i="9"/>
  <c r="D9" i="9" s="1"/>
  <c r="BU18" i="7"/>
  <c r="F11" i="9"/>
  <c r="D11" i="9" s="1"/>
  <c r="BU22" i="7"/>
  <c r="F15" i="9"/>
  <c r="D15" i="9" s="1"/>
  <c r="BU26" i="7"/>
  <c r="E19" i="9"/>
  <c r="D19" i="9" s="1"/>
  <c r="D21" i="9"/>
  <c r="BY36" i="7"/>
  <c r="AG14" i="11"/>
  <c r="BU43" i="7"/>
  <c r="E38" i="9"/>
  <c r="BY50" i="7"/>
  <c r="E58" i="7"/>
  <c r="AJ10" i="11"/>
  <c r="I26" i="9"/>
  <c r="G26" i="9" s="1"/>
  <c r="BY30" i="7"/>
  <c r="H23" i="9"/>
  <c r="G23" i="9" s="1"/>
  <c r="BP58" i="7"/>
  <c r="I4" i="8"/>
  <c r="AI9" i="11"/>
  <c r="H16" i="9"/>
  <c r="AG9" i="11"/>
  <c r="F16" i="9"/>
  <c r="AJ9" i="11"/>
  <c r="I16" i="9"/>
  <c r="BT78" i="2"/>
  <c r="F16" i="2"/>
  <c r="AU58" i="7"/>
  <c r="BU42" i="7"/>
  <c r="BU39" i="7"/>
  <c r="AE12" i="11" s="1"/>
  <c r="AR58" i="7"/>
  <c r="BU23" i="7"/>
  <c r="AE9" i="11" s="1"/>
  <c r="AF58" i="7"/>
  <c r="AC58" i="7"/>
  <c r="BU33" i="7"/>
  <c r="AE10" i="11" s="1"/>
  <c r="AO58" i="7"/>
  <c r="BU16" i="7"/>
  <c r="AE11" i="11" s="1"/>
  <c r="BY33" i="7"/>
  <c r="BU14" i="7"/>
  <c r="AF10" i="11"/>
  <c r="BU31" i="7"/>
  <c r="AI10" i="11"/>
  <c r="BY41" i="7"/>
  <c r="BY35" i="7"/>
  <c r="BY37" i="7"/>
  <c r="BY40" i="7"/>
  <c r="BY47" i="7"/>
  <c r="BY32" i="7"/>
  <c r="BY12" i="7"/>
  <c r="BY21" i="7"/>
  <c r="BY16" i="7"/>
  <c r="BY31" i="7"/>
  <c r="BY24" i="7"/>
  <c r="BY27" i="7"/>
  <c r="BS77" i="2"/>
  <c r="BT15" i="2"/>
  <c r="L21" i="8" s="1"/>
  <c r="BX78" i="2"/>
  <c r="BZ77" i="2"/>
  <c r="BV77" i="2"/>
  <c r="I8" i="8"/>
  <c r="BU11" i="7"/>
  <c r="BY39" i="7"/>
  <c r="BY23" i="7"/>
  <c r="BX57" i="7"/>
  <c r="BU41" i="7"/>
  <c r="AE13" i="11" s="1"/>
  <c r="H58" i="7"/>
  <c r="BU44" i="7"/>
  <c r="BY17" i="7"/>
  <c r="BY25" i="7"/>
  <c r="BY26" i="7"/>
  <c r="BU35" i="7"/>
  <c r="BU47" i="7"/>
  <c r="N58" i="7"/>
  <c r="Z58" i="7"/>
  <c r="AL58" i="7"/>
  <c r="AX58" i="7"/>
  <c r="BJ58" i="7"/>
  <c r="D4" i="9" l="1"/>
  <c r="D37" i="9"/>
  <c r="J37" i="9" s="1"/>
  <c r="BS58" i="7"/>
  <c r="D38" i="9"/>
  <c r="J38" i="9" s="1"/>
  <c r="D35" i="9"/>
  <c r="J35" i="9" s="1"/>
  <c r="CA48" i="7"/>
  <c r="J8" i="9"/>
  <c r="CA55" i="7"/>
  <c r="J15" i="9"/>
  <c r="CA38" i="7"/>
  <c r="CA54" i="7"/>
  <c r="CA32" i="7"/>
  <c r="CA30" i="7"/>
  <c r="J22" i="9"/>
  <c r="CA46" i="7"/>
  <c r="CA29" i="7"/>
  <c r="CA52" i="7"/>
  <c r="J17" i="9"/>
  <c r="CA19" i="7"/>
  <c r="CA56" i="7"/>
  <c r="CA18" i="7"/>
  <c r="CA28" i="7"/>
  <c r="CA45" i="7"/>
  <c r="CA22" i="7"/>
  <c r="CA43" i="7"/>
  <c r="D34" i="9"/>
  <c r="J34" i="9" s="1"/>
  <c r="AJ16" i="11"/>
  <c r="D16" i="9"/>
  <c r="AA14" i="11"/>
  <c r="CA37" i="7"/>
  <c r="CA24" i="7"/>
  <c r="J13" i="9"/>
  <c r="CA12" i="7"/>
  <c r="CA20" i="7"/>
  <c r="AG16" i="11"/>
  <c r="CA13" i="7"/>
  <c r="CA51" i="7"/>
  <c r="CA11" i="7"/>
  <c r="AI16" i="11"/>
  <c r="CA50" i="7"/>
  <c r="G9" i="9"/>
  <c r="J9" i="9" s="1"/>
  <c r="CA15" i="7"/>
  <c r="CA31" i="7"/>
  <c r="CA21" i="7"/>
  <c r="G16" i="9"/>
  <c r="J26" i="9"/>
  <c r="AF16" i="11"/>
  <c r="CA42" i="7"/>
  <c r="AE16" i="11"/>
  <c r="CA33" i="7"/>
  <c r="AH10" i="11"/>
  <c r="AA10" i="11" s="1"/>
  <c r="CA27" i="7"/>
  <c r="CA14" i="7"/>
  <c r="J24" i="9"/>
  <c r="S5" i="8"/>
  <c r="L9" i="8"/>
  <c r="CA40" i="7"/>
  <c r="J33" i="9"/>
  <c r="J14" i="9"/>
  <c r="AH12" i="11"/>
  <c r="AA12" i="11" s="1"/>
  <c r="J29" i="9"/>
  <c r="AH13" i="11"/>
  <c r="AA13" i="11" s="1"/>
  <c r="J21" i="9"/>
  <c r="AH11" i="11"/>
  <c r="AA11" i="11" s="1"/>
  <c r="M9" i="8"/>
  <c r="CA16" i="7"/>
  <c r="BY57" i="7"/>
  <c r="AH9" i="11"/>
  <c r="AA9" i="11" s="1"/>
  <c r="J28" i="9"/>
  <c r="CA35" i="7"/>
  <c r="L5" i="8"/>
  <c r="CA41" i="7"/>
  <c r="BU57" i="7"/>
  <c r="J19" i="9"/>
  <c r="CA26" i="7"/>
  <c r="J32" i="9"/>
  <c r="BW58" i="7"/>
  <c r="M5" i="8"/>
  <c r="CA44" i="7"/>
  <c r="J43" i="9"/>
  <c r="J12" i="9"/>
  <c r="CA47" i="7"/>
  <c r="J40" i="9"/>
  <c r="J5" i="9"/>
  <c r="J10" i="9"/>
  <c r="J23" i="9"/>
  <c r="J30" i="9"/>
  <c r="J11" i="9"/>
  <c r="CA23" i="7"/>
  <c r="J45" i="9"/>
  <c r="J18" i="9"/>
  <c r="CA25" i="7"/>
  <c r="CA39" i="7"/>
  <c r="J7" i="9"/>
  <c r="CA17" i="7"/>
  <c r="J20" i="9"/>
  <c r="J6" i="9"/>
  <c r="D50" i="9" l="1"/>
  <c r="G50" i="9"/>
  <c r="BS59" i="7"/>
  <c r="AH16" i="11"/>
  <c r="J4" i="9"/>
  <c r="J16" i="9"/>
  <c r="CB16" i="7" l="1"/>
  <c r="CB23" i="7"/>
  <c r="CB26" i="7"/>
  <c r="CB25" i="7"/>
  <c r="CB51" i="7"/>
  <c r="CB44" i="7"/>
  <c r="CB39" i="7"/>
  <c r="CB47" i="7"/>
  <c r="CB36" i="7"/>
  <c r="CB50" i="7"/>
  <c r="CB43" i="7"/>
  <c r="CB38" i="7"/>
  <c r="CB42" i="7"/>
  <c r="CB37" i="7"/>
  <c r="CB56" i="7"/>
  <c r="CB55" i="7"/>
  <c r="CB48" i="7"/>
  <c r="CB41" i="7"/>
  <c r="CB35" i="7"/>
  <c r="CB54" i="7"/>
  <c r="CB46" i="7"/>
  <c r="CB52" i="7"/>
  <c r="CB40" i="7"/>
  <c r="CB45" i="7"/>
  <c r="BZ11" i="7"/>
  <c r="CB31" i="7"/>
  <c r="CB20" i="7"/>
  <c r="CB30" i="7"/>
  <c r="CB11" i="7"/>
  <c r="CB18" i="7"/>
  <c r="CB14" i="7"/>
  <c r="CB29" i="7"/>
  <c r="CB28" i="7"/>
  <c r="CB13" i="7"/>
  <c r="CB21" i="7"/>
  <c r="CB12" i="7"/>
  <c r="CB24" i="7"/>
  <c r="CB33" i="7"/>
  <c r="CB19" i="7"/>
  <c r="CB32" i="7"/>
  <c r="CB27" i="7"/>
  <c r="CB15" i="7"/>
  <c r="CB22" i="7"/>
  <c r="CB17" i="7"/>
  <c r="BZ54" i="7"/>
  <c r="BZ51" i="7"/>
  <c r="BA59" i="7"/>
  <c r="BM59" i="7"/>
  <c r="W59" i="7"/>
  <c r="Q59" i="7"/>
  <c r="E59" i="7"/>
  <c r="BZ20" i="7"/>
  <c r="BV55" i="7"/>
  <c r="AU59" i="7"/>
  <c r="BV16" i="7"/>
  <c r="BZ40" i="7"/>
  <c r="BZ27" i="7"/>
  <c r="BP59" i="7"/>
  <c r="BV52" i="7"/>
  <c r="BZ42" i="7"/>
  <c r="BV26" i="7"/>
  <c r="BD59" i="7"/>
  <c r="BV46" i="7"/>
  <c r="BZ55" i="7"/>
  <c r="K59" i="7"/>
  <c r="BZ36" i="7"/>
  <c r="AI59" i="7"/>
  <c r="BZ43" i="7"/>
  <c r="BZ28" i="7"/>
  <c r="BZ12" i="7"/>
  <c r="BV38" i="7"/>
  <c r="BZ31" i="7"/>
  <c r="BG59" i="7"/>
  <c r="BV18" i="7"/>
  <c r="BZ38" i="7"/>
  <c r="BV20" i="7"/>
  <c r="BV43" i="7"/>
  <c r="BZ24" i="7"/>
  <c r="BV45" i="7"/>
  <c r="BV22" i="7"/>
  <c r="BV30" i="7"/>
  <c r="BV25" i="7"/>
  <c r="BZ21" i="7"/>
  <c r="BV51" i="7"/>
  <c r="BZ32" i="7"/>
  <c r="BV29" i="7"/>
  <c r="BZ22" i="7"/>
  <c r="BV31" i="7"/>
  <c r="BZ13" i="7"/>
  <c r="BZ29" i="7"/>
  <c r="BZ33" i="7"/>
  <c r="BZ15" i="7"/>
  <c r="BV32" i="7"/>
  <c r="BZ19" i="7"/>
  <c r="BZ18" i="7"/>
  <c r="AO59" i="7"/>
  <c r="BV19" i="7"/>
  <c r="AF59" i="7"/>
  <c r="BZ44" i="7"/>
  <c r="BZ14" i="7"/>
  <c r="BZ37" i="7"/>
  <c r="BZ30" i="7"/>
  <c r="BV48" i="7"/>
  <c r="BZ45" i="7"/>
  <c r="AC59" i="7"/>
  <c r="BZ48" i="7"/>
  <c r="BV27" i="7"/>
  <c r="BZ50" i="7"/>
  <c r="BZ56" i="7"/>
  <c r="AR59" i="7"/>
  <c r="BZ46" i="7"/>
  <c r="BZ35" i="7"/>
  <c r="BZ41" i="7"/>
  <c r="T59" i="7"/>
  <c r="BV28" i="7"/>
  <c r="BZ52" i="7"/>
  <c r="BV36" i="7"/>
  <c r="BV40" i="7"/>
  <c r="BV17" i="7"/>
  <c r="BV39" i="7"/>
  <c r="BV42" i="7"/>
  <c r="BV56" i="7"/>
  <c r="BV37" i="7"/>
  <c r="BZ47" i="7"/>
  <c r="BV50" i="7"/>
  <c r="BZ16" i="7"/>
  <c r="BV21" i="7"/>
  <c r="BZ39" i="7"/>
  <c r="BZ25" i="7"/>
  <c r="BV41" i="7"/>
  <c r="AX59" i="7"/>
  <c r="BZ26" i="7"/>
  <c r="BV44" i="7"/>
  <c r="BV47" i="7"/>
  <c r="H59" i="7"/>
  <c r="AL59" i="7"/>
  <c r="BZ17" i="7"/>
  <c r="BJ59" i="7"/>
  <c r="BZ23" i="7"/>
  <c r="N59" i="7"/>
  <c r="BV35" i="7"/>
  <c r="Z59" i="7"/>
  <c r="BZ57" i="7" l="1"/>
  <c r="BV57" i="7"/>
  <c r="CB57" i="7" l="1"/>
  <c r="J45" i="6" l="1"/>
  <c r="J44" i="6"/>
  <c r="J43" i="6"/>
  <c r="J42" i="6"/>
  <c r="J41" i="6"/>
  <c r="H45" i="6"/>
  <c r="H44" i="6"/>
  <c r="H43" i="6"/>
  <c r="H42" i="6"/>
  <c r="H41" i="6"/>
  <c r="F45" i="6"/>
  <c r="F44" i="6"/>
  <c r="F43" i="6"/>
  <c r="F42" i="6"/>
  <c r="F41" i="6"/>
  <c r="D45" i="6"/>
  <c r="D44" i="6"/>
  <c r="D43" i="6"/>
  <c r="D42" i="6"/>
  <c r="D41" i="6"/>
  <c r="H33" i="6"/>
  <c r="H32" i="6"/>
  <c r="H31" i="6"/>
  <c r="H30" i="6"/>
  <c r="H29" i="6"/>
  <c r="F33" i="6"/>
  <c r="F32" i="6"/>
  <c r="F31" i="6"/>
  <c r="F30" i="6"/>
  <c r="F29" i="6"/>
  <c r="D33" i="6"/>
  <c r="D32" i="6"/>
  <c r="D31" i="6"/>
  <c r="D30" i="6"/>
  <c r="D29" i="6"/>
  <c r="N22" i="6"/>
  <c r="N21" i="6"/>
  <c r="N20" i="6"/>
  <c r="N19" i="6"/>
  <c r="N18" i="6"/>
  <c r="L22" i="6"/>
  <c r="L21" i="6"/>
  <c r="L20" i="6"/>
  <c r="L19" i="6"/>
  <c r="L18" i="6"/>
  <c r="J22" i="6"/>
  <c r="J21" i="6"/>
  <c r="J20" i="6"/>
  <c r="J19" i="6"/>
  <c r="J18" i="6"/>
  <c r="H22" i="6"/>
  <c r="H21" i="6"/>
  <c r="H20" i="6"/>
  <c r="H19" i="6"/>
  <c r="H18" i="6"/>
  <c r="F22" i="6"/>
  <c r="F21" i="6"/>
  <c r="F20" i="6"/>
  <c r="F19" i="6"/>
  <c r="F18" i="6"/>
  <c r="D22" i="6"/>
  <c r="D21" i="6"/>
  <c r="D20" i="6"/>
  <c r="D19" i="6"/>
  <c r="D18" i="6"/>
  <c r="T11" i="6"/>
  <c r="T10" i="6"/>
  <c r="T9" i="6"/>
  <c r="T8" i="6"/>
  <c r="T7" i="6"/>
  <c r="R11" i="6"/>
  <c r="R10" i="6"/>
  <c r="R9" i="6"/>
  <c r="R8" i="6"/>
  <c r="R7" i="6"/>
  <c r="P11" i="6"/>
  <c r="P10" i="6"/>
  <c r="P9" i="6"/>
  <c r="P8" i="6"/>
  <c r="P7" i="6"/>
  <c r="N11" i="6"/>
  <c r="N10" i="6"/>
  <c r="N9" i="6"/>
  <c r="N8" i="6"/>
  <c r="N7" i="6"/>
  <c r="J11" i="6"/>
  <c r="J10" i="6"/>
  <c r="J9" i="6"/>
  <c r="J8" i="6"/>
  <c r="J7" i="6"/>
  <c r="H11" i="6"/>
  <c r="H10" i="6"/>
  <c r="H9" i="6"/>
  <c r="H8" i="6"/>
  <c r="H7" i="6"/>
  <c r="F11" i="6"/>
  <c r="F10" i="6"/>
  <c r="F8" i="6"/>
  <c r="F7" i="6"/>
  <c r="F9" i="6"/>
  <c r="L7" i="6"/>
  <c r="L8" i="6"/>
  <c r="L9" i="6"/>
  <c r="L10" i="6"/>
  <c r="L11" i="6"/>
  <c r="D11" i="6"/>
  <c r="D10" i="6"/>
  <c r="D9" i="6"/>
  <c r="D8" i="6"/>
  <c r="D7" i="6"/>
  <c r="X22" i="6" l="1"/>
  <c r="G20" i="6"/>
  <c r="W33" i="6"/>
  <c r="X19" i="6"/>
  <c r="X8" i="6"/>
  <c r="X20" i="6"/>
  <c r="W41" i="6"/>
  <c r="V41" i="6" s="1"/>
  <c r="W19" i="6"/>
  <c r="X7" i="6"/>
  <c r="X21" i="6"/>
  <c r="W32" i="6"/>
  <c r="W43" i="6"/>
  <c r="V43" i="6" s="1"/>
  <c r="W30" i="6"/>
  <c r="W44" i="6"/>
  <c r="V44" i="6" s="1"/>
  <c r="W11" i="6"/>
  <c r="W20" i="6"/>
  <c r="X17" i="6"/>
  <c r="W42" i="6"/>
  <c r="V42" i="6" s="1"/>
  <c r="W45" i="6"/>
  <c r="V45" i="6" s="1"/>
  <c r="W28" i="6"/>
  <c r="V28" i="6" s="1"/>
  <c r="W6" i="6"/>
  <c r="W29" i="6"/>
  <c r="V29" i="6" s="1"/>
  <c r="W7" i="6"/>
  <c r="X9" i="6"/>
  <c r="W21" i="6"/>
  <c r="V6" i="6"/>
  <c r="X18" i="6"/>
  <c r="X10" i="6"/>
  <c r="W31" i="6"/>
  <c r="W18" i="6"/>
  <c r="X11" i="6"/>
  <c r="W17" i="6"/>
  <c r="W22" i="6"/>
  <c r="V22" i="6" s="1"/>
  <c r="W10" i="6"/>
  <c r="W9" i="6"/>
  <c r="W8" i="6"/>
  <c r="W40" i="6"/>
  <c r="V40" i="6" s="1"/>
  <c r="X6" i="6"/>
  <c r="V19" i="6" l="1"/>
  <c r="V18" i="6"/>
  <c r="V21" i="6"/>
  <c r="V20" i="6"/>
  <c r="V17" i="6"/>
  <c r="BX19" i="2" l="1"/>
  <c r="H38" i="6" l="1"/>
  <c r="BE20" i="2"/>
  <c r="I44" i="6" l="1"/>
  <c r="I45" i="6"/>
  <c r="I41" i="6"/>
  <c r="I43" i="6"/>
  <c r="I40" i="6"/>
  <c r="I42" i="6"/>
  <c r="L15" i="6"/>
  <c r="BB20" i="2"/>
  <c r="N15" i="6"/>
  <c r="BH20" i="2"/>
  <c r="T4" i="6"/>
  <c r="BN20" i="2"/>
  <c r="BN17" i="2"/>
  <c r="BB17" i="2"/>
  <c r="BB18" i="2" s="1"/>
  <c r="U8" i="6" l="1"/>
  <c r="U6" i="6"/>
  <c r="U11" i="6"/>
  <c r="U9" i="6"/>
  <c r="U10" i="6"/>
  <c r="U7" i="6"/>
  <c r="O20" i="6"/>
  <c r="O22" i="6"/>
  <c r="O17" i="6"/>
  <c r="O21" i="6"/>
  <c r="O19" i="6"/>
  <c r="O18" i="6"/>
  <c r="M19" i="6"/>
  <c r="M18" i="6"/>
  <c r="M17" i="6"/>
  <c r="M22" i="6"/>
  <c r="M20" i="6"/>
  <c r="M21" i="6"/>
  <c r="BN18" i="2"/>
  <c r="I17" i="2" l="1"/>
  <c r="I18" i="2" s="1"/>
  <c r="D38" i="6"/>
  <c r="I20" i="2"/>
  <c r="E41" i="6" l="1"/>
  <c r="E40" i="6"/>
  <c r="E42" i="6"/>
  <c r="E43" i="6"/>
  <c r="E45" i="6"/>
  <c r="E44" i="6"/>
  <c r="BX15" i="2"/>
  <c r="M21" i="8" s="1"/>
  <c r="I20" i="8" s="1"/>
  <c r="BX13" i="2"/>
  <c r="M17" i="8" s="1"/>
  <c r="BT13" i="2"/>
  <c r="L17" i="8" s="1"/>
  <c r="I16" i="8" l="1"/>
  <c r="S17" i="8" s="1"/>
  <c r="BN14" i="2"/>
  <c r="BQ11" i="2"/>
  <c r="I14" i="2"/>
  <c r="O16" i="2"/>
  <c r="U16" i="2"/>
  <c r="AS16" i="2"/>
  <c r="BQ13" i="2"/>
  <c r="BB14" i="2"/>
  <c r="BQ15" i="2"/>
  <c r="I16" i="2"/>
  <c r="BB16" i="2"/>
  <c r="BN16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BW69" i="2" l="1"/>
  <c r="CA69" i="2"/>
  <c r="BW33" i="2"/>
  <c r="CA33" i="2"/>
  <c r="CA55" i="2"/>
  <c r="BW55" i="2"/>
  <c r="F26" i="6"/>
  <c r="AP20" i="2"/>
  <c r="J38" i="6"/>
  <c r="BK20" i="2"/>
  <c r="N4" i="6"/>
  <c r="AD20" i="2"/>
  <c r="D15" i="6"/>
  <c r="F20" i="2"/>
  <c r="J15" i="6"/>
  <c r="AY20" i="2"/>
  <c r="F38" i="6"/>
  <c r="AA20" i="2"/>
  <c r="C20" i="2"/>
  <c r="R4" i="6"/>
  <c r="AV20" i="2"/>
  <c r="X14" i="2"/>
  <c r="L4" i="6"/>
  <c r="X20" i="2"/>
  <c r="H26" i="6"/>
  <c r="AS20" i="2"/>
  <c r="J4" i="6"/>
  <c r="U20" i="2"/>
  <c r="H15" i="6"/>
  <c r="AM20" i="2"/>
  <c r="H4" i="6"/>
  <c r="O20" i="2"/>
  <c r="AJ17" i="2"/>
  <c r="AJ18" i="2" s="1"/>
  <c r="P4" i="6"/>
  <c r="AJ20" i="2"/>
  <c r="F4" i="6"/>
  <c r="L20" i="2"/>
  <c r="F15" i="6"/>
  <c r="R20" i="2"/>
  <c r="D26" i="6"/>
  <c r="AG20" i="2"/>
  <c r="R14" i="2"/>
  <c r="R18" i="2"/>
  <c r="AM16" i="2"/>
  <c r="AM17" i="2"/>
  <c r="O17" i="2"/>
  <c r="O18" i="2" s="1"/>
  <c r="BK14" i="2"/>
  <c r="BK17" i="2"/>
  <c r="L16" i="2"/>
  <c r="L17" i="2"/>
  <c r="L18" i="2" s="1"/>
  <c r="BH16" i="2"/>
  <c r="BH17" i="2"/>
  <c r="BH18" i="2" s="1"/>
  <c r="AG14" i="2"/>
  <c r="AG17" i="2"/>
  <c r="AG18" i="2" s="1"/>
  <c r="AP14" i="2"/>
  <c r="AP17" i="2"/>
  <c r="AP18" i="2" s="1"/>
  <c r="BE14" i="2"/>
  <c r="BE17" i="2"/>
  <c r="BE18" i="2" s="1"/>
  <c r="AD16" i="2"/>
  <c r="AD17" i="2"/>
  <c r="AD18" i="2" s="1"/>
  <c r="F17" i="2"/>
  <c r="AY16" i="2"/>
  <c r="AY17" i="2"/>
  <c r="AY18" i="2" s="1"/>
  <c r="AA16" i="2"/>
  <c r="AA17" i="2"/>
  <c r="AA18" i="2" s="1"/>
  <c r="AV14" i="2"/>
  <c r="AV17" i="2"/>
  <c r="AV18" i="2" s="1"/>
  <c r="X16" i="2"/>
  <c r="X17" i="2"/>
  <c r="X18" i="2" s="1"/>
  <c r="AS17" i="2"/>
  <c r="AS18" i="2" s="1"/>
  <c r="U18" i="2"/>
  <c r="AG16" i="2"/>
  <c r="BX12" i="2"/>
  <c r="CA19" i="2" s="1"/>
  <c r="BK16" i="2"/>
  <c r="L14" i="2"/>
  <c r="BT12" i="2"/>
  <c r="BH14" i="2"/>
  <c r="C14" i="2"/>
  <c r="AY14" i="2"/>
  <c r="AV16" i="2"/>
  <c r="AJ16" i="2"/>
  <c r="AJ14" i="2"/>
  <c r="AA14" i="2"/>
  <c r="AM14" i="2"/>
  <c r="O14" i="2"/>
  <c r="U14" i="2"/>
  <c r="BE16" i="2"/>
  <c r="AD14" i="2"/>
  <c r="F14" i="2"/>
  <c r="AP16" i="2"/>
  <c r="R16" i="2"/>
  <c r="AS14" i="2"/>
  <c r="F18" i="2" l="1"/>
  <c r="BT17" i="2"/>
  <c r="BW17" i="2" s="1"/>
  <c r="BQ17" i="2"/>
  <c r="BQ18" i="2" s="1"/>
  <c r="BW34" i="2"/>
  <c r="CA54" i="2"/>
  <c r="CA51" i="2"/>
  <c r="BW54" i="2"/>
  <c r="BW56" i="2"/>
  <c r="CA34" i="2"/>
  <c r="CA53" i="2"/>
  <c r="BW53" i="2"/>
  <c r="BW23" i="2"/>
  <c r="CA52" i="2"/>
  <c r="CA56" i="2"/>
  <c r="CA12" i="2"/>
  <c r="CA61" i="2"/>
  <c r="CA65" i="2"/>
  <c r="BW57" i="2"/>
  <c r="BW41" i="2"/>
  <c r="CA72" i="2"/>
  <c r="CA67" i="2"/>
  <c r="BW65" i="2"/>
  <c r="BW22" i="2"/>
  <c r="CA22" i="2"/>
  <c r="CA31" i="2"/>
  <c r="CA57" i="2"/>
  <c r="BW45" i="2"/>
  <c r="CA59" i="2"/>
  <c r="CA26" i="2"/>
  <c r="CA70" i="2"/>
  <c r="CA41" i="2"/>
  <c r="BW37" i="2"/>
  <c r="BW49" i="2"/>
  <c r="CA63" i="2"/>
  <c r="CA47" i="2"/>
  <c r="BW61" i="2"/>
  <c r="CA37" i="2"/>
  <c r="BW26" i="2"/>
  <c r="CA29" i="2"/>
  <c r="CA76" i="2"/>
  <c r="BW74" i="2"/>
  <c r="CA43" i="2"/>
  <c r="CA39" i="2"/>
  <c r="CA24" i="2"/>
  <c r="CA49" i="2"/>
  <c r="CA74" i="2"/>
  <c r="BW43" i="2"/>
  <c r="BW52" i="2"/>
  <c r="BW67" i="2"/>
  <c r="BW76" i="2"/>
  <c r="BW36" i="2"/>
  <c r="BW44" i="2"/>
  <c r="BW29" i="2"/>
  <c r="BW35" i="2"/>
  <c r="BW38" i="2"/>
  <c r="CA50" i="2"/>
  <c r="BW28" i="2"/>
  <c r="BW73" i="2"/>
  <c r="BW30" i="2"/>
  <c r="CA45" i="2"/>
  <c r="BW48" i="2"/>
  <c r="BW68" i="2"/>
  <c r="CA40" i="2"/>
  <c r="BW32" i="2"/>
  <c r="BW75" i="2"/>
  <c r="CA58" i="2"/>
  <c r="BW64" i="2"/>
  <c r="CA25" i="2"/>
  <c r="CA42" i="2"/>
  <c r="BW42" i="2"/>
  <c r="BW71" i="2"/>
  <c r="CA32" i="2"/>
  <c r="CA46" i="2"/>
  <c r="BW46" i="2"/>
  <c r="CA35" i="2"/>
  <c r="BW51" i="2"/>
  <c r="BW59" i="2"/>
  <c r="CA73" i="2"/>
  <c r="BW47" i="2"/>
  <c r="BW31" i="2"/>
  <c r="CA23" i="2"/>
  <c r="BW24" i="2"/>
  <c r="BW77" i="2"/>
  <c r="BW66" i="2"/>
  <c r="CA68" i="2"/>
  <c r="CA64" i="2"/>
  <c r="BW40" i="2"/>
  <c r="CA60" i="2"/>
  <c r="CA71" i="2"/>
  <c r="CA48" i="2"/>
  <c r="CA75" i="2"/>
  <c r="CA36" i="2"/>
  <c r="BW70" i="2"/>
  <c r="BW60" i="2"/>
  <c r="CA44" i="2"/>
  <c r="CA66" i="2"/>
  <c r="CA38" i="2"/>
  <c r="CA30" i="2"/>
  <c r="BW63" i="2"/>
  <c r="BW62" i="2"/>
  <c r="CA62" i="2"/>
  <c r="BW25" i="2"/>
  <c r="BW50" i="2"/>
  <c r="BW58" i="2"/>
  <c r="CA28" i="2"/>
  <c r="BW39" i="2"/>
  <c r="BW72" i="2"/>
  <c r="CA77" i="2"/>
  <c r="BW19" i="2"/>
  <c r="BW12" i="2"/>
  <c r="BW13" i="2"/>
  <c r="CA13" i="2"/>
  <c r="G11" i="6"/>
  <c r="G6" i="6"/>
  <c r="G10" i="6"/>
  <c r="G9" i="6"/>
  <c r="G7" i="6"/>
  <c r="G8" i="6"/>
  <c r="S6" i="6"/>
  <c r="S7" i="6"/>
  <c r="S9" i="6"/>
  <c r="S10" i="6"/>
  <c r="S8" i="6"/>
  <c r="S11" i="6"/>
  <c r="BK18" i="2"/>
  <c r="K8" i="6"/>
  <c r="K7" i="6"/>
  <c r="K6" i="6"/>
  <c r="K9" i="6"/>
  <c r="K11" i="6"/>
  <c r="K10" i="6"/>
  <c r="BQ20" i="2"/>
  <c r="E21" i="6"/>
  <c r="E22" i="6"/>
  <c r="E20" i="6"/>
  <c r="E18" i="6"/>
  <c r="E17" i="6"/>
  <c r="E19" i="6"/>
  <c r="V4" i="6"/>
  <c r="Q11" i="6"/>
  <c r="Q9" i="6"/>
  <c r="Q6" i="6"/>
  <c r="Q8" i="6"/>
  <c r="Q10" i="6"/>
  <c r="Q7" i="6"/>
  <c r="E9" i="6"/>
  <c r="E7" i="6"/>
  <c r="E10" i="6"/>
  <c r="E8" i="6"/>
  <c r="E11" i="6"/>
  <c r="E6" i="6"/>
  <c r="V26" i="6"/>
  <c r="I28" i="6"/>
  <c r="I29" i="6"/>
  <c r="I33" i="6"/>
  <c r="I31" i="6"/>
  <c r="I32" i="6"/>
  <c r="I30" i="6"/>
  <c r="O11" i="6"/>
  <c r="O10" i="6"/>
  <c r="O7" i="6"/>
  <c r="O9" i="6"/>
  <c r="O8" i="6"/>
  <c r="O6" i="6"/>
  <c r="E28" i="6"/>
  <c r="E29" i="6"/>
  <c r="E32" i="6"/>
  <c r="E31" i="6"/>
  <c r="E30" i="6"/>
  <c r="E33" i="6"/>
  <c r="BT20" i="2"/>
  <c r="BW20" i="2" s="1"/>
  <c r="AM18" i="2"/>
  <c r="BX17" i="2"/>
  <c r="CA17" i="2" s="1"/>
  <c r="I9" i="6"/>
  <c r="I11" i="6"/>
  <c r="I8" i="6"/>
  <c r="I7" i="6"/>
  <c r="I6" i="6"/>
  <c r="I10" i="6"/>
  <c r="M8" i="6"/>
  <c r="M10" i="6"/>
  <c r="M9" i="6"/>
  <c r="M11" i="6"/>
  <c r="M7" i="6"/>
  <c r="M6" i="6"/>
  <c r="G42" i="6"/>
  <c r="G43" i="6"/>
  <c r="G41" i="6"/>
  <c r="G40" i="6"/>
  <c r="G44" i="6"/>
  <c r="G45" i="6"/>
  <c r="K43" i="6"/>
  <c r="K44" i="6"/>
  <c r="K41" i="6"/>
  <c r="K45" i="6"/>
  <c r="K42" i="6"/>
  <c r="K40" i="6"/>
  <c r="V38" i="6"/>
  <c r="G18" i="6"/>
  <c r="G21" i="6"/>
  <c r="G19" i="6"/>
  <c r="G22" i="6"/>
  <c r="G17" i="6"/>
  <c r="BX20" i="2"/>
  <c r="CA20" i="2" s="1"/>
  <c r="I20" i="6"/>
  <c r="I18" i="6"/>
  <c r="I21" i="6"/>
  <c r="I22" i="6"/>
  <c r="I17" i="6"/>
  <c r="I19" i="6"/>
  <c r="K18" i="6"/>
  <c r="K20" i="6"/>
  <c r="K22" i="6"/>
  <c r="K19" i="6"/>
  <c r="K21" i="6"/>
  <c r="K17" i="6"/>
  <c r="V15" i="6"/>
  <c r="G29" i="6"/>
  <c r="G31" i="6"/>
  <c r="G28" i="6"/>
  <c r="G30" i="6"/>
  <c r="G33" i="6"/>
  <c r="G32" i="6"/>
  <c r="BW15" i="2"/>
  <c r="CA15" i="2"/>
  <c r="V33" i="6" l="1"/>
  <c r="Y33" i="6" s="1"/>
  <c r="Y45" i="6"/>
  <c r="Y44" i="6"/>
  <c r="Y41" i="6"/>
  <c r="Y42" i="6"/>
  <c r="Y43" i="6"/>
  <c r="Y40" i="6"/>
  <c r="Y29" i="6"/>
  <c r="Y28" i="6"/>
  <c r="V8" i="6"/>
  <c r="Y8" i="6" s="1"/>
  <c r="V31" i="6"/>
  <c r="Y31" i="6" s="1"/>
  <c r="V10" i="6"/>
  <c r="Y10" i="6" s="1"/>
  <c r="Y18" i="6"/>
  <c r="Y22" i="6"/>
  <c r="Y19" i="6"/>
  <c r="Y17" i="6"/>
  <c r="Y20" i="6"/>
  <c r="Y21" i="6"/>
  <c r="V30" i="6"/>
  <c r="Y30" i="6" s="1"/>
  <c r="V7" i="6"/>
  <c r="Y7" i="6" s="1"/>
  <c r="Y6" i="6"/>
  <c r="Y9" i="6"/>
  <c r="V9" i="6"/>
  <c r="V11" i="6"/>
  <c r="Y11" i="6" s="1"/>
  <c r="V32" i="6"/>
  <c r="Y32" i="6" s="1"/>
</calcChain>
</file>

<file path=xl/sharedStrings.xml><?xml version="1.0" encoding="utf-8"?>
<sst xmlns="http://schemas.openxmlformats.org/spreadsheetml/2006/main" count="632" uniqueCount="212">
  <si>
    <t>%</t>
  </si>
  <si>
    <t>CCR-1</t>
  </si>
  <si>
    <t>CCR-2</t>
  </si>
  <si>
    <t>CCR-4</t>
  </si>
  <si>
    <t>CCR-5</t>
  </si>
  <si>
    <t>CCR-6</t>
  </si>
  <si>
    <t>CCR-7</t>
  </si>
  <si>
    <t>CCR-8</t>
  </si>
  <si>
    <t>CCR-9</t>
  </si>
  <si>
    <t>CCR-10</t>
  </si>
  <si>
    <t>CCR-11</t>
  </si>
  <si>
    <t>CCR-12</t>
  </si>
  <si>
    <t>CCR-13</t>
  </si>
  <si>
    <t>CCR-14</t>
  </si>
  <si>
    <t>CCR-15</t>
  </si>
  <si>
    <t>CCR-16</t>
  </si>
  <si>
    <t>CCR-17</t>
  </si>
  <si>
    <t>CCR-19</t>
  </si>
  <si>
    <t>CCR-20</t>
  </si>
  <si>
    <t>CCR-21</t>
  </si>
  <si>
    <t xml:space="preserve">Preventivos </t>
  </si>
  <si>
    <t xml:space="preserve">CENTROS DE CORRECCION Y REHABILITACION </t>
  </si>
  <si>
    <t>Drogas (Ley 50-88)</t>
  </si>
  <si>
    <t>Infanticidio (Art. 300)</t>
  </si>
  <si>
    <t>Porte de armas ilegal (Ley 36)</t>
  </si>
  <si>
    <t>Aborto (Art. 317)</t>
  </si>
  <si>
    <t>Engaño (Art. 423)</t>
  </si>
  <si>
    <t>Extorsion (Art. 400)</t>
  </si>
  <si>
    <t>Adulterio (Art. 336, 338, 339)</t>
  </si>
  <si>
    <t>Soborno (Art. 178)</t>
  </si>
  <si>
    <t>CCRA-3</t>
  </si>
  <si>
    <t>CCRA-18</t>
  </si>
  <si>
    <t>CCRA-19</t>
  </si>
  <si>
    <t>CCRA-22</t>
  </si>
  <si>
    <t>No.</t>
  </si>
  <si>
    <t xml:space="preserve">Total </t>
  </si>
  <si>
    <t>CCR-18</t>
  </si>
  <si>
    <t xml:space="preserve">Internos Hoy </t>
  </si>
  <si>
    <t xml:space="preserve">Capacidad Instalada </t>
  </si>
  <si>
    <t>Atraco Art  (384-385)</t>
  </si>
  <si>
    <t>Incendio intencional  (Art 434)</t>
  </si>
  <si>
    <t xml:space="preserve">ESTADISTICAS GENERALES  DE LA TIPOLOGIA DE DELITOS </t>
  </si>
  <si>
    <t xml:space="preserve">Codenados </t>
  </si>
  <si>
    <t>Codigo del menor  Ley 136-03</t>
  </si>
  <si>
    <t>Transito  Ley 241</t>
  </si>
  <si>
    <t>Terrosímo Art. 435</t>
  </si>
  <si>
    <t>Trata de Personas  Ley 137-03</t>
  </si>
  <si>
    <t>Fulleria Art. 401</t>
  </si>
  <si>
    <t>Mujer</t>
  </si>
  <si>
    <t xml:space="preserve">Género </t>
  </si>
  <si>
    <t>Hombres</t>
  </si>
  <si>
    <t>Homicidio  Art. 295</t>
  </si>
  <si>
    <t>Secuestro  Ley 583</t>
  </si>
  <si>
    <t>Hurto Art. 454</t>
  </si>
  <si>
    <t>Espacio disponibilidad</t>
  </si>
  <si>
    <t xml:space="preserve">TIPOS DE DELITOS </t>
  </si>
  <si>
    <t>Control de arma Ley 631-16</t>
  </si>
  <si>
    <t>Viaje ilegal  Ley 426-07</t>
  </si>
  <si>
    <t>Abuso de Confianza Art. 408</t>
  </si>
  <si>
    <t xml:space="preserve">Extranjeros </t>
  </si>
  <si>
    <t>Dominicanos</t>
  </si>
  <si>
    <t>CCRM-21</t>
  </si>
  <si>
    <t>Total</t>
  </si>
  <si>
    <t xml:space="preserve">Región Sur </t>
  </si>
  <si>
    <t>Droga</t>
  </si>
  <si>
    <t>Homicidio</t>
  </si>
  <si>
    <t>Femnincidio</t>
  </si>
  <si>
    <t>Robo</t>
  </si>
  <si>
    <t>Violencia Sexual</t>
  </si>
  <si>
    <t xml:space="preserve">Región Norte </t>
  </si>
  <si>
    <t xml:space="preserve">Región Este </t>
  </si>
  <si>
    <t xml:space="preserve">Delitos frecuentes  por Región </t>
  </si>
  <si>
    <t>Delitos</t>
  </si>
  <si>
    <t>CCRs</t>
  </si>
  <si>
    <t>Genero</t>
  </si>
  <si>
    <t xml:space="preserve">Hombres </t>
  </si>
  <si>
    <t xml:space="preserve">Mujeres </t>
  </si>
  <si>
    <t>CCR-02</t>
  </si>
  <si>
    <t>CCR-06</t>
  </si>
  <si>
    <t xml:space="preserve">Santomingo  </t>
  </si>
  <si>
    <t>CCR-03</t>
  </si>
  <si>
    <t>CCR-09</t>
  </si>
  <si>
    <t>% de la Región</t>
  </si>
  <si>
    <t>Total de Población</t>
  </si>
  <si>
    <t xml:space="preserve"> EXTRANJEROS</t>
  </si>
  <si>
    <t>NO.</t>
  </si>
  <si>
    <t xml:space="preserve">NACIONALIDAD </t>
  </si>
  <si>
    <t>CCRAM-19</t>
  </si>
  <si>
    <t>TOTALES</t>
  </si>
  <si>
    <t xml:space="preserve">Total  General </t>
  </si>
  <si>
    <t xml:space="preserve">HOY </t>
  </si>
  <si>
    <t>Total de paises</t>
  </si>
  <si>
    <t>C</t>
  </si>
  <si>
    <t>p</t>
  </si>
  <si>
    <t>Mujeres</t>
  </si>
  <si>
    <t>P</t>
  </si>
  <si>
    <t xml:space="preserve">Continente Americano </t>
  </si>
  <si>
    <t>Argentina</t>
  </si>
  <si>
    <t>Aruba</t>
  </si>
  <si>
    <t xml:space="preserve">Bolibia </t>
  </si>
  <si>
    <t>Brasil</t>
  </si>
  <si>
    <t xml:space="preserve">Canada </t>
  </si>
  <si>
    <t>Chile</t>
  </si>
  <si>
    <t>Colombia</t>
  </si>
  <si>
    <t>Costa Rica</t>
  </si>
  <si>
    <t xml:space="preserve">Cuba </t>
  </si>
  <si>
    <t xml:space="preserve">Ecuador </t>
  </si>
  <si>
    <t xml:space="preserve">El Salvador  </t>
  </si>
  <si>
    <t>Estados Unidos</t>
  </si>
  <si>
    <t>Guatemala</t>
  </si>
  <si>
    <t xml:space="preserve">Haiti </t>
  </si>
  <si>
    <t>Honduras</t>
  </si>
  <si>
    <t>Jamaica</t>
  </si>
  <si>
    <t>México</t>
  </si>
  <si>
    <t xml:space="preserve">Nicaragua </t>
  </si>
  <si>
    <t>Panama</t>
  </si>
  <si>
    <t>Paraguay</t>
  </si>
  <si>
    <t>Perú</t>
  </si>
  <si>
    <t>Puerto  Rico</t>
  </si>
  <si>
    <t>Uruguay</t>
  </si>
  <si>
    <t xml:space="preserve">Venezuela </t>
  </si>
  <si>
    <t>Continente Europeo</t>
  </si>
  <si>
    <t>Alemania</t>
  </si>
  <si>
    <t xml:space="preserve">Bergica </t>
  </si>
  <si>
    <t>Bielorusia</t>
  </si>
  <si>
    <t xml:space="preserve">Bulgaria </t>
  </si>
  <si>
    <t>España</t>
  </si>
  <si>
    <t>Filandia</t>
  </si>
  <si>
    <t>Francia</t>
  </si>
  <si>
    <t>Grecia</t>
  </si>
  <si>
    <t>Holanda</t>
  </si>
  <si>
    <t>Hungria</t>
  </si>
  <si>
    <t xml:space="preserve">Inglaterra </t>
  </si>
  <si>
    <t>Irlanda</t>
  </si>
  <si>
    <t>Italia</t>
  </si>
  <si>
    <t>Polonia</t>
  </si>
  <si>
    <t>Portugal</t>
  </si>
  <si>
    <t>Rumania</t>
  </si>
  <si>
    <t>Rusia</t>
  </si>
  <si>
    <t xml:space="preserve">Servio </t>
  </si>
  <si>
    <t>Continente Aisatico</t>
  </si>
  <si>
    <t>Arabia</t>
  </si>
  <si>
    <t>China</t>
  </si>
  <si>
    <t>Flipina</t>
  </si>
  <si>
    <t>India</t>
  </si>
  <si>
    <t>Libia</t>
  </si>
  <si>
    <t>Contitente  Africano</t>
  </si>
  <si>
    <t xml:space="preserve">Nigeria </t>
  </si>
  <si>
    <t xml:space="preserve">TOTALES </t>
  </si>
  <si>
    <t>% de Extranjeros por centros</t>
  </si>
  <si>
    <t xml:space="preserve">  </t>
  </si>
  <si>
    <t xml:space="preserve">Total de condenados y preventivos extranjeros </t>
  </si>
  <si>
    <t xml:space="preserve">Condenados </t>
  </si>
  <si>
    <t>H</t>
  </si>
  <si>
    <t>M</t>
  </si>
  <si>
    <t xml:space="preserve">Lista de paises </t>
  </si>
  <si>
    <t xml:space="preserve">Paises con mayor indice de delitos </t>
  </si>
  <si>
    <t xml:space="preserve">Internos a la fecha </t>
  </si>
  <si>
    <t xml:space="preserve">Drogas </t>
  </si>
  <si>
    <t xml:space="preserve">V. Sexual </t>
  </si>
  <si>
    <t xml:space="preserve">Rodo </t>
  </si>
  <si>
    <t>Feminicidio</t>
  </si>
  <si>
    <t xml:space="preserve">Paises </t>
  </si>
  <si>
    <t xml:space="preserve">Nacionalidad </t>
  </si>
  <si>
    <t xml:space="preserve">Total por paises </t>
  </si>
  <si>
    <t>T</t>
  </si>
  <si>
    <t>Canada</t>
  </si>
  <si>
    <t>USA</t>
  </si>
  <si>
    <t>Haitií</t>
  </si>
  <si>
    <t xml:space="preserve">Bélgica </t>
  </si>
  <si>
    <t>Estados de Libia</t>
  </si>
  <si>
    <t xml:space="preserve">Asoc. Malhechores Art. 265 </t>
  </si>
  <si>
    <t>Atentado Art. 301</t>
  </si>
  <si>
    <t>Difamación e injuria Art. 367</t>
  </si>
  <si>
    <t>Codigo Militar Ley 232-14</t>
  </si>
  <si>
    <t>Envenenamiento Art. 301</t>
  </si>
  <si>
    <t>Estafa Art. 405-305</t>
  </si>
  <si>
    <t>Golpes y heridas  Art. 309-307</t>
  </si>
  <si>
    <t>Recurso forestal  Ley 585</t>
  </si>
  <si>
    <t>Parricidio Art. 299</t>
  </si>
  <si>
    <t>niños y niñas  Ley 36-03</t>
  </si>
  <si>
    <t>V. propiedad privada Ley 58-69</t>
  </si>
  <si>
    <t>Pensión Ley 24-02</t>
  </si>
  <si>
    <t>Fraude Ley 53-07</t>
  </si>
  <si>
    <t xml:space="preserve">Lavado de activos  Art.155-17 </t>
  </si>
  <si>
    <t>Usurpacion  Art. 321</t>
  </si>
  <si>
    <t>Sicariato Ley 2274</t>
  </si>
  <si>
    <t>Ruidos  Ley 71-40</t>
  </si>
  <si>
    <t xml:space="preserve">Robo Art. 379 </t>
  </si>
  <si>
    <t>Feminicidio Art.108</t>
  </si>
  <si>
    <t>Falsificacion Ley 278-04</t>
  </si>
  <si>
    <t>Amenaza Art. 336</t>
  </si>
  <si>
    <t>Adulteración de documentos Ley 9-155</t>
  </si>
  <si>
    <t>V. Intrafamiliar Ley 24-97</t>
  </si>
  <si>
    <t xml:space="preserve">V. Intrafamiliar  </t>
  </si>
  <si>
    <t>Violación  Sexual Ley 330</t>
  </si>
  <si>
    <t>Reberdía Art. 100 ,101</t>
  </si>
  <si>
    <t>Desfalco ebrieda en público Art. 170</t>
  </si>
  <si>
    <t>Medio Ambiente 64-00</t>
  </si>
  <si>
    <t>Ley de Veda (Ley 585)</t>
  </si>
  <si>
    <t xml:space="preserve">Ley 63-17 Estado embriaguez </t>
  </si>
  <si>
    <t>Asesinato (Art. 296, 297 y 298)</t>
  </si>
  <si>
    <t>Ley de Cheque  28-59</t>
  </si>
  <si>
    <t>Tentativa de homicidio Intencional 2-295</t>
  </si>
  <si>
    <t>Detención y encierro inlegale  Art.341</t>
  </si>
  <si>
    <t xml:space="preserve">V. Intrafamiliar </t>
  </si>
  <si>
    <t xml:space="preserve">Total de condenados y preventivos dominicano </t>
  </si>
  <si>
    <t xml:space="preserve">Perujurio Art 361. </t>
  </si>
  <si>
    <t>Condenados</t>
  </si>
  <si>
    <t>FECHA: 02/01/2019</t>
  </si>
  <si>
    <t>02 de enero  2019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</si>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</sst>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800]dddd\,\ mmmm\ dd\,\ yyyy"/>
  </numFmts>
  <fonts count="75" x14ac:knownFonts="1">
    <font>
      <sz val="11"/>
      <color theme="1"/>
      <name val="Calibri"/>
      <family val="2"/>
      <scheme val="minor"/>
    </font>
    <font>
      <b/>
      <sz val="8"/>
      <name val="Calibri Light"/>
      <family val="2"/>
      <scheme val="maj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 Light"/>
      <family val="2"/>
      <scheme val="major"/>
    </font>
    <font>
      <sz val="8"/>
      <color theme="1"/>
      <name val="Gill Sans MT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Gill Sans MT"/>
      <family val="2"/>
    </font>
    <font>
      <b/>
      <sz val="8"/>
      <color theme="1"/>
      <name val="Calibri Light"/>
      <family val="2"/>
      <scheme val="major"/>
    </font>
    <font>
      <sz val="8"/>
      <name val="Gill Sans MT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0"/>
      <name val="Gill Sans MT"/>
      <family val="2"/>
    </font>
    <font>
      <b/>
      <sz val="14"/>
      <color theme="1"/>
      <name val="Calibri Light"/>
      <family val="2"/>
      <scheme val="major"/>
    </font>
    <font>
      <b/>
      <sz val="8"/>
      <name val="Gill Sans MT"/>
      <family val="2"/>
    </font>
    <font>
      <b/>
      <sz val="8"/>
      <color rgb="FFC00000"/>
      <name val="Gill Sans MT"/>
      <family val="2"/>
    </font>
    <font>
      <b/>
      <sz val="9"/>
      <color theme="1"/>
      <name val="Gill Sans MT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Gill Sans MT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0"/>
      <name val="Calibri"/>
      <family val="2"/>
      <scheme val="minor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color rgb="FFFF0000"/>
      <name val="Gill Sans MT"/>
      <family val="2"/>
    </font>
    <font>
      <b/>
      <sz val="9"/>
      <name val="Gill Sans MT"/>
      <family val="2"/>
    </font>
    <font>
      <b/>
      <sz val="9"/>
      <color rgb="FFC00000"/>
      <name val="Gill Sans MT"/>
      <family val="2"/>
    </font>
    <font>
      <b/>
      <sz val="9"/>
      <color theme="0"/>
      <name val="Gill Sans MT"/>
      <family val="2"/>
    </font>
    <font>
      <b/>
      <sz val="20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BBFA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2A8E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D3D87"/>
        <bgColor indexed="64"/>
      </patternFill>
    </fill>
    <fill>
      <patternFill patternType="solid">
        <fgColor rgb="FFFED2F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88C5FC"/>
        <bgColor indexed="64"/>
      </patternFill>
    </fill>
    <fill>
      <patternFill patternType="solid">
        <fgColor rgb="FFDAF2FE"/>
        <bgColor indexed="64"/>
      </patternFill>
    </fill>
    <fill>
      <patternFill patternType="solid">
        <fgColor rgb="FFD7F9DF"/>
        <bgColor indexed="64"/>
      </patternFill>
    </fill>
    <fill>
      <patternFill patternType="solid">
        <fgColor rgb="FFA7D3FF"/>
        <bgColor indexed="64"/>
      </patternFill>
    </fill>
    <fill>
      <patternFill patternType="solid">
        <fgColor rgb="FF7030A0"/>
        <bgColor indexed="64"/>
      </patternFill>
    </fill>
  </fills>
  <borders count="2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0"/>
      </left>
      <right style="thin">
        <color indexed="64"/>
      </right>
      <top style="double">
        <color theme="0"/>
      </top>
      <bottom/>
      <diagonal/>
    </border>
    <border>
      <left style="thin">
        <color indexed="64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double">
        <color theme="0"/>
      </right>
      <top/>
      <bottom/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/>
      </left>
      <right style="thin">
        <color indexed="64"/>
      </right>
      <top/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indexed="64"/>
      </left>
      <right style="double">
        <color rgb="FFC00000"/>
      </right>
      <top style="thin">
        <color indexed="64"/>
      </top>
      <bottom/>
      <diagonal/>
    </border>
    <border>
      <left style="thin">
        <color indexed="64"/>
      </left>
      <right style="double">
        <color rgb="FFC00000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rgb="FF42A8E6"/>
      </right>
      <top style="double">
        <color rgb="FF42A8E6"/>
      </top>
      <bottom style="double">
        <color rgb="FF42A8E6"/>
      </bottom>
      <diagonal/>
    </border>
    <border>
      <left/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/>
      <right style="double">
        <color theme="0"/>
      </right>
      <top/>
      <bottom/>
      <diagonal/>
    </border>
    <border>
      <left style="double">
        <color rgb="FF42A8E6"/>
      </left>
      <right/>
      <top style="double">
        <color rgb="FF42A8E6"/>
      </top>
      <bottom style="double">
        <color rgb="FF42A8E6"/>
      </bottom>
      <diagonal/>
    </border>
    <border>
      <left style="double">
        <color rgb="FF92D050"/>
      </left>
      <right/>
      <top/>
      <bottom/>
      <diagonal/>
    </border>
    <border>
      <left style="double">
        <color rgb="FF92D050"/>
      </left>
      <right/>
      <top style="double">
        <color rgb="FF92D050"/>
      </top>
      <bottom style="double">
        <color rgb="FF92D050"/>
      </bottom>
      <diagonal/>
    </border>
    <border>
      <left/>
      <right/>
      <top style="double">
        <color rgb="FF42A8E6"/>
      </top>
      <bottom style="double">
        <color rgb="FF42A8E6"/>
      </bottom>
      <diagonal/>
    </border>
    <border>
      <left/>
      <right/>
      <top style="double">
        <color rgb="FF92D050"/>
      </top>
      <bottom style="double">
        <color rgb="FF92D05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 style="double">
        <color rgb="FF42A8E6"/>
      </top>
      <bottom style="double">
        <color rgb="FF42A8E6"/>
      </bottom>
      <diagonal/>
    </border>
    <border>
      <left style="double">
        <color theme="1"/>
      </left>
      <right/>
      <top style="double">
        <color rgb="FF42A8E6"/>
      </top>
      <bottom style="double">
        <color rgb="FF92D050"/>
      </bottom>
      <diagonal/>
    </border>
    <border>
      <left/>
      <right/>
      <top style="double">
        <color rgb="FF42A8E6"/>
      </top>
      <bottom style="double">
        <color rgb="FF92D050"/>
      </bottom>
      <diagonal/>
    </border>
    <border>
      <left style="double">
        <color theme="1"/>
      </left>
      <right/>
      <top style="double">
        <color rgb="FF92D050"/>
      </top>
      <bottom/>
      <diagonal/>
    </border>
    <border>
      <left/>
      <right/>
      <top style="double">
        <color rgb="FF92D050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rgb="FF42A8E6"/>
      </right>
      <top style="double">
        <color rgb="FF42A8E6"/>
      </top>
      <bottom style="double">
        <color rgb="FF92D050"/>
      </bottom>
      <diagonal/>
    </border>
    <border>
      <left/>
      <right/>
      <top style="double">
        <color rgb="FF92D050"/>
      </top>
      <bottom style="double">
        <color theme="0"/>
      </bottom>
      <diagonal/>
    </border>
    <border>
      <left/>
      <right style="double">
        <color rgb="FF92D050"/>
      </right>
      <top style="double">
        <color rgb="FF92D050"/>
      </top>
      <bottom style="double">
        <color theme="0"/>
      </bottom>
      <diagonal/>
    </border>
    <border>
      <left/>
      <right style="thin">
        <color indexed="64"/>
      </right>
      <top style="double">
        <color theme="0"/>
      </top>
      <bottom style="double">
        <color theme="0"/>
      </bottom>
      <diagonal/>
    </border>
    <border>
      <left style="double">
        <color rgb="FF42A8E6"/>
      </left>
      <right/>
      <top style="double">
        <color rgb="FF42A8E6"/>
      </top>
      <bottom style="double">
        <color rgb="FF92D050"/>
      </bottom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theme="1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theme="0"/>
      </right>
      <top style="double">
        <color indexed="64"/>
      </top>
      <bottom/>
      <diagonal/>
    </border>
    <border>
      <left style="double">
        <color theme="0"/>
      </left>
      <right/>
      <top style="double">
        <color indexed="64"/>
      </top>
      <bottom/>
      <diagonal/>
    </border>
    <border>
      <left/>
      <right style="double">
        <color theme="1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1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theme="0"/>
      </right>
      <top/>
      <bottom style="double">
        <color indexed="64"/>
      </bottom>
      <diagonal/>
    </border>
    <border>
      <left style="double">
        <color theme="0"/>
      </left>
      <right/>
      <top/>
      <bottom style="double">
        <color indexed="64"/>
      </bottom>
      <diagonal/>
    </border>
    <border>
      <left/>
      <right style="double">
        <color theme="1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rgb="FF42A8E6"/>
      </top>
      <bottom style="double">
        <color rgb="FF42A8E6"/>
      </bottom>
      <diagonal/>
    </border>
    <border>
      <left/>
      <right style="double">
        <color indexed="64"/>
      </right>
      <top style="double">
        <color rgb="FF42A8E6"/>
      </top>
      <bottom style="double">
        <color rgb="FF92D050"/>
      </bottom>
      <diagonal/>
    </border>
    <border>
      <left/>
      <right style="double">
        <color indexed="64"/>
      </right>
      <top style="double">
        <color rgb="FF92D050"/>
      </top>
      <bottom style="double">
        <color rgb="FF92D050"/>
      </bottom>
      <diagonal/>
    </border>
    <border>
      <left/>
      <right style="double">
        <color indexed="64"/>
      </right>
      <top style="double">
        <color rgb="FF92D050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theme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theme="1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theme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rgb="FF42A8E6"/>
      </bottom>
      <diagonal/>
    </border>
    <border>
      <left/>
      <right style="thin">
        <color indexed="64"/>
      </right>
      <top style="double">
        <color indexed="64"/>
      </top>
      <bottom style="double">
        <color rgb="FF42A8E6"/>
      </bottom>
      <diagonal/>
    </border>
    <border>
      <left/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rgb="FF42A8E6"/>
      </bottom>
      <diagonal/>
    </border>
    <border>
      <left/>
      <right/>
      <top style="double">
        <color indexed="64"/>
      </top>
      <bottom style="double">
        <color rgb="FF42A8E6"/>
      </bottom>
      <diagonal/>
    </border>
    <border>
      <left style="double">
        <color theme="0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rgb="FF42A8E6"/>
      </bottom>
      <diagonal/>
    </border>
    <border>
      <left style="double">
        <color indexed="64"/>
      </left>
      <right/>
      <top style="double">
        <color rgb="FF42A8E6"/>
      </top>
      <bottom style="double">
        <color rgb="FF42A8E6"/>
      </bottom>
      <diagonal/>
    </border>
    <border>
      <left style="double">
        <color indexed="64"/>
      </left>
      <right/>
      <top style="double">
        <color rgb="FF42A8E6"/>
      </top>
      <bottom style="double">
        <color rgb="FF92D050"/>
      </bottom>
      <diagonal/>
    </border>
    <border>
      <left style="double">
        <color indexed="64"/>
      </left>
      <right/>
      <top style="double">
        <color rgb="FF92D050"/>
      </top>
      <bottom style="double">
        <color rgb="FF92D050"/>
      </bottom>
      <diagonal/>
    </border>
    <border>
      <left style="double">
        <color indexed="64"/>
      </left>
      <right/>
      <top style="double">
        <color rgb="FF92D050"/>
      </top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/>
      <right style="double">
        <color theme="0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rgb="FF42A8E6"/>
      </bottom>
      <diagonal/>
    </border>
    <border>
      <left style="double">
        <color rgb="FF42A8E6"/>
      </left>
      <right/>
      <top/>
      <bottom/>
      <diagonal/>
    </border>
    <border>
      <left/>
      <right style="double">
        <color indexed="64"/>
      </right>
      <top style="double">
        <color theme="0"/>
      </top>
      <bottom style="double">
        <color theme="0"/>
      </bottom>
      <diagonal/>
    </border>
    <border>
      <left/>
      <right style="double">
        <color indexed="64"/>
      </right>
      <top style="double">
        <color rgb="FF92D050"/>
      </top>
      <bottom style="double">
        <color theme="0"/>
      </bottom>
      <diagonal/>
    </border>
    <border>
      <left/>
      <right style="double">
        <color theme="1"/>
      </right>
      <top style="double">
        <color theme="0"/>
      </top>
      <bottom/>
      <diagonal/>
    </border>
    <border>
      <left style="double">
        <color indexed="64"/>
      </left>
      <right style="double">
        <color theme="1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42A8E6"/>
      </left>
      <right/>
      <top style="double">
        <color indexed="64"/>
      </top>
      <bottom style="double">
        <color indexed="64"/>
      </bottom>
      <diagonal/>
    </border>
    <border>
      <left style="double">
        <color rgb="FF92D050"/>
      </left>
      <right/>
      <top style="double">
        <color indexed="64"/>
      </top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double">
        <color theme="1"/>
      </left>
      <right/>
      <top style="double">
        <color theme="1"/>
      </top>
      <bottom style="medium">
        <color indexed="64"/>
      </bottom>
      <diagonal/>
    </border>
    <border>
      <left/>
      <right style="thin">
        <color indexed="64"/>
      </right>
      <top style="double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theme="0"/>
      </right>
      <top/>
      <bottom style="double">
        <color theme="1"/>
      </bottom>
      <diagonal/>
    </border>
    <border>
      <left style="double">
        <color theme="0"/>
      </left>
      <right style="double">
        <color theme="0"/>
      </right>
      <top/>
      <bottom style="double">
        <color theme="1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indexed="64"/>
      </left>
      <right/>
      <top style="double">
        <color theme="0"/>
      </top>
      <bottom style="double">
        <color theme="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theme="4" tint="-0.249977111117893"/>
      </left>
      <right/>
      <top style="double">
        <color theme="4" tint="-0.249977111117893"/>
      </top>
      <bottom/>
      <diagonal/>
    </border>
    <border>
      <left/>
      <right/>
      <top style="double">
        <color theme="4" tint="-0.249977111117893"/>
      </top>
      <bottom/>
      <diagonal/>
    </border>
    <border>
      <left/>
      <right style="double">
        <color theme="4" tint="-0.249977111117893"/>
      </right>
      <top style="double">
        <color theme="4" tint="-0.249977111117893"/>
      </top>
      <bottom/>
      <diagonal/>
    </border>
    <border>
      <left/>
      <right/>
      <top style="double">
        <color theme="1"/>
      </top>
      <bottom style="double">
        <color theme="1"/>
      </bottom>
      <diagonal/>
    </border>
    <border>
      <left style="double">
        <color theme="4" tint="-0.249977111117893"/>
      </left>
      <right/>
      <top/>
      <bottom/>
      <diagonal/>
    </border>
    <border>
      <left/>
      <right style="double">
        <color theme="4" tint="-0.249977111117893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indexed="64"/>
      </right>
      <top/>
      <bottom style="double">
        <color theme="0"/>
      </bottom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 style="double">
        <color theme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5">
    <xf numFmtId="0" fontId="0" fillId="0" borderId="0" xfId="0"/>
    <xf numFmtId="9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center" wrapText="1"/>
    </xf>
    <xf numFmtId="10" fontId="8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6" fillId="10" borderId="39" xfId="0" applyFont="1" applyFill="1" applyBorder="1" applyAlignment="1">
      <alignment horizontal="left" vertical="center" wrapText="1"/>
    </xf>
    <xf numFmtId="0" fontId="26" fillId="10" borderId="43" xfId="0" applyFont="1" applyFill="1" applyBorder="1" applyAlignment="1">
      <alignment horizontal="left" vertical="center" wrapText="1"/>
    </xf>
    <xf numFmtId="0" fontId="26" fillId="10" borderId="43" xfId="0" applyFont="1" applyFill="1" applyBorder="1" applyAlignment="1">
      <alignment horizontal="left" vertical="center"/>
    </xf>
    <xf numFmtId="0" fontId="26" fillId="10" borderId="43" xfId="0" applyFont="1" applyFill="1" applyBorder="1" applyAlignment="1">
      <alignment horizontal="left" vertical="center" wrapText="1" shrinkToFit="1"/>
    </xf>
    <xf numFmtId="0" fontId="26" fillId="10" borderId="44" xfId="0" applyFont="1" applyFill="1" applyBorder="1" applyAlignment="1">
      <alignment horizontal="left" vertical="center" wrapText="1"/>
    </xf>
    <xf numFmtId="0" fontId="26" fillId="10" borderId="45" xfId="0" applyFont="1" applyFill="1" applyBorder="1" applyAlignment="1">
      <alignment horizontal="left" vertical="center"/>
    </xf>
    <xf numFmtId="0" fontId="0" fillId="0" borderId="37" xfId="0" applyBorder="1"/>
    <xf numFmtId="0" fontId="28" fillId="0" borderId="37" xfId="0" applyFont="1" applyBorder="1" applyAlignment="1">
      <alignment horizontal="center" vertical="center"/>
    </xf>
    <xf numFmtId="0" fontId="27" fillId="4" borderId="37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7" fillId="17" borderId="37" xfId="0" applyFont="1" applyFill="1" applyBorder="1" applyAlignment="1">
      <alignment horizontal="center" vertical="center"/>
    </xf>
    <xf numFmtId="0" fontId="0" fillId="15" borderId="37" xfId="0" applyFill="1" applyBorder="1" applyAlignment="1">
      <alignment horizontal="center" vertical="center"/>
    </xf>
    <xf numFmtId="0" fontId="27" fillId="15" borderId="37" xfId="0" applyFont="1" applyFill="1" applyBorder="1" applyAlignment="1">
      <alignment horizontal="center" vertical="center"/>
    </xf>
    <xf numFmtId="0" fontId="29" fillId="6" borderId="37" xfId="0" applyFont="1" applyFill="1" applyBorder="1" applyAlignment="1">
      <alignment horizontal="center" vertical="center"/>
    </xf>
    <xf numFmtId="0" fontId="27" fillId="13" borderId="37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vertical="center"/>
    </xf>
    <xf numFmtId="0" fontId="30" fillId="3" borderId="37" xfId="0" applyFont="1" applyFill="1" applyBorder="1" applyAlignment="1">
      <alignment horizontal="center" vertical="center"/>
    </xf>
    <xf numFmtId="9" fontId="27" fillId="6" borderId="37" xfId="0" applyNumberFormat="1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5" fillId="17" borderId="37" xfId="0" applyFont="1" applyFill="1" applyBorder="1" applyAlignment="1">
      <alignment horizontal="center" vertical="center"/>
    </xf>
    <xf numFmtId="0" fontId="11" fillId="15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/>
    </xf>
    <xf numFmtId="1" fontId="0" fillId="0" borderId="37" xfId="0" applyNumberFormat="1" applyFont="1" applyBorder="1" applyAlignment="1">
      <alignment horizontal="center" vertical="center"/>
    </xf>
    <xf numFmtId="1" fontId="28" fillId="0" borderId="37" xfId="0" applyNumberFormat="1" applyFont="1" applyBorder="1" applyAlignment="1">
      <alignment horizontal="center" vertical="center"/>
    </xf>
    <xf numFmtId="0" fontId="33" fillId="13" borderId="37" xfId="0" applyFont="1" applyFill="1" applyBorder="1" applyAlignment="1">
      <alignment vertical="center"/>
    </xf>
    <xf numFmtId="0" fontId="27" fillId="13" borderId="38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9" fontId="30" fillId="8" borderId="33" xfId="0" applyNumberFormat="1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/>
    </xf>
    <xf numFmtId="0" fontId="11" fillId="0" borderId="49" xfId="0" applyFont="1" applyBorder="1"/>
    <xf numFmtId="0" fontId="0" fillId="0" borderId="0" xfId="0" applyAlignment="1">
      <alignment wrapText="1"/>
    </xf>
    <xf numFmtId="0" fontId="45" fillId="0" borderId="0" xfId="0" applyFont="1" applyAlignment="1">
      <alignment wrapText="1"/>
    </xf>
    <xf numFmtId="0" fontId="10" fillId="10" borderId="3" xfId="0" applyFont="1" applyFill="1" applyBorder="1" applyAlignment="1">
      <alignment horizontal="center" vertical="center" wrapText="1"/>
    </xf>
    <xf numFmtId="0" fontId="51" fillId="19" borderId="8" xfId="0" applyFont="1" applyFill="1" applyBorder="1" applyAlignment="1">
      <alignment horizontal="left" vertical="center"/>
    </xf>
    <xf numFmtId="0" fontId="39" fillId="2" borderId="14" xfId="0" applyNumberFormat="1" applyFont="1" applyFill="1" applyBorder="1" applyAlignment="1">
      <alignment horizontal="center" vertical="center" wrapText="1"/>
    </xf>
    <xf numFmtId="0" fontId="39" fillId="23" borderId="14" xfId="0" applyNumberFormat="1" applyFont="1" applyFill="1" applyBorder="1" applyAlignment="1">
      <alignment horizontal="center" vertical="center" wrapText="1"/>
    </xf>
    <xf numFmtId="0" fontId="39" fillId="13" borderId="14" xfId="0" applyNumberFormat="1" applyFont="1" applyFill="1" applyBorder="1" applyAlignment="1">
      <alignment horizontal="center" vertical="center" wrapText="1"/>
    </xf>
    <xf numFmtId="0" fontId="53" fillId="2" borderId="3" xfId="0" applyNumberFormat="1" applyFont="1" applyFill="1" applyBorder="1" applyAlignment="1">
      <alignment horizontal="center" vertical="center" wrapText="1"/>
    </xf>
    <xf numFmtId="0" fontId="54" fillId="19" borderId="1" xfId="0" applyNumberFormat="1" applyFont="1" applyFill="1" applyBorder="1" applyAlignment="1">
      <alignment horizontal="center" vertical="center" wrapText="1"/>
    </xf>
    <xf numFmtId="0" fontId="54" fillId="19" borderId="3" xfId="0" applyNumberFormat="1" applyFont="1" applyFill="1" applyBorder="1" applyAlignment="1">
      <alignment horizontal="center" vertical="center" wrapText="1"/>
    </xf>
    <xf numFmtId="0" fontId="54" fillId="6" borderId="3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51" fillId="19" borderId="8" xfId="0" applyFont="1" applyFill="1" applyBorder="1" applyAlignment="1">
      <alignment horizontal="left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1" fillId="19" borderId="31" xfId="0" applyFont="1" applyFill="1" applyBorder="1" applyAlignment="1">
      <alignment horizontal="left" vertical="center" wrapText="1"/>
    </xf>
    <xf numFmtId="0" fontId="39" fillId="2" borderId="19" xfId="0" applyNumberFormat="1" applyFont="1" applyFill="1" applyBorder="1" applyAlignment="1">
      <alignment horizontal="center" vertical="center" wrapText="1"/>
    </xf>
    <xf numFmtId="0" fontId="39" fillId="23" borderId="19" xfId="0" applyNumberFormat="1" applyFont="1" applyFill="1" applyBorder="1" applyAlignment="1">
      <alignment horizontal="center" vertical="center" wrapText="1"/>
    </xf>
    <xf numFmtId="0" fontId="39" fillId="13" borderId="19" xfId="0" applyNumberFormat="1" applyFont="1" applyFill="1" applyBorder="1" applyAlignment="1">
      <alignment horizontal="center" vertical="center" wrapText="1"/>
    </xf>
    <xf numFmtId="0" fontId="53" fillId="2" borderId="16" xfId="0" applyNumberFormat="1" applyFont="1" applyFill="1" applyBorder="1" applyAlignment="1">
      <alignment horizontal="center" vertical="center" wrapText="1"/>
    </xf>
    <xf numFmtId="0" fontId="54" fillId="19" borderId="7" xfId="0" applyNumberFormat="1" applyFont="1" applyFill="1" applyBorder="1" applyAlignment="1">
      <alignment horizontal="center" vertical="center" wrapText="1"/>
    </xf>
    <xf numFmtId="0" fontId="54" fillId="19" borderId="16" xfId="0" applyNumberFormat="1" applyFont="1" applyFill="1" applyBorder="1" applyAlignment="1">
      <alignment horizontal="center" vertical="center" wrapText="1"/>
    </xf>
    <xf numFmtId="0" fontId="51" fillId="19" borderId="15" xfId="0" applyFont="1" applyFill="1" applyBorder="1" applyAlignment="1">
      <alignment horizontal="left" vertical="center" wrapText="1"/>
    </xf>
    <xf numFmtId="0" fontId="38" fillId="10" borderId="16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1" fillId="19" borderId="8" xfId="0" applyFont="1" applyFill="1" applyBorder="1" applyAlignment="1">
      <alignment horizontal="center" vertical="center" wrapText="1"/>
    </xf>
    <xf numFmtId="0" fontId="54" fillId="9" borderId="3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wrapText="1"/>
    </xf>
    <xf numFmtId="0" fontId="58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22" borderId="0" xfId="0" applyFill="1" applyAlignment="1">
      <alignment wrapText="1"/>
    </xf>
    <xf numFmtId="0" fontId="0" fillId="0" borderId="60" xfId="0" applyBorder="1"/>
    <xf numFmtId="0" fontId="0" fillId="0" borderId="66" xfId="0" applyBorder="1"/>
    <xf numFmtId="0" fontId="59" fillId="11" borderId="37" xfId="0" applyFont="1" applyFill="1" applyBorder="1" applyAlignment="1">
      <alignment horizontal="center" vertical="center"/>
    </xf>
    <xf numFmtId="0" fontId="60" fillId="23" borderId="37" xfId="0" applyFont="1" applyFill="1" applyBorder="1" applyAlignment="1">
      <alignment horizontal="center" vertical="center"/>
    </xf>
    <xf numFmtId="0" fontId="0" fillId="0" borderId="54" xfId="0" applyBorder="1"/>
    <xf numFmtId="0" fontId="45" fillId="0" borderId="37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0" fillId="11" borderId="37" xfId="0" applyFont="1" applyFill="1" applyBorder="1" applyAlignment="1">
      <alignment horizontal="center" vertical="center"/>
    </xf>
    <xf numFmtId="0" fontId="61" fillId="23" borderId="37" xfId="0" applyFont="1" applyFill="1" applyBorder="1" applyAlignment="1">
      <alignment horizontal="center" vertical="center"/>
    </xf>
    <xf numFmtId="0" fontId="0" fillId="0" borderId="51" xfId="0" applyBorder="1"/>
    <xf numFmtId="0" fontId="0" fillId="0" borderId="15" xfId="0" applyBorder="1"/>
    <xf numFmtId="0" fontId="0" fillId="0" borderId="64" xfId="0" applyBorder="1"/>
    <xf numFmtId="0" fontId="62" fillId="26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3" fillId="2" borderId="0" xfId="0" applyFont="1" applyFill="1" applyBorder="1" applyAlignment="1">
      <alignment horizontal="center" vertical="center"/>
    </xf>
    <xf numFmtId="0" fontId="41" fillId="24" borderId="69" xfId="0" applyFont="1" applyFill="1" applyBorder="1" applyAlignment="1">
      <alignment horizontal="center" vertical="center"/>
    </xf>
    <xf numFmtId="0" fontId="66" fillId="14" borderId="67" xfId="0" applyFont="1" applyFill="1" applyBorder="1" applyAlignment="1">
      <alignment horizontal="center" vertical="center"/>
    </xf>
    <xf numFmtId="0" fontId="41" fillId="24" borderId="67" xfId="0" applyFont="1" applyFill="1" applyBorder="1" applyAlignment="1">
      <alignment horizontal="center" vertical="center"/>
    </xf>
    <xf numFmtId="0" fontId="41" fillId="24" borderId="70" xfId="0" applyFont="1" applyFill="1" applyBorder="1" applyAlignment="1">
      <alignment horizontal="center" vertical="center"/>
    </xf>
    <xf numFmtId="0" fontId="66" fillId="14" borderId="70" xfId="0" applyFont="1" applyFill="1" applyBorder="1" applyAlignment="1">
      <alignment horizontal="center" vertical="center"/>
    </xf>
    <xf numFmtId="0" fontId="66" fillId="9" borderId="67" xfId="0" applyFont="1" applyFill="1" applyBorder="1" applyAlignment="1">
      <alignment horizontal="center" vertical="center"/>
    </xf>
    <xf numFmtId="0" fontId="41" fillId="3" borderId="69" xfId="0" applyFont="1" applyFill="1" applyBorder="1" applyAlignment="1">
      <alignment horizontal="center" vertical="center"/>
    </xf>
    <xf numFmtId="0" fontId="41" fillId="24" borderId="71" xfId="0" applyFont="1" applyFill="1" applyBorder="1" applyAlignment="1">
      <alignment horizontal="center" vertical="center"/>
    </xf>
    <xf numFmtId="0" fontId="66" fillId="14" borderId="71" xfId="0" applyFont="1" applyFill="1" applyBorder="1" applyAlignment="1">
      <alignment horizontal="center" vertical="center"/>
    </xf>
    <xf numFmtId="0" fontId="66" fillId="23" borderId="67" xfId="0" applyFont="1" applyFill="1" applyBorder="1" applyAlignment="1">
      <alignment horizontal="center" vertical="center"/>
    </xf>
    <xf numFmtId="0" fontId="67" fillId="22" borderId="14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9" fontId="68" fillId="0" borderId="14" xfId="0" applyNumberFormat="1" applyFont="1" applyBorder="1" applyAlignment="1">
      <alignment horizontal="center" vertical="center"/>
    </xf>
    <xf numFmtId="0" fontId="67" fillId="22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67" fillId="22" borderId="15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0" fillId="9" borderId="37" xfId="0" applyFont="1" applyFill="1" applyBorder="1" applyAlignment="1">
      <alignment horizontal="center" vertical="center"/>
    </xf>
    <xf numFmtId="0" fontId="67" fillId="22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67" fillId="2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67" fillId="22" borderId="8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1" fillId="22" borderId="37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11" fillId="19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10" fillId="2" borderId="21" xfId="0" applyFont="1" applyFill="1" applyBorder="1" applyAlignment="1">
      <alignment vertical="center" wrapText="1"/>
    </xf>
    <xf numFmtId="0" fontId="39" fillId="10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36" fillId="2" borderId="5" xfId="0" applyFont="1" applyFill="1" applyBorder="1" applyAlignment="1">
      <alignment horizontal="center" vertical="center" textRotation="255" wrapText="1"/>
    </xf>
    <xf numFmtId="0" fontId="62" fillId="11" borderId="0" xfId="0" applyFont="1" applyFill="1" applyBorder="1" applyAlignment="1">
      <alignment horizontal="center" vertical="center" wrapText="1"/>
    </xf>
    <xf numFmtId="0" fontId="41" fillId="24" borderId="78" xfId="0" applyFont="1" applyFill="1" applyBorder="1" applyAlignment="1">
      <alignment horizontal="center" vertical="center"/>
    </xf>
    <xf numFmtId="0" fontId="11" fillId="20" borderId="79" xfId="0" applyFont="1" applyFill="1" applyBorder="1" applyAlignment="1">
      <alignment horizontal="center" vertical="center" wrapText="1"/>
    </xf>
    <xf numFmtId="0" fontId="57" fillId="23" borderId="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36" fillId="19" borderId="39" xfId="0" applyFont="1" applyFill="1" applyBorder="1" applyAlignment="1">
      <alignment horizontal="left" vertical="center" wrapText="1"/>
    </xf>
    <xf numFmtId="0" fontId="0" fillId="0" borderId="64" xfId="0" applyFont="1" applyBorder="1" applyAlignment="1">
      <alignment horizontal="center" vertical="center" wrapText="1"/>
    </xf>
    <xf numFmtId="0" fontId="20" fillId="18" borderId="12" xfId="0" applyFont="1" applyFill="1" applyBorder="1" applyAlignment="1">
      <alignment horizontal="center" vertical="center" wrapText="1"/>
    </xf>
    <xf numFmtId="0" fontId="20" fillId="18" borderId="41" xfId="0" applyFont="1" applyFill="1" applyBorder="1" applyAlignment="1">
      <alignment horizontal="center" vertical="center" wrapText="1"/>
    </xf>
    <xf numFmtId="0" fontId="11" fillId="10" borderId="80" xfId="0" applyFont="1" applyFill="1" applyBorder="1" applyAlignment="1">
      <alignment horizontal="center" wrapText="1"/>
    </xf>
    <xf numFmtId="0" fontId="10" fillId="22" borderId="8" xfId="0" applyFont="1" applyFill="1" applyBorder="1" applyAlignment="1">
      <alignment horizontal="center" vertical="center" wrapText="1"/>
    </xf>
    <xf numFmtId="0" fontId="36" fillId="19" borderId="43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2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wrapText="1"/>
    </xf>
    <xf numFmtId="0" fontId="36" fillId="19" borderId="44" xfId="0" applyFont="1" applyFill="1" applyBorder="1" applyAlignment="1">
      <alignment horizontal="left" vertical="center" wrapText="1"/>
    </xf>
    <xf numFmtId="0" fontId="10" fillId="19" borderId="43" xfId="0" applyFont="1" applyFill="1" applyBorder="1" applyAlignment="1">
      <alignment horizontal="left" vertical="center" wrapText="1"/>
    </xf>
    <xf numFmtId="0" fontId="36" fillId="19" borderId="81" xfId="0" applyFont="1" applyFill="1" applyBorder="1" applyAlignment="1">
      <alignment horizontal="left" vertical="center" wrapText="1"/>
    </xf>
    <xf numFmtId="0" fontId="36" fillId="19" borderId="40" xfId="0" applyFont="1" applyFill="1" applyBorder="1" applyAlignment="1">
      <alignment horizontal="left" vertical="center" wrapText="1"/>
    </xf>
    <xf numFmtId="0" fontId="10" fillId="19" borderId="39" xfId="0" applyFont="1" applyFill="1" applyBorder="1" applyAlignment="1">
      <alignment horizontal="left" vertical="center" wrapText="1"/>
    </xf>
    <xf numFmtId="0" fontId="10" fillId="19" borderId="40" xfId="0" applyFont="1" applyFill="1" applyBorder="1" applyAlignment="1">
      <alignment horizontal="left" vertical="center" wrapText="1"/>
    </xf>
    <xf numFmtId="0" fontId="20" fillId="18" borderId="13" xfId="0" applyFont="1" applyFill="1" applyBorder="1" applyAlignment="1">
      <alignment horizontal="center" vertical="center" wrapText="1"/>
    </xf>
    <xf numFmtId="0" fontId="20" fillId="18" borderId="27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wrapText="1"/>
    </xf>
    <xf numFmtId="0" fontId="11" fillId="10" borderId="20" xfId="0" applyFont="1" applyFill="1" applyBorder="1" applyAlignment="1">
      <alignment horizontal="center" wrapText="1"/>
    </xf>
    <xf numFmtId="0" fontId="11" fillId="10" borderId="23" xfId="0" applyFont="1" applyFill="1" applyBorder="1" applyAlignment="1">
      <alignment horizont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24" borderId="85" xfId="0" applyFont="1" applyFill="1" applyBorder="1" applyAlignment="1">
      <alignment horizontal="center" vertical="center" wrapText="1"/>
    </xf>
    <xf numFmtId="0" fontId="47" fillId="9" borderId="7" xfId="0" applyNumberFormat="1" applyFont="1" applyFill="1" applyBorder="1" applyAlignment="1">
      <alignment horizontal="center" vertical="center" wrapText="1"/>
    </xf>
    <xf numFmtId="0" fontId="47" fillId="9" borderId="28" xfId="0" applyNumberFormat="1" applyFont="1" applyFill="1" applyBorder="1" applyAlignment="1">
      <alignment horizontal="center" vertical="center" wrapText="1"/>
    </xf>
    <xf numFmtId="0" fontId="54" fillId="19" borderId="8" xfId="0" applyNumberFormat="1" applyFont="1" applyFill="1" applyBorder="1" applyAlignment="1">
      <alignment vertical="center" wrapText="1"/>
    </xf>
    <xf numFmtId="0" fontId="54" fillId="9" borderId="14" xfId="0" applyNumberFormat="1" applyFont="1" applyFill="1" applyBorder="1" applyAlignment="1">
      <alignment horizontal="center" vertical="center" wrapText="1"/>
    </xf>
    <xf numFmtId="9" fontId="54" fillId="10" borderId="1" xfId="0" applyNumberFormat="1" applyFont="1" applyFill="1" applyBorder="1" applyAlignment="1">
      <alignment horizontal="center" vertical="center" wrapText="1"/>
    </xf>
    <xf numFmtId="9" fontId="54" fillId="10" borderId="7" xfId="0" applyNumberFormat="1" applyFont="1" applyFill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center" vertical="center" wrapText="1"/>
    </xf>
    <xf numFmtId="0" fontId="27" fillId="19" borderId="37" xfId="0" applyFont="1" applyFill="1" applyBorder="1" applyAlignment="1">
      <alignment horizontal="center" vertical="center"/>
    </xf>
    <xf numFmtId="0" fontId="11" fillId="2" borderId="93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11" fillId="2" borderId="71" xfId="0" applyFont="1" applyFill="1" applyBorder="1" applyAlignment="1">
      <alignment horizontal="center" vertical="center"/>
    </xf>
    <xf numFmtId="0" fontId="8" fillId="30" borderId="1" xfId="0" applyFont="1" applyFill="1" applyBorder="1" applyAlignment="1">
      <alignment horizontal="center" vertical="center"/>
    </xf>
    <xf numFmtId="0" fontId="15" fillId="28" borderId="87" xfId="0" applyFont="1" applyFill="1" applyBorder="1" applyAlignment="1">
      <alignment horizontal="center" vertical="center"/>
    </xf>
    <xf numFmtId="0" fontId="15" fillId="29" borderId="96" xfId="0" applyFont="1" applyFill="1" applyBorder="1" applyAlignment="1">
      <alignment horizontal="left" vertical="center"/>
    </xf>
    <xf numFmtId="0" fontId="11" fillId="33" borderId="68" xfId="0" applyFont="1" applyFill="1" applyBorder="1" applyAlignment="1">
      <alignment horizontal="center" vertical="center" wrapText="1"/>
    </xf>
    <xf numFmtId="0" fontId="11" fillId="34" borderId="68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vertical="center"/>
    </xf>
    <xf numFmtId="9" fontId="0" fillId="0" borderId="30" xfId="0" applyNumberFormat="1" applyBorder="1"/>
    <xf numFmtId="0" fontId="9" fillId="35" borderId="16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9" fontId="23" fillId="2" borderId="142" xfId="1" applyFont="1" applyFill="1" applyBorder="1" applyAlignment="1">
      <alignment horizontal="center"/>
    </xf>
    <xf numFmtId="9" fontId="12" fillId="0" borderId="131" xfId="1" applyNumberFormat="1" applyFont="1" applyBorder="1" applyAlignment="1">
      <alignment horizontal="center"/>
    </xf>
    <xf numFmtId="9" fontId="12" fillId="0" borderId="131" xfId="1" applyFont="1" applyBorder="1" applyAlignment="1">
      <alignment horizontal="center"/>
    </xf>
    <xf numFmtId="9" fontId="24" fillId="2" borderId="151" xfId="1" applyFont="1" applyFill="1" applyBorder="1" applyAlignment="1">
      <alignment horizontal="center"/>
    </xf>
    <xf numFmtId="9" fontId="24" fillId="2" borderId="150" xfId="1" applyFont="1" applyFill="1" applyBorder="1" applyAlignment="1">
      <alignment horizontal="center"/>
    </xf>
    <xf numFmtId="0" fontId="20" fillId="2" borderId="68" xfId="0" applyFont="1" applyFill="1" applyBorder="1" applyAlignment="1">
      <alignment horizontal="left" vertical="center"/>
    </xf>
    <xf numFmtId="0" fontId="23" fillId="22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6" fillId="10" borderId="44" xfId="0" applyFont="1" applyFill="1" applyBorder="1" applyAlignment="1">
      <alignment horizontal="left" vertical="center"/>
    </xf>
    <xf numFmtId="0" fontId="13" fillId="5" borderId="58" xfId="0" applyFont="1" applyFill="1" applyBorder="1" applyAlignment="1">
      <alignment horizontal="center" vertical="center"/>
    </xf>
    <xf numFmtId="0" fontId="13" fillId="5" borderId="161" xfId="0" applyFont="1" applyFill="1" applyBorder="1" applyAlignment="1">
      <alignment horizontal="center" vertical="center"/>
    </xf>
    <xf numFmtId="0" fontId="1" fillId="5" borderId="161" xfId="0" applyFont="1" applyFill="1" applyBorder="1" applyAlignment="1">
      <alignment horizontal="center" vertical="center" wrapText="1"/>
    </xf>
    <xf numFmtId="0" fontId="11" fillId="5" borderId="161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8" fillId="3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/>
    </xf>
    <xf numFmtId="0" fontId="9" fillId="2" borderId="141" xfId="0" applyFont="1" applyFill="1" applyBorder="1" applyAlignment="1">
      <alignment horizontal="center" vertical="center"/>
    </xf>
    <xf numFmtId="0" fontId="13" fillId="9" borderId="16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0" xfId="0" applyBorder="1" applyAlignment="1">
      <alignment horizontal="center"/>
    </xf>
    <xf numFmtId="0" fontId="35" fillId="5" borderId="1" xfId="0" applyFont="1" applyFill="1" applyBorder="1" applyAlignment="1">
      <alignment horizontal="center" vertical="center" wrapText="1"/>
    </xf>
    <xf numFmtId="0" fontId="39" fillId="23" borderId="64" xfId="0" applyNumberFormat="1" applyFont="1" applyFill="1" applyBorder="1" applyAlignment="1">
      <alignment horizontal="center" vertical="center" wrapText="1"/>
    </xf>
    <xf numFmtId="0" fontId="47" fillId="9" borderId="65" xfId="0" applyNumberFormat="1" applyFont="1" applyFill="1" applyBorder="1" applyAlignment="1">
      <alignment horizontal="center" vertical="center" wrapText="1"/>
    </xf>
    <xf numFmtId="0" fontId="15" fillId="3" borderId="188" xfId="0" applyFont="1" applyFill="1" applyBorder="1" applyAlignment="1">
      <alignment horizontal="center" vertical="center" wrapText="1"/>
    </xf>
    <xf numFmtId="0" fontId="51" fillId="19" borderId="31" xfId="0" applyFont="1" applyFill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/>
    </xf>
    <xf numFmtId="0" fontId="20" fillId="18" borderId="9" xfId="0" quotePrefix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207" xfId="0" applyBorder="1" applyAlignment="1">
      <alignment vertical="center" wrapText="1"/>
    </xf>
    <xf numFmtId="0" fontId="0" fillId="0" borderId="208" xfId="0" applyBorder="1" applyAlignment="1">
      <alignment vertical="center" wrapText="1"/>
    </xf>
    <xf numFmtId="0" fontId="0" fillId="0" borderId="209" xfId="0" applyBorder="1" applyAlignment="1">
      <alignment vertical="center" wrapText="1"/>
    </xf>
    <xf numFmtId="0" fontId="0" fillId="0" borderId="117" xfId="0" applyBorder="1" applyAlignment="1">
      <alignment vertical="center" wrapText="1"/>
    </xf>
    <xf numFmtId="0" fontId="0" fillId="0" borderId="118" xfId="0" applyBorder="1" applyAlignment="1">
      <alignment vertical="center" wrapText="1"/>
    </xf>
    <xf numFmtId="0" fontId="59" fillId="24" borderId="206" xfId="0" applyNumberFormat="1" applyFont="1" applyFill="1" applyBorder="1" applyAlignment="1">
      <alignment vertical="center" wrapText="1"/>
    </xf>
    <xf numFmtId="0" fontId="64" fillId="20" borderId="206" xfId="0" applyNumberFormat="1" applyFont="1" applyFill="1" applyBorder="1" applyAlignment="1">
      <alignment vertical="center" wrapText="1"/>
    </xf>
    <xf numFmtId="0" fontId="16" fillId="0" borderId="67" xfId="0" applyFont="1" applyBorder="1" applyAlignment="1">
      <alignment vertical="center"/>
    </xf>
    <xf numFmtId="0" fontId="11" fillId="22" borderId="1" xfId="0" applyFont="1" applyFill="1" applyBorder="1"/>
    <xf numFmtId="9" fontId="12" fillId="0" borderId="99" xfId="1" applyFont="1" applyBorder="1" applyAlignment="1">
      <alignment horizontal="center"/>
    </xf>
    <xf numFmtId="9" fontId="12" fillId="0" borderId="0" xfId="1" applyFont="1" applyBorder="1" applyAlignment="1">
      <alignment horizontal="center"/>
    </xf>
    <xf numFmtId="0" fontId="21" fillId="28" borderId="103" xfId="1" applyNumberFormat="1" applyFont="1" applyFill="1" applyBorder="1" applyAlignment="1">
      <alignment horizontal="center"/>
    </xf>
    <xf numFmtId="9" fontId="12" fillId="0" borderId="60" xfId="1" applyFont="1" applyBorder="1" applyAlignment="1">
      <alignment horizontal="center"/>
    </xf>
    <xf numFmtId="0" fontId="17" fillId="29" borderId="181" xfId="0" applyFont="1" applyFill="1" applyBorder="1" applyAlignment="1">
      <alignment horizontal="center" vertical="center"/>
    </xf>
    <xf numFmtId="0" fontId="17" fillId="29" borderId="103" xfId="0" applyFont="1" applyFill="1" applyBorder="1" applyAlignment="1">
      <alignment horizontal="center" vertical="center"/>
    </xf>
    <xf numFmtId="0" fontId="17" fillId="29" borderId="8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6" fillId="27" borderId="121" xfId="0" applyFont="1" applyFill="1" applyBorder="1" applyAlignment="1">
      <alignment horizontal="center" textRotation="90"/>
    </xf>
    <xf numFmtId="0" fontId="6" fillId="27" borderId="124" xfId="0" applyFont="1" applyFill="1" applyBorder="1" applyAlignment="1">
      <alignment horizontal="center" textRotation="90"/>
    </xf>
    <xf numFmtId="0" fontId="6" fillId="27" borderId="0" xfId="0" applyFont="1" applyFill="1" applyBorder="1" applyAlignment="1">
      <alignment horizontal="center" textRotation="90"/>
    </xf>
    <xf numFmtId="0" fontId="6" fillId="27" borderId="97" xfId="0" applyFont="1" applyFill="1" applyBorder="1" applyAlignment="1">
      <alignment horizontal="center" textRotation="90"/>
    </xf>
    <xf numFmtId="0" fontId="6" fillId="27" borderId="129" xfId="0" applyFont="1" applyFill="1" applyBorder="1" applyAlignment="1">
      <alignment horizontal="center" textRotation="90"/>
    </xf>
    <xf numFmtId="0" fontId="6" fillId="27" borderId="132" xfId="0" applyFont="1" applyFill="1" applyBorder="1" applyAlignment="1">
      <alignment horizontal="center" textRotation="90"/>
    </xf>
    <xf numFmtId="0" fontId="18" fillId="5" borderId="146" xfId="0" applyFont="1" applyFill="1" applyBorder="1" applyAlignment="1">
      <alignment horizontal="center" vertical="center" wrapText="1"/>
    </xf>
    <xf numFmtId="0" fontId="18" fillId="5" borderId="155" xfId="0" applyFont="1" applyFill="1" applyBorder="1" applyAlignment="1">
      <alignment horizontal="center" vertical="center" wrapText="1"/>
    </xf>
    <xf numFmtId="0" fontId="8" fillId="2" borderId="163" xfId="0" applyFont="1" applyFill="1" applyBorder="1" applyAlignment="1">
      <alignment horizontal="center"/>
    </xf>
    <xf numFmtId="0" fontId="8" fillId="2" borderId="158" xfId="0" applyFont="1" applyFill="1" applyBorder="1" applyAlignment="1">
      <alignment horizontal="center"/>
    </xf>
    <xf numFmtId="0" fontId="70" fillId="33" borderId="101" xfId="0" applyFont="1" applyFill="1" applyBorder="1" applyAlignment="1">
      <alignment horizontal="center" vertical="center"/>
    </xf>
    <xf numFmtId="0" fontId="70" fillId="33" borderId="94" xfId="0" applyFont="1" applyFill="1" applyBorder="1" applyAlignment="1">
      <alignment horizontal="center" vertical="center"/>
    </xf>
    <xf numFmtId="9" fontId="12" fillId="0" borderId="107" xfId="1" applyFont="1" applyBorder="1" applyAlignment="1">
      <alignment horizontal="center"/>
    </xf>
    <xf numFmtId="9" fontId="12" fillId="0" borderId="111" xfId="1" applyFont="1" applyBorder="1" applyAlignment="1">
      <alignment horizontal="center"/>
    </xf>
    <xf numFmtId="0" fontId="70" fillId="34" borderId="102" xfId="0" applyFont="1" applyFill="1" applyBorder="1" applyAlignment="1">
      <alignment horizontal="center" vertical="center"/>
    </xf>
    <xf numFmtId="0" fontId="70" fillId="34" borderId="95" xfId="0" applyFont="1" applyFill="1" applyBorder="1" applyAlignment="1">
      <alignment horizontal="center" vertical="center"/>
    </xf>
    <xf numFmtId="9" fontId="12" fillId="0" borderId="112" xfId="1" applyFont="1" applyBorder="1" applyAlignment="1">
      <alignment horizontal="center"/>
    </xf>
    <xf numFmtId="9" fontId="12" fillId="0" borderId="113" xfId="1" applyFont="1" applyBorder="1" applyAlignment="1">
      <alignment horizontal="center"/>
    </xf>
    <xf numFmtId="0" fontId="21" fillId="28" borderId="84" xfId="1" applyNumberFormat="1" applyFont="1" applyFill="1" applyBorder="1" applyAlignment="1">
      <alignment horizontal="center"/>
    </xf>
    <xf numFmtId="9" fontId="12" fillId="0" borderId="103" xfId="1" applyFont="1" applyBorder="1" applyAlignment="1">
      <alignment horizontal="center"/>
    </xf>
    <xf numFmtId="9" fontId="12" fillId="0" borderId="114" xfId="1" applyFont="1" applyBorder="1" applyAlignment="1">
      <alignment horizontal="center"/>
    </xf>
    <xf numFmtId="0" fontId="6" fillId="27" borderId="125" xfId="0" applyFont="1" applyFill="1" applyBorder="1" applyAlignment="1">
      <alignment horizontal="center" textRotation="90"/>
    </xf>
    <xf numFmtId="0" fontId="6" fillId="27" borderId="123" xfId="0" applyFont="1" applyFill="1" applyBorder="1" applyAlignment="1">
      <alignment horizontal="center" textRotation="90"/>
    </xf>
    <xf numFmtId="0" fontId="6" fillId="27" borderId="88" xfId="0" applyFont="1" applyFill="1" applyBorder="1" applyAlignment="1">
      <alignment horizontal="center" textRotation="90"/>
    </xf>
    <xf numFmtId="0" fontId="6" fillId="27" borderId="119" xfId="0" applyFont="1" applyFill="1" applyBorder="1" applyAlignment="1">
      <alignment horizontal="center" textRotation="90"/>
    </xf>
    <xf numFmtId="0" fontId="6" fillId="27" borderId="133" xfId="0" applyFont="1" applyFill="1" applyBorder="1" applyAlignment="1">
      <alignment horizontal="center" textRotation="90"/>
    </xf>
    <xf numFmtId="0" fontId="6" fillId="27" borderId="131" xfId="0" applyFont="1" applyFill="1" applyBorder="1" applyAlignment="1">
      <alignment horizontal="center" textRotation="90"/>
    </xf>
    <xf numFmtId="0" fontId="18" fillId="5" borderId="154" xfId="0" applyFont="1" applyFill="1" applyBorder="1" applyAlignment="1">
      <alignment horizontal="center" vertical="center" wrapText="1"/>
    </xf>
    <xf numFmtId="0" fontId="18" fillId="5" borderId="139" xfId="0" applyFont="1" applyFill="1" applyBorder="1" applyAlignment="1">
      <alignment horizontal="center" vertical="center" wrapText="1"/>
    </xf>
    <xf numFmtId="0" fontId="70" fillId="33" borderId="98" xfId="0" applyFont="1" applyFill="1" applyBorder="1" applyAlignment="1">
      <alignment horizontal="center" vertical="center"/>
    </xf>
    <xf numFmtId="0" fontId="70" fillId="33" borderId="135" xfId="0" applyFont="1" applyFill="1" applyBorder="1" applyAlignment="1">
      <alignment horizontal="center" vertical="center"/>
    </xf>
    <xf numFmtId="9" fontId="12" fillId="0" borderId="115" xfId="1" applyFont="1" applyBorder="1" applyAlignment="1">
      <alignment horizontal="center"/>
    </xf>
    <xf numFmtId="9" fontId="12" fillId="0" borderId="136" xfId="1" applyFont="1" applyBorder="1" applyAlignment="1">
      <alignment horizontal="center"/>
    </xf>
    <xf numFmtId="0" fontId="70" fillId="34" borderId="100" xfId="0" applyFont="1" applyFill="1" applyBorder="1" applyAlignment="1">
      <alignment horizontal="center" vertical="center"/>
    </xf>
    <xf numFmtId="0" fontId="70" fillId="34" borderId="137" xfId="0" applyFont="1" applyFill="1" applyBorder="1" applyAlignment="1">
      <alignment horizontal="center" vertical="center"/>
    </xf>
    <xf numFmtId="9" fontId="12" fillId="0" borderId="116" xfId="1" applyFont="1" applyBorder="1" applyAlignment="1">
      <alignment horizontal="center"/>
    </xf>
    <xf numFmtId="9" fontId="12" fillId="0" borderId="109" xfId="1" applyFont="1" applyBorder="1" applyAlignment="1">
      <alignment horizontal="center"/>
    </xf>
    <xf numFmtId="9" fontId="12" fillId="0" borderId="138" xfId="1" applyFont="1" applyBorder="1" applyAlignment="1">
      <alignment horizontal="center"/>
    </xf>
    <xf numFmtId="0" fontId="21" fillId="28" borderId="174" xfId="1" applyNumberFormat="1" applyFont="1" applyFill="1" applyBorder="1" applyAlignment="1">
      <alignment horizontal="center"/>
    </xf>
    <xf numFmtId="9" fontId="12" fillId="0" borderId="119" xfId="1" applyFont="1" applyBorder="1" applyAlignment="1">
      <alignment horizontal="center"/>
    </xf>
    <xf numFmtId="0" fontId="11" fillId="31" borderId="129" xfId="0" applyFont="1" applyFill="1" applyBorder="1" applyAlignment="1">
      <alignment horizontal="center" vertical="center"/>
    </xf>
    <xf numFmtId="0" fontId="7" fillId="30" borderId="120" xfId="0" applyFont="1" applyFill="1" applyBorder="1" applyAlignment="1">
      <alignment horizontal="center" textRotation="90"/>
    </xf>
    <xf numFmtId="0" fontId="7" fillId="30" borderId="121" xfId="0" applyFont="1" applyFill="1" applyBorder="1" applyAlignment="1">
      <alignment horizontal="center" textRotation="90"/>
    </xf>
    <xf numFmtId="0" fontId="7" fillId="30" borderId="123" xfId="0" applyFont="1" applyFill="1" applyBorder="1" applyAlignment="1">
      <alignment horizontal="center" textRotation="90"/>
    </xf>
    <xf numFmtId="0" fontId="7" fillId="30" borderId="127" xfId="0" applyFont="1" applyFill="1" applyBorder="1" applyAlignment="1">
      <alignment horizontal="center" textRotation="90"/>
    </xf>
    <xf numFmtId="0" fontId="7" fillId="30" borderId="0" xfId="0" applyFont="1" applyFill="1" applyBorder="1" applyAlignment="1">
      <alignment horizontal="center" textRotation="90"/>
    </xf>
    <xf numFmtId="0" fontId="7" fillId="30" borderId="119" xfId="0" applyFont="1" applyFill="1" applyBorder="1" applyAlignment="1">
      <alignment horizontal="center" textRotation="90"/>
    </xf>
    <xf numFmtId="0" fontId="7" fillId="30" borderId="128" xfId="0" applyFont="1" applyFill="1" applyBorder="1" applyAlignment="1">
      <alignment horizontal="center" textRotation="90"/>
    </xf>
    <xf numFmtId="0" fontId="7" fillId="30" borderId="129" xfId="0" applyFont="1" applyFill="1" applyBorder="1" applyAlignment="1">
      <alignment horizontal="center" textRotation="90"/>
    </xf>
    <xf numFmtId="0" fontId="7" fillId="30" borderId="131" xfId="0" applyFont="1" applyFill="1" applyBorder="1" applyAlignment="1">
      <alignment horizontal="center" textRotation="90"/>
    </xf>
    <xf numFmtId="0" fontId="18" fillId="5" borderId="145" xfId="0" applyFont="1" applyFill="1" applyBorder="1" applyAlignment="1">
      <alignment horizontal="center" vertical="center" wrapText="1"/>
    </xf>
    <xf numFmtId="0" fontId="12" fillId="31" borderId="165" xfId="0" applyFont="1" applyFill="1" applyBorder="1" applyAlignment="1">
      <alignment horizontal="center"/>
    </xf>
    <xf numFmtId="0" fontId="12" fillId="31" borderId="163" xfId="0" applyFont="1" applyFill="1" applyBorder="1" applyAlignment="1">
      <alignment horizontal="center"/>
    </xf>
    <xf numFmtId="0" fontId="12" fillId="31" borderId="172" xfId="0" applyFont="1" applyFill="1" applyBorder="1" applyAlignment="1">
      <alignment horizontal="center"/>
    </xf>
    <xf numFmtId="0" fontId="12" fillId="31" borderId="166" xfId="0" applyFont="1" applyFill="1" applyBorder="1" applyAlignment="1">
      <alignment horizontal="center" vertical="center"/>
    </xf>
    <xf numFmtId="0" fontId="12" fillId="31" borderId="101" xfId="0" applyFont="1" applyFill="1" applyBorder="1" applyAlignment="1">
      <alignment horizontal="center" vertical="center"/>
    </xf>
    <xf numFmtId="0" fontId="12" fillId="31" borderId="135" xfId="0" applyFont="1" applyFill="1" applyBorder="1" applyAlignment="1">
      <alignment horizontal="center" vertical="center"/>
    </xf>
    <xf numFmtId="9" fontId="12" fillId="31" borderId="167" xfId="1" applyFont="1" applyFill="1" applyBorder="1" applyAlignment="1">
      <alignment horizontal="center"/>
    </xf>
    <xf numFmtId="9" fontId="12" fillId="31" borderId="107" xfId="1" applyFont="1" applyFill="1" applyBorder="1" applyAlignment="1">
      <alignment horizontal="center"/>
    </xf>
    <xf numFmtId="9" fontId="12" fillId="31" borderId="136" xfId="1" applyFont="1" applyFill="1" applyBorder="1" applyAlignment="1">
      <alignment horizontal="center"/>
    </xf>
    <xf numFmtId="0" fontId="12" fillId="31" borderId="168" xfId="0" applyFont="1" applyFill="1" applyBorder="1" applyAlignment="1">
      <alignment horizontal="center" vertical="center"/>
    </xf>
    <xf numFmtId="0" fontId="12" fillId="31" borderId="102" xfId="0" applyFont="1" applyFill="1" applyBorder="1" applyAlignment="1">
      <alignment horizontal="center" vertical="center"/>
    </xf>
    <xf numFmtId="0" fontId="12" fillId="31" borderId="137" xfId="0" applyFont="1" applyFill="1" applyBorder="1" applyAlignment="1">
      <alignment horizontal="center" vertical="center"/>
    </xf>
    <xf numFmtId="9" fontId="12" fillId="31" borderId="169" xfId="1" applyFont="1" applyFill="1" applyBorder="1" applyAlignment="1">
      <alignment horizontal="center"/>
    </xf>
    <xf numFmtId="9" fontId="12" fillId="31" borderId="109" xfId="1" applyFont="1" applyFill="1" applyBorder="1" applyAlignment="1">
      <alignment horizontal="center"/>
    </xf>
    <xf numFmtId="9" fontId="12" fillId="31" borderId="138" xfId="1" applyFont="1" applyFill="1" applyBorder="1" applyAlignment="1">
      <alignment horizontal="center"/>
    </xf>
    <xf numFmtId="0" fontId="8" fillId="2" borderId="157" xfId="0" applyFont="1" applyFill="1" applyBorder="1" applyAlignment="1">
      <alignment horizontal="center"/>
    </xf>
    <xf numFmtId="9" fontId="12" fillId="0" borderId="170" xfId="1" applyFont="1" applyBorder="1" applyAlignment="1">
      <alignment horizontal="center"/>
    </xf>
    <xf numFmtId="9" fontId="12" fillId="0" borderId="19" xfId="1" applyFont="1" applyBorder="1" applyAlignment="1">
      <alignment horizontal="center"/>
    </xf>
    <xf numFmtId="0" fontId="12" fillId="31" borderId="145" xfId="1" applyNumberFormat="1" applyFont="1" applyFill="1" applyBorder="1" applyAlignment="1">
      <alignment horizontal="center"/>
    </xf>
    <xf numFmtId="0" fontId="12" fillId="31" borderId="146" xfId="1" applyNumberFormat="1" applyFont="1" applyFill="1" applyBorder="1" applyAlignment="1">
      <alignment horizontal="center"/>
    </xf>
    <xf numFmtId="0" fontId="12" fillId="31" borderId="139" xfId="1" applyNumberFormat="1" applyFont="1" applyFill="1" applyBorder="1" applyAlignment="1">
      <alignment horizontal="center"/>
    </xf>
    <xf numFmtId="9" fontId="12" fillId="31" borderId="145" xfId="1" applyFont="1" applyFill="1" applyBorder="1" applyAlignment="1">
      <alignment horizontal="center"/>
    </xf>
    <xf numFmtId="9" fontId="12" fillId="31" borderId="146" xfId="1" applyFont="1" applyFill="1" applyBorder="1" applyAlignment="1">
      <alignment horizontal="center"/>
    </xf>
    <xf numFmtId="9" fontId="12" fillId="31" borderId="139" xfId="1" applyFont="1" applyFill="1" applyBorder="1" applyAlignment="1">
      <alignment horizontal="center"/>
    </xf>
    <xf numFmtId="9" fontId="12" fillId="0" borderId="160" xfId="1" applyFont="1" applyBorder="1" applyAlignment="1">
      <alignment horizontal="center"/>
    </xf>
    <xf numFmtId="9" fontId="12" fillId="0" borderId="159" xfId="1" applyFont="1" applyBorder="1" applyAlignment="1">
      <alignment horizontal="center"/>
    </xf>
    <xf numFmtId="0" fontId="17" fillId="29" borderId="164" xfId="0" applyFont="1" applyFill="1" applyBorder="1" applyAlignment="1">
      <alignment horizontal="center" vertical="center"/>
    </xf>
    <xf numFmtId="0" fontId="17" fillId="29" borderId="64" xfId="0" applyFont="1" applyFill="1" applyBorder="1" applyAlignment="1">
      <alignment horizontal="center" vertical="center"/>
    </xf>
    <xf numFmtId="0" fontId="17" fillId="29" borderId="171" xfId="0" applyFont="1" applyFill="1" applyBorder="1" applyAlignment="1">
      <alignment horizontal="center" vertical="center"/>
    </xf>
    <xf numFmtId="0" fontId="8" fillId="2" borderId="172" xfId="0" applyFont="1" applyFill="1" applyBorder="1" applyAlignment="1">
      <alignment horizontal="center"/>
    </xf>
    <xf numFmtId="0" fontId="6" fillId="27" borderId="126" xfId="0" applyFont="1" applyFill="1" applyBorder="1" applyAlignment="1">
      <alignment horizontal="center" textRotation="90"/>
    </xf>
    <xf numFmtId="0" fontId="6" fillId="27" borderId="104" xfId="0" applyFont="1" applyFill="1" applyBorder="1" applyAlignment="1">
      <alignment horizontal="center" textRotation="90"/>
    </xf>
    <xf numFmtId="0" fontId="6" fillId="27" borderId="134" xfId="0" applyFont="1" applyFill="1" applyBorder="1" applyAlignment="1">
      <alignment horizontal="center" textRotation="90"/>
    </xf>
    <xf numFmtId="0" fontId="7" fillId="30" borderId="122" xfId="0" applyFont="1" applyFill="1" applyBorder="1" applyAlignment="1">
      <alignment horizontal="center" textRotation="90"/>
    </xf>
    <xf numFmtId="0" fontId="7" fillId="30" borderId="110" xfId="0" applyFont="1" applyFill="1" applyBorder="1" applyAlignment="1">
      <alignment horizontal="center" textRotation="90"/>
    </xf>
    <xf numFmtId="0" fontId="7" fillId="30" borderId="130" xfId="0" applyFont="1" applyFill="1" applyBorder="1" applyAlignment="1">
      <alignment horizontal="center" textRotation="90"/>
    </xf>
    <xf numFmtId="0" fontId="8" fillId="2" borderId="157" xfId="0" applyFont="1" applyFill="1" applyBorder="1" applyAlignment="1">
      <alignment horizontal="center" vertical="center"/>
    </xf>
    <xf numFmtId="0" fontId="8" fillId="2" borderId="163" xfId="0" applyFont="1" applyFill="1" applyBorder="1" applyAlignment="1">
      <alignment horizontal="center" vertical="center"/>
    </xf>
    <xf numFmtId="0" fontId="8" fillId="2" borderId="158" xfId="0" applyFont="1" applyFill="1" applyBorder="1" applyAlignment="1">
      <alignment horizontal="center" vertical="center"/>
    </xf>
    <xf numFmtId="0" fontId="11" fillId="31" borderId="128" xfId="0" applyFont="1" applyFill="1" applyBorder="1" applyAlignment="1">
      <alignment horizontal="center" vertical="center"/>
    </xf>
    <xf numFmtId="0" fontId="14" fillId="2" borderId="157" xfId="0" applyFont="1" applyFill="1" applyBorder="1" applyAlignment="1">
      <alignment horizontal="center"/>
    </xf>
    <xf numFmtId="0" fontId="14" fillId="2" borderId="163" xfId="0" applyFont="1" applyFill="1" applyBorder="1" applyAlignment="1">
      <alignment horizontal="center"/>
    </xf>
    <xf numFmtId="0" fontId="14" fillId="2" borderId="158" xfId="0" applyFont="1" applyFill="1" applyBorder="1" applyAlignment="1">
      <alignment horizontal="center"/>
    </xf>
    <xf numFmtId="9" fontId="12" fillId="0" borderId="176" xfId="1" applyFont="1" applyBorder="1" applyAlignment="1">
      <alignment horizontal="center"/>
    </xf>
    <xf numFmtId="9" fontId="12" fillId="0" borderId="175" xfId="1" applyFont="1" applyBorder="1" applyAlignment="1">
      <alignment horizontal="center"/>
    </xf>
    <xf numFmtId="0" fontId="17" fillId="29" borderId="152" xfId="0" applyFont="1" applyFill="1" applyBorder="1" applyAlignment="1">
      <alignment horizontal="center" vertical="center"/>
    </xf>
    <xf numFmtId="0" fontId="17" fillId="29" borderId="156" xfId="0" applyFont="1" applyFill="1" applyBorder="1" applyAlignment="1">
      <alignment horizontal="center" vertical="center"/>
    </xf>
    <xf numFmtId="0" fontId="70" fillId="33" borderId="166" xfId="0" applyFont="1" applyFill="1" applyBorder="1" applyAlignment="1">
      <alignment horizontal="center" vertical="center"/>
    </xf>
    <xf numFmtId="9" fontId="12" fillId="0" borderId="167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62" xfId="0" applyFont="1" applyFill="1" applyBorder="1" applyAlignment="1">
      <alignment horizontal="center"/>
    </xf>
    <xf numFmtId="9" fontId="12" fillId="0" borderId="106" xfId="1" applyFont="1" applyBorder="1" applyAlignment="1">
      <alignment horizontal="center"/>
    </xf>
    <xf numFmtId="0" fontId="70" fillId="34" borderId="100" xfId="0" applyFont="1" applyFill="1" applyBorder="1" applyAlignment="1">
      <alignment horizontal="center"/>
    </xf>
    <xf numFmtId="0" fontId="70" fillId="34" borderId="102" xfId="0" applyFont="1" applyFill="1" applyBorder="1" applyAlignment="1">
      <alignment horizontal="center"/>
    </xf>
    <xf numFmtId="0" fontId="70" fillId="34" borderId="137" xfId="0" applyFont="1" applyFill="1" applyBorder="1" applyAlignment="1">
      <alignment horizontal="center"/>
    </xf>
    <xf numFmtId="9" fontId="12" fillId="0" borderId="108" xfId="1" applyFont="1" applyBorder="1" applyAlignment="1">
      <alignment horizontal="center"/>
    </xf>
    <xf numFmtId="9" fontId="12" fillId="0" borderId="110" xfId="1" applyFont="1" applyBorder="1" applyAlignment="1">
      <alignment horizontal="center"/>
    </xf>
    <xf numFmtId="0" fontId="24" fillId="2" borderId="30" xfId="1" applyNumberFormat="1" applyFont="1" applyFill="1" applyBorder="1" applyAlignment="1">
      <alignment horizontal="center"/>
    </xf>
    <xf numFmtId="0" fontId="24" fillId="2" borderId="11" xfId="1" applyNumberFormat="1" applyFont="1" applyFill="1" applyBorder="1" applyAlignment="1">
      <alignment horizontal="center"/>
    </xf>
    <xf numFmtId="9" fontId="12" fillId="0" borderId="104" xfId="1" applyFont="1" applyBorder="1" applyAlignment="1">
      <alignment horizontal="center"/>
    </xf>
    <xf numFmtId="9" fontId="12" fillId="31" borderId="153" xfId="1" applyFont="1" applyFill="1" applyBorder="1" applyAlignment="1">
      <alignment horizontal="center"/>
    </xf>
    <xf numFmtId="0" fontId="11" fillId="31" borderId="130" xfId="0" applyFont="1" applyFill="1" applyBorder="1" applyAlignment="1">
      <alignment horizontal="center" vertical="center"/>
    </xf>
    <xf numFmtId="0" fontId="11" fillId="31" borderId="13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1" fillId="29" borderId="145" xfId="1" applyNumberFormat="1" applyFont="1" applyFill="1" applyBorder="1" applyAlignment="1">
      <alignment horizontal="center" vertical="center"/>
    </xf>
    <xf numFmtId="0" fontId="21" fillId="29" borderId="146" xfId="1" applyNumberFormat="1" applyFont="1" applyFill="1" applyBorder="1" applyAlignment="1">
      <alignment horizontal="center" vertical="center"/>
    </xf>
    <xf numFmtId="0" fontId="21" fillId="29" borderId="139" xfId="1" applyNumberFormat="1" applyFont="1" applyFill="1" applyBorder="1" applyAlignment="1">
      <alignment horizontal="center" vertical="center"/>
    </xf>
    <xf numFmtId="0" fontId="24" fillId="31" borderId="128" xfId="1" applyNumberFormat="1" applyFont="1" applyFill="1" applyBorder="1" applyAlignment="1">
      <alignment horizontal="center" vertical="center"/>
    </xf>
    <xf numFmtId="0" fontId="24" fillId="31" borderId="129" xfId="1" applyNumberFormat="1" applyFont="1" applyFill="1" applyBorder="1" applyAlignment="1">
      <alignment horizontal="center" vertical="center"/>
    </xf>
    <xf numFmtId="0" fontId="24" fillId="31" borderId="131" xfId="1" applyNumberFormat="1" applyFont="1" applyFill="1" applyBorder="1" applyAlignment="1">
      <alignment horizontal="center" vertic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24" fillId="0" borderId="128" xfId="1" applyNumberFormat="1" applyFont="1" applyBorder="1" applyAlignment="1">
      <alignment horizontal="center" vertical="center"/>
    </xf>
    <xf numFmtId="0" fontId="24" fillId="0" borderId="129" xfId="1" applyNumberFormat="1" applyFont="1" applyBorder="1" applyAlignment="1">
      <alignment horizontal="center" vertical="center"/>
    </xf>
    <xf numFmtId="0" fontId="24" fillId="0" borderId="131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8" fillId="2" borderId="140" xfId="0" applyFont="1" applyFill="1" applyBorder="1" applyAlignment="1">
      <alignment horizontal="center"/>
    </xf>
    <xf numFmtId="0" fontId="8" fillId="2" borderId="121" xfId="0" applyFont="1" applyFill="1" applyBorder="1" applyAlignment="1">
      <alignment horizontal="center"/>
    </xf>
    <xf numFmtId="0" fontId="8" fillId="2" borderId="123" xfId="0" applyFont="1" applyFill="1" applyBorder="1" applyAlignment="1">
      <alignment horizontal="center"/>
    </xf>
    <xf numFmtId="9" fontId="12" fillId="0" borderId="173" xfId="1" applyFont="1" applyBorder="1" applyAlignment="1">
      <alignment horizontal="center"/>
    </xf>
    <xf numFmtId="0" fontId="20" fillId="33" borderId="194" xfId="0" applyFont="1" applyFill="1" applyBorder="1" applyAlignment="1">
      <alignment horizontal="center" vertical="center" wrapText="1"/>
    </xf>
    <xf numFmtId="0" fontId="20" fillId="33" borderId="195" xfId="0" applyFont="1" applyFill="1" applyBorder="1" applyAlignment="1">
      <alignment horizontal="center" vertical="center" wrapText="1"/>
    </xf>
    <xf numFmtId="0" fontId="20" fillId="33" borderId="196" xfId="0" applyFont="1" applyFill="1" applyBorder="1" applyAlignment="1">
      <alignment horizontal="center" vertical="center" wrapText="1"/>
    </xf>
    <xf numFmtId="0" fontId="20" fillId="33" borderId="198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99" xfId="0" applyFont="1" applyFill="1" applyBorder="1" applyAlignment="1">
      <alignment horizontal="center" vertical="center" wrapText="1"/>
    </xf>
    <xf numFmtId="0" fontId="25" fillId="32" borderId="116" xfId="0" applyFont="1" applyFill="1" applyBorder="1" applyAlignment="1">
      <alignment horizontal="center" vertical="center"/>
    </xf>
    <xf numFmtId="0" fontId="25" fillId="32" borderId="109" xfId="0" applyFont="1" applyFill="1" applyBorder="1" applyAlignment="1">
      <alignment horizontal="center" vertical="center"/>
    </xf>
    <xf numFmtId="0" fontId="25" fillId="32" borderId="170" xfId="0" applyFont="1" applyFill="1" applyBorder="1" applyAlignment="1">
      <alignment horizontal="center" vertical="center"/>
    </xf>
    <xf numFmtId="0" fontId="25" fillId="32" borderId="203" xfId="0" applyFont="1" applyFill="1" applyBorder="1" applyAlignment="1">
      <alignment horizontal="center" vertical="center"/>
    </xf>
    <xf numFmtId="0" fontId="25" fillId="32" borderId="204" xfId="0" applyFont="1" applyFill="1" applyBorder="1" applyAlignment="1">
      <alignment horizontal="center" vertical="center"/>
    </xf>
    <xf numFmtId="0" fontId="25" fillId="32" borderId="205" xfId="0" applyFont="1" applyFill="1" applyBorder="1" applyAlignment="1">
      <alignment horizontal="center" vertical="center"/>
    </xf>
    <xf numFmtId="0" fontId="73" fillId="28" borderId="127" xfId="1" applyNumberFormat="1" applyFont="1" applyFill="1" applyBorder="1" applyAlignment="1">
      <alignment horizontal="center" vertical="center"/>
    </xf>
    <xf numFmtId="0" fontId="73" fillId="28" borderId="0" xfId="1" applyNumberFormat="1" applyFont="1" applyFill="1" applyBorder="1" applyAlignment="1">
      <alignment horizontal="center" vertical="center"/>
    </xf>
    <xf numFmtId="0" fontId="73" fillId="28" borderId="119" xfId="1" applyNumberFormat="1" applyFont="1" applyFill="1" applyBorder="1" applyAlignment="1">
      <alignment horizontal="center" vertical="center"/>
    </xf>
    <xf numFmtId="0" fontId="73" fillId="28" borderId="128" xfId="1" applyNumberFormat="1" applyFont="1" applyFill="1" applyBorder="1" applyAlignment="1">
      <alignment horizontal="center" vertical="center"/>
    </xf>
    <xf numFmtId="0" fontId="73" fillId="28" borderId="129" xfId="1" applyNumberFormat="1" applyFont="1" applyFill="1" applyBorder="1" applyAlignment="1">
      <alignment horizontal="center" vertical="center"/>
    </xf>
    <xf numFmtId="0" fontId="73" fillId="28" borderId="131" xfId="1" applyNumberFormat="1" applyFont="1" applyFill="1" applyBorder="1" applyAlignment="1">
      <alignment horizontal="center" vertical="center"/>
    </xf>
    <xf numFmtId="0" fontId="24" fillId="32" borderId="145" xfId="1" applyNumberFormat="1" applyFont="1" applyFill="1" applyBorder="1" applyAlignment="1">
      <alignment horizontal="center" vertical="center"/>
    </xf>
    <xf numFmtId="0" fontId="24" fillId="32" borderId="146" xfId="1" applyNumberFormat="1" applyFont="1" applyFill="1" applyBorder="1" applyAlignment="1">
      <alignment horizontal="center" vertical="center"/>
    </xf>
    <xf numFmtId="0" fontId="24" fillId="32" borderId="139" xfId="1" applyNumberFormat="1" applyFont="1" applyFill="1" applyBorder="1" applyAlignment="1">
      <alignment horizontal="center" vertical="center"/>
    </xf>
    <xf numFmtId="0" fontId="10" fillId="2" borderId="145" xfId="0" applyFont="1" applyFill="1" applyBorder="1" applyAlignment="1">
      <alignment horizontal="center" vertical="center"/>
    </xf>
    <xf numFmtId="0" fontId="10" fillId="2" borderId="146" xfId="0" applyFont="1" applyFill="1" applyBorder="1" applyAlignment="1">
      <alignment horizontal="center" vertical="center"/>
    </xf>
    <xf numFmtId="0" fontId="10" fillId="2" borderId="13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1" fillId="28" borderId="200" xfId="1" applyNumberFormat="1" applyFont="1" applyFill="1" applyBorder="1" applyAlignment="1">
      <alignment horizontal="center"/>
    </xf>
    <xf numFmtId="0" fontId="21" fillId="28" borderId="201" xfId="1" applyNumberFormat="1" applyFont="1" applyFill="1" applyBorder="1" applyAlignment="1">
      <alignment horizontal="center"/>
    </xf>
    <xf numFmtId="0" fontId="21" fillId="28" borderId="202" xfId="1" applyNumberFormat="1" applyFont="1" applyFill="1" applyBorder="1" applyAlignment="1">
      <alignment horizontal="center"/>
    </xf>
    <xf numFmtId="9" fontId="12" fillId="0" borderId="145" xfId="1" applyNumberFormat="1" applyFont="1" applyBorder="1" applyAlignment="1">
      <alignment horizontal="center" vertical="center"/>
    </xf>
    <xf numFmtId="9" fontId="12" fillId="0" borderId="146" xfId="1" applyNumberFormat="1" applyFont="1" applyBorder="1" applyAlignment="1">
      <alignment horizontal="center" vertical="center"/>
    </xf>
    <xf numFmtId="9" fontId="12" fillId="0" borderId="139" xfId="1" applyNumberFormat="1" applyFont="1" applyBorder="1" applyAlignment="1">
      <alignment horizontal="center" vertical="center"/>
    </xf>
    <xf numFmtId="0" fontId="11" fillId="31" borderId="146" xfId="0" applyFont="1" applyFill="1" applyBorder="1" applyAlignment="1">
      <alignment horizontal="center" vertical="center"/>
    </xf>
    <xf numFmtId="0" fontId="11" fillId="31" borderId="139" xfId="0" applyFont="1" applyFill="1" applyBorder="1" applyAlignment="1">
      <alignment horizontal="center" vertical="center"/>
    </xf>
    <xf numFmtId="0" fontId="12" fillId="31" borderId="145" xfId="0" applyFont="1" applyFill="1" applyBorder="1" applyAlignment="1">
      <alignment horizontal="center"/>
    </xf>
    <xf numFmtId="0" fontId="12" fillId="31" borderId="146" xfId="0" applyFont="1" applyFill="1" applyBorder="1" applyAlignment="1">
      <alignment horizontal="center"/>
    </xf>
    <xf numFmtId="0" fontId="12" fillId="31" borderId="139" xfId="0" applyFont="1" applyFill="1" applyBorder="1" applyAlignment="1">
      <alignment horizontal="center"/>
    </xf>
    <xf numFmtId="0" fontId="70" fillId="33" borderId="179" xfId="0" applyFont="1" applyFill="1" applyBorder="1" applyAlignment="1">
      <alignment horizontal="center" vertical="center"/>
    </xf>
    <xf numFmtId="0" fontId="70" fillId="33" borderId="14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13" borderId="149" xfId="0" applyFont="1" applyFill="1" applyBorder="1" applyAlignment="1">
      <alignment horizontal="center" vertical="center"/>
    </xf>
    <xf numFmtId="0" fontId="7" fillId="13" borderId="178" xfId="0" applyFont="1" applyFill="1" applyBorder="1" applyAlignment="1">
      <alignment horizontal="center" vertical="center"/>
    </xf>
    <xf numFmtId="0" fontId="7" fillId="13" borderId="150" xfId="0" applyFont="1" applyFill="1" applyBorder="1" applyAlignment="1">
      <alignment horizontal="center" vertical="center"/>
    </xf>
    <xf numFmtId="0" fontId="7" fillId="13" borderId="151" xfId="0" applyFont="1" applyFill="1" applyBorder="1" applyAlignment="1">
      <alignment horizontal="center" vertical="center"/>
    </xf>
    <xf numFmtId="0" fontId="7" fillId="13" borderId="147" xfId="0" applyFont="1" applyFill="1" applyBorder="1" applyAlignment="1">
      <alignment horizontal="center" vertical="center"/>
    </xf>
    <xf numFmtId="0" fontId="7" fillId="13" borderId="177" xfId="0" applyFont="1" applyFill="1" applyBorder="1" applyAlignment="1">
      <alignment horizontal="center" vertical="center"/>
    </xf>
    <xf numFmtId="0" fontId="7" fillId="13" borderId="148" xfId="0" applyFont="1" applyFill="1" applyBorder="1" applyAlignment="1">
      <alignment horizontal="center" vertical="center"/>
    </xf>
    <xf numFmtId="0" fontId="7" fillId="13" borderId="19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9" fillId="19" borderId="18" xfId="0" applyFont="1" applyFill="1" applyBorder="1" applyAlignment="1">
      <alignment horizontal="center"/>
    </xf>
    <xf numFmtId="0" fontId="19" fillId="19" borderId="0" xfId="0" applyFont="1" applyFill="1" applyBorder="1" applyAlignment="1">
      <alignment horizontal="center"/>
    </xf>
    <xf numFmtId="0" fontId="19" fillId="19" borderId="24" xfId="0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6" fillId="27" borderId="120" xfId="0" applyFont="1" applyFill="1" applyBorder="1" applyAlignment="1">
      <alignment horizontal="center" textRotation="90"/>
    </xf>
    <xf numFmtId="0" fontId="6" fillId="27" borderId="127" xfId="0" applyFont="1" applyFill="1" applyBorder="1" applyAlignment="1">
      <alignment horizontal="center" textRotation="90"/>
    </xf>
    <xf numFmtId="9" fontId="12" fillId="0" borderId="143" xfId="1" applyNumberFormat="1" applyFont="1" applyBorder="1" applyAlignment="1">
      <alignment horizontal="center" vertical="center"/>
    </xf>
    <xf numFmtId="9" fontId="12" fillId="0" borderId="144" xfId="1" applyNumberFormat="1" applyFont="1" applyBorder="1" applyAlignment="1">
      <alignment horizontal="center" vertical="center"/>
    </xf>
    <xf numFmtId="9" fontId="23" fillId="2" borderId="117" xfId="1" applyNumberFormat="1" applyFont="1" applyFill="1" applyBorder="1" applyAlignment="1">
      <alignment horizontal="center" vertical="center"/>
    </xf>
    <xf numFmtId="9" fontId="23" fillId="2" borderId="197" xfId="1" applyNumberFormat="1" applyFont="1" applyFill="1" applyBorder="1" applyAlignment="1">
      <alignment horizontal="center" vertical="center"/>
    </xf>
    <xf numFmtId="9" fontId="71" fillId="2" borderId="118" xfId="1" applyNumberFormat="1" applyFont="1" applyFill="1" applyBorder="1" applyAlignment="1">
      <alignment horizontal="center" vertical="center"/>
    </xf>
    <xf numFmtId="9" fontId="71" fillId="2" borderId="69" xfId="1" applyNumberFormat="1" applyFont="1" applyFill="1" applyBorder="1" applyAlignment="1">
      <alignment horizontal="center" vertical="center"/>
    </xf>
    <xf numFmtId="9" fontId="71" fillId="2" borderId="197" xfId="1" applyNumberFormat="1" applyFont="1" applyFill="1" applyBorder="1" applyAlignment="1">
      <alignment horizontal="center" vertical="center"/>
    </xf>
    <xf numFmtId="9" fontId="25" fillId="2" borderId="69" xfId="1" applyNumberFormat="1" applyFont="1" applyFill="1" applyBorder="1" applyAlignment="1">
      <alignment horizontal="center" vertical="center"/>
    </xf>
    <xf numFmtId="0" fontId="72" fillId="34" borderId="116" xfId="0" applyFont="1" applyFill="1" applyBorder="1" applyAlignment="1">
      <alignment horizontal="center" vertical="center"/>
    </xf>
    <xf numFmtId="0" fontId="72" fillId="34" borderId="109" xfId="0" applyFont="1" applyFill="1" applyBorder="1" applyAlignment="1">
      <alignment horizontal="center" vertical="center"/>
    </xf>
    <xf numFmtId="0" fontId="72" fillId="34" borderId="170" xfId="0" applyFont="1" applyFill="1" applyBorder="1" applyAlignment="1">
      <alignment horizontal="center" vertical="center"/>
    </xf>
    <xf numFmtId="0" fontId="72" fillId="34" borderId="203" xfId="0" applyFont="1" applyFill="1" applyBorder="1" applyAlignment="1">
      <alignment horizontal="center" vertical="center"/>
    </xf>
    <xf numFmtId="0" fontId="72" fillId="34" borderId="204" xfId="0" applyFont="1" applyFill="1" applyBorder="1" applyAlignment="1">
      <alignment horizontal="center" vertical="center"/>
    </xf>
    <xf numFmtId="0" fontId="72" fillId="34" borderId="205" xfId="0" applyFont="1" applyFill="1" applyBorder="1" applyAlignment="1">
      <alignment horizontal="center" vertical="center"/>
    </xf>
    <xf numFmtId="0" fontId="6" fillId="31" borderId="116" xfId="0" applyFont="1" applyFill="1" applyBorder="1" applyAlignment="1">
      <alignment horizontal="center" vertical="center"/>
    </xf>
    <xf numFmtId="0" fontId="6" fillId="31" borderId="109" xfId="0" applyFont="1" applyFill="1" applyBorder="1" applyAlignment="1">
      <alignment horizontal="center" vertical="center"/>
    </xf>
    <xf numFmtId="0" fontId="6" fillId="31" borderId="170" xfId="0" applyFont="1" applyFill="1" applyBorder="1" applyAlignment="1">
      <alignment horizontal="center" vertical="center"/>
    </xf>
    <xf numFmtId="0" fontId="6" fillId="31" borderId="203" xfId="0" applyFont="1" applyFill="1" applyBorder="1" applyAlignment="1">
      <alignment horizontal="center" vertical="center"/>
    </xf>
    <xf numFmtId="0" fontId="6" fillId="31" borderId="204" xfId="0" applyFont="1" applyFill="1" applyBorder="1" applyAlignment="1">
      <alignment horizontal="center" vertical="center"/>
    </xf>
    <xf numFmtId="0" fontId="6" fillId="31" borderId="205" xfId="0" applyFont="1" applyFill="1" applyBorder="1" applyAlignment="1">
      <alignment horizontal="center" vertical="center"/>
    </xf>
    <xf numFmtId="0" fontId="10" fillId="10" borderId="121" xfId="0" applyFont="1" applyFill="1" applyBorder="1" applyAlignment="1">
      <alignment horizontal="center" vertical="center"/>
    </xf>
    <xf numFmtId="0" fontId="10" fillId="10" borderId="123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129" xfId="0" applyFont="1" applyFill="1" applyBorder="1" applyAlignment="1">
      <alignment horizontal="center" vertical="center"/>
    </xf>
    <xf numFmtId="0" fontId="70" fillId="34" borderId="168" xfId="0" applyFont="1" applyFill="1" applyBorder="1" applyAlignment="1">
      <alignment horizontal="center" vertical="center"/>
    </xf>
    <xf numFmtId="9" fontId="12" fillId="0" borderId="169" xfId="1" applyFont="1" applyBorder="1" applyAlignment="1">
      <alignment horizontal="center"/>
    </xf>
    <xf numFmtId="0" fontId="8" fillId="2" borderId="165" xfId="0" applyFont="1" applyFill="1" applyBorder="1" applyAlignment="1">
      <alignment horizontal="center"/>
    </xf>
    <xf numFmtId="0" fontId="5" fillId="0" borderId="185" xfId="0" applyFont="1" applyBorder="1" applyAlignment="1">
      <alignment horizontal="center" vertical="center" wrapText="1"/>
    </xf>
    <xf numFmtId="0" fontId="70" fillId="34" borderId="180" xfId="0" applyFont="1" applyFill="1" applyBorder="1" applyAlignment="1">
      <alignment horizontal="center" vertical="center"/>
    </xf>
    <xf numFmtId="0" fontId="70" fillId="34" borderId="146" xfId="0" applyFont="1" applyFill="1" applyBorder="1" applyAlignment="1">
      <alignment horizontal="center" vertical="center"/>
    </xf>
    <xf numFmtId="0" fontId="6" fillId="0" borderId="184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1" fillId="28" borderId="88" xfId="1" applyNumberFormat="1" applyFont="1" applyFill="1" applyBorder="1" applyAlignment="1">
      <alignment horizontal="center"/>
    </xf>
    <xf numFmtId="0" fontId="21" fillId="28" borderId="0" xfId="1" applyNumberFormat="1" applyFont="1" applyFill="1" applyBorder="1" applyAlignment="1">
      <alignment horizontal="center"/>
    </xf>
    <xf numFmtId="0" fontId="21" fillId="28" borderId="119" xfId="1" applyNumberFormat="1" applyFont="1" applyFill="1" applyBorder="1" applyAlignment="1">
      <alignment horizontal="center"/>
    </xf>
    <xf numFmtId="9" fontId="12" fillId="13" borderId="109" xfId="1" applyFont="1" applyFill="1" applyBorder="1" applyAlignment="1">
      <alignment horizontal="center"/>
    </xf>
    <xf numFmtId="9" fontId="12" fillId="13" borderId="138" xfId="1" applyFont="1" applyFill="1" applyBorder="1" applyAlignment="1">
      <alignment horizontal="center"/>
    </xf>
    <xf numFmtId="0" fontId="11" fillId="32" borderId="145" xfId="0" applyFont="1" applyFill="1" applyBorder="1" applyAlignment="1">
      <alignment horizontal="center" vertical="center" wrapText="1"/>
    </xf>
    <xf numFmtId="0" fontId="11" fillId="32" borderId="146" xfId="0" applyFont="1" applyFill="1" applyBorder="1" applyAlignment="1">
      <alignment horizontal="center" vertical="center" wrapText="1"/>
    </xf>
    <xf numFmtId="0" fontId="11" fillId="32" borderId="139" xfId="0" applyFont="1" applyFill="1" applyBorder="1" applyAlignment="1">
      <alignment horizontal="center" vertical="center" wrapText="1"/>
    </xf>
    <xf numFmtId="0" fontId="11" fillId="31" borderId="145" xfId="0" applyFont="1" applyFill="1" applyBorder="1" applyAlignment="1">
      <alignment horizontal="center" vertical="center" wrapText="1"/>
    </xf>
    <xf numFmtId="0" fontId="11" fillId="31" borderId="146" xfId="0" applyFont="1" applyFill="1" applyBorder="1" applyAlignment="1">
      <alignment horizontal="center" vertical="center" wrapText="1"/>
    </xf>
    <xf numFmtId="0" fontId="11" fillId="31" borderId="139" xfId="0" applyFont="1" applyFill="1" applyBorder="1" applyAlignment="1">
      <alignment horizontal="center" vertical="center" wrapText="1"/>
    </xf>
    <xf numFmtId="0" fontId="7" fillId="30" borderId="122" xfId="0" applyFont="1" applyFill="1" applyBorder="1" applyAlignment="1">
      <alignment horizontal="center" vertical="center" textRotation="90"/>
    </xf>
    <xf numFmtId="0" fontId="7" fillId="30" borderId="121" xfId="0" applyFont="1" applyFill="1" applyBorder="1" applyAlignment="1">
      <alignment horizontal="center" vertical="center" textRotation="90"/>
    </xf>
    <xf numFmtId="0" fontId="7" fillId="30" borderId="123" xfId="0" applyFont="1" applyFill="1" applyBorder="1" applyAlignment="1">
      <alignment horizontal="center" vertical="center" textRotation="90"/>
    </xf>
    <xf numFmtId="0" fontId="7" fillId="30" borderId="110" xfId="0" applyFont="1" applyFill="1" applyBorder="1" applyAlignment="1">
      <alignment horizontal="center" vertical="center" textRotation="90"/>
    </xf>
    <xf numFmtId="0" fontId="7" fillId="30" borderId="0" xfId="0" applyFont="1" applyFill="1" applyBorder="1" applyAlignment="1">
      <alignment horizontal="center" vertical="center" textRotation="90"/>
    </xf>
    <xf numFmtId="0" fontId="7" fillId="30" borderId="119" xfId="0" applyFont="1" applyFill="1" applyBorder="1" applyAlignment="1">
      <alignment horizontal="center" vertical="center" textRotation="90"/>
    </xf>
    <xf numFmtId="0" fontId="7" fillId="30" borderId="130" xfId="0" applyFont="1" applyFill="1" applyBorder="1" applyAlignment="1">
      <alignment horizontal="center" vertical="center" textRotation="90"/>
    </xf>
    <xf numFmtId="0" fontId="7" fillId="30" borderId="129" xfId="0" applyFont="1" applyFill="1" applyBorder="1" applyAlignment="1">
      <alignment horizontal="center" vertical="center" textRotation="90"/>
    </xf>
    <xf numFmtId="0" fontId="7" fillId="30" borderId="131" xfId="0" applyFont="1" applyFill="1" applyBorder="1" applyAlignment="1">
      <alignment horizontal="center" vertical="center" textRotation="90"/>
    </xf>
    <xf numFmtId="0" fontId="4" fillId="27" borderId="120" xfId="0" applyFont="1" applyFill="1" applyBorder="1" applyAlignment="1">
      <alignment horizontal="center" vertical="center" textRotation="90"/>
    </xf>
    <xf numFmtId="0" fontId="4" fillId="27" borderId="121" xfId="0" applyFont="1" applyFill="1" applyBorder="1" applyAlignment="1">
      <alignment horizontal="center" vertical="center" textRotation="90"/>
    </xf>
    <xf numFmtId="0" fontId="4" fillId="27" borderId="123" xfId="0" applyFont="1" applyFill="1" applyBorder="1" applyAlignment="1">
      <alignment horizontal="center" vertical="center" textRotation="90"/>
    </xf>
    <xf numFmtId="0" fontId="4" fillId="27" borderId="127" xfId="0" applyFont="1" applyFill="1" applyBorder="1" applyAlignment="1">
      <alignment horizontal="center" vertical="center" textRotation="90"/>
    </xf>
    <xf numFmtId="0" fontId="4" fillId="27" borderId="0" xfId="0" applyFont="1" applyFill="1" applyBorder="1" applyAlignment="1">
      <alignment horizontal="center" vertical="center" textRotation="90"/>
    </xf>
    <xf numFmtId="0" fontId="4" fillId="27" borderId="119" xfId="0" applyFont="1" applyFill="1" applyBorder="1" applyAlignment="1">
      <alignment horizontal="center" vertical="center" textRotation="90"/>
    </xf>
    <xf numFmtId="0" fontId="4" fillId="27" borderId="128" xfId="0" applyFont="1" applyFill="1" applyBorder="1" applyAlignment="1">
      <alignment horizontal="center" vertical="center" textRotation="90"/>
    </xf>
    <xf numFmtId="0" fontId="4" fillId="27" borderId="129" xfId="0" applyFont="1" applyFill="1" applyBorder="1" applyAlignment="1">
      <alignment horizontal="center" vertical="center" textRotation="90"/>
    </xf>
    <xf numFmtId="0" fontId="4" fillId="27" borderId="131" xfId="0" applyFont="1" applyFill="1" applyBorder="1" applyAlignment="1">
      <alignment horizontal="center" vertical="center" textRotation="90"/>
    </xf>
    <xf numFmtId="0" fontId="12" fillId="31" borderId="105" xfId="0" applyFont="1" applyFill="1" applyBorder="1" applyAlignment="1">
      <alignment horizontal="center" vertical="center"/>
    </xf>
    <xf numFmtId="0" fontId="6" fillId="27" borderId="128" xfId="0" applyFont="1" applyFill="1" applyBorder="1" applyAlignment="1">
      <alignment horizontal="center" textRotation="90"/>
    </xf>
    <xf numFmtId="0" fontId="21" fillId="28" borderId="181" xfId="1" applyNumberFormat="1" applyFont="1" applyFill="1" applyBorder="1" applyAlignment="1">
      <alignment horizontal="center"/>
    </xf>
    <xf numFmtId="0" fontId="21" fillId="28" borderId="192" xfId="1" applyNumberFormat="1" applyFont="1" applyFill="1" applyBorder="1" applyAlignment="1">
      <alignment horizontal="center"/>
    </xf>
    <xf numFmtId="0" fontId="31" fillId="0" borderId="52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27" fillId="13" borderId="49" xfId="0" applyFont="1" applyFill="1" applyBorder="1" applyAlignment="1">
      <alignment horizontal="center" vertical="center"/>
    </xf>
    <xf numFmtId="0" fontId="27" fillId="13" borderId="50" xfId="0" applyFont="1" applyFill="1" applyBorder="1" applyAlignment="1">
      <alignment horizontal="center" vertical="center"/>
    </xf>
    <xf numFmtId="0" fontId="27" fillId="13" borderId="42" xfId="0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horizontal="center" vertical="center"/>
    </xf>
    <xf numFmtId="0" fontId="19" fillId="12" borderId="38" xfId="0" applyFont="1" applyFill="1" applyBorder="1" applyAlignment="1">
      <alignment horizontal="center" vertical="center" textRotation="90"/>
    </xf>
    <xf numFmtId="0" fontId="19" fillId="12" borderId="48" xfId="0" applyFont="1" applyFill="1" applyBorder="1" applyAlignment="1">
      <alignment horizontal="center" vertical="center" textRotation="90"/>
    </xf>
    <xf numFmtId="0" fontId="19" fillId="12" borderId="47" xfId="0" applyFont="1" applyFill="1" applyBorder="1" applyAlignment="1">
      <alignment horizontal="center" vertical="center" textRotation="90"/>
    </xf>
    <xf numFmtId="0" fontId="15" fillId="11" borderId="38" xfId="0" applyFont="1" applyFill="1" applyBorder="1" applyAlignment="1">
      <alignment horizontal="center" vertical="center" textRotation="90"/>
    </xf>
    <xf numFmtId="0" fontId="15" fillId="11" borderId="48" xfId="0" applyFont="1" applyFill="1" applyBorder="1" applyAlignment="1">
      <alignment horizontal="center" vertical="center" textRotation="90"/>
    </xf>
    <xf numFmtId="0" fontId="15" fillId="11" borderId="47" xfId="0" applyFont="1" applyFill="1" applyBorder="1" applyAlignment="1">
      <alignment horizontal="center" vertical="center" textRotation="90"/>
    </xf>
    <xf numFmtId="0" fontId="31" fillId="0" borderId="38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textRotation="90"/>
    </xf>
    <xf numFmtId="0" fontId="19" fillId="7" borderId="48" xfId="0" applyFont="1" applyFill="1" applyBorder="1" applyAlignment="1">
      <alignment horizontal="center" vertical="center" textRotation="90"/>
    </xf>
    <xf numFmtId="0" fontId="19" fillId="7" borderId="47" xfId="0" applyFont="1" applyFill="1" applyBorder="1" applyAlignment="1">
      <alignment horizontal="center" vertical="center" textRotation="90"/>
    </xf>
    <xf numFmtId="0" fontId="27" fillId="19" borderId="37" xfId="0" applyFont="1" applyFill="1" applyBorder="1" applyAlignment="1">
      <alignment horizontal="center" vertical="center"/>
    </xf>
    <xf numFmtId="0" fontId="19" fillId="16" borderId="38" xfId="0" applyFont="1" applyFill="1" applyBorder="1" applyAlignment="1">
      <alignment horizontal="center" vertical="center" textRotation="90"/>
    </xf>
    <xf numFmtId="0" fontId="19" fillId="16" borderId="48" xfId="0" applyFont="1" applyFill="1" applyBorder="1" applyAlignment="1">
      <alignment horizontal="center" vertical="center" textRotation="90"/>
    </xf>
    <xf numFmtId="0" fontId="19" fillId="16" borderId="47" xfId="0" applyFont="1" applyFill="1" applyBorder="1" applyAlignment="1">
      <alignment horizontal="center" vertical="center" textRotation="90"/>
    </xf>
    <xf numFmtId="0" fontId="34" fillId="2" borderId="31" xfId="0" applyFont="1" applyFill="1" applyBorder="1" applyAlignment="1">
      <alignment horizontal="center" vertical="center" wrapText="1"/>
    </xf>
    <xf numFmtId="0" fontId="34" fillId="2" borderId="65" xfId="0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6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165" fontId="35" fillId="2" borderId="15" xfId="0" applyNumberFormat="1" applyFont="1" applyFill="1" applyBorder="1" applyAlignment="1">
      <alignment horizontal="center" vertical="center" wrapText="1"/>
    </xf>
    <xf numFmtId="165" fontId="35" fillId="2" borderId="64" xfId="0" applyNumberFormat="1" applyFont="1" applyFill="1" applyBorder="1" applyAlignment="1">
      <alignment horizontal="center" vertical="center" wrapText="1"/>
    </xf>
    <xf numFmtId="165" fontId="35" fillId="2" borderId="14" xfId="0" applyNumberFormat="1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20" xfId="0" applyFont="1" applyFill="1" applyBorder="1" applyAlignment="1">
      <alignment horizontal="center" vertical="center" wrapText="1"/>
    </xf>
    <xf numFmtId="0" fontId="37" fillId="10" borderId="18" xfId="0" applyFont="1" applyFill="1" applyBorder="1" applyAlignment="1">
      <alignment horizontal="center" vertical="center" textRotation="255" wrapText="1"/>
    </xf>
    <xf numFmtId="0" fontId="38" fillId="3" borderId="189" xfId="0" applyFont="1" applyFill="1" applyBorder="1" applyAlignment="1">
      <alignment horizontal="center" vertical="center" textRotation="90" wrapText="1"/>
    </xf>
    <xf numFmtId="0" fontId="38" fillId="3" borderId="190" xfId="0" applyFont="1" applyFill="1" applyBorder="1" applyAlignment="1">
      <alignment horizontal="center" vertical="center" textRotation="90" wrapText="1"/>
    </xf>
    <xf numFmtId="0" fontId="38" fillId="2" borderId="19" xfId="0" applyFont="1" applyFill="1" applyBorder="1" applyAlignment="1">
      <alignment horizontal="center" vertical="center" textRotation="90" wrapText="1"/>
    </xf>
    <xf numFmtId="0" fontId="38" fillId="2" borderId="0" xfId="0" applyFont="1" applyFill="1" applyBorder="1" applyAlignment="1">
      <alignment horizontal="center" vertical="center" textRotation="90" wrapText="1"/>
    </xf>
    <xf numFmtId="0" fontId="38" fillId="2" borderId="63" xfId="0" applyFont="1" applyFill="1" applyBorder="1" applyAlignment="1">
      <alignment horizontal="center" vertical="center" textRotation="90" wrapText="1"/>
    </xf>
    <xf numFmtId="0" fontId="39" fillId="23" borderId="60" xfId="0" applyFont="1" applyFill="1" applyBorder="1" applyAlignment="1">
      <alignment horizontal="center" vertical="center" textRotation="90" wrapText="1"/>
    </xf>
    <xf numFmtId="0" fontId="39" fillId="23" borderId="19" xfId="0" applyFont="1" applyFill="1" applyBorder="1" applyAlignment="1">
      <alignment horizontal="center" vertical="center" textRotation="90" wrapText="1"/>
    </xf>
    <xf numFmtId="0" fontId="38" fillId="2" borderId="60" xfId="0" applyFont="1" applyFill="1" applyBorder="1" applyAlignment="1">
      <alignment horizontal="center" vertical="center" textRotation="90" wrapText="1"/>
    </xf>
    <xf numFmtId="0" fontId="4" fillId="3" borderId="96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63" xfId="0" applyFont="1" applyFill="1" applyBorder="1" applyAlignment="1">
      <alignment horizontal="center" vertical="center" textRotation="90" wrapText="1"/>
    </xf>
    <xf numFmtId="0" fontId="4" fillId="2" borderId="67" xfId="0" applyFont="1" applyFill="1" applyBorder="1" applyAlignment="1">
      <alignment horizontal="center" vertical="center" textRotation="90" wrapText="1"/>
    </xf>
    <xf numFmtId="0" fontId="4" fillId="3" borderId="191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10" fillId="23" borderId="60" xfId="0" applyFont="1" applyFill="1" applyBorder="1" applyAlignment="1">
      <alignment horizontal="center" vertical="center" textRotation="90" wrapText="1"/>
    </xf>
    <xf numFmtId="0" fontId="10" fillId="23" borderId="19" xfId="0" applyFont="1" applyFill="1" applyBorder="1" applyAlignment="1">
      <alignment horizontal="center" vertical="center" textRotation="90" wrapText="1"/>
    </xf>
    <xf numFmtId="0" fontId="4" fillId="2" borderId="60" xfId="0" applyFont="1" applyFill="1" applyBorder="1" applyAlignment="1">
      <alignment horizontal="center" vertical="center" textRotation="90" wrapText="1"/>
    </xf>
    <xf numFmtId="0" fontId="48" fillId="19" borderId="62" xfId="0" applyFont="1" applyFill="1" applyBorder="1" applyAlignment="1">
      <alignment horizontal="center" vertical="center" wrapText="1"/>
    </xf>
    <xf numFmtId="0" fontId="48" fillId="19" borderId="29" xfId="0" applyFont="1" applyFill="1" applyBorder="1" applyAlignment="1">
      <alignment horizontal="center" vertical="center" wrapText="1"/>
    </xf>
    <xf numFmtId="0" fontId="41" fillId="2" borderId="60" xfId="0" applyFont="1" applyFill="1" applyBorder="1" applyAlignment="1">
      <alignment horizontal="center" vertical="center" textRotation="90" wrapText="1"/>
    </xf>
    <xf numFmtId="0" fontId="41" fillId="2" borderId="0" xfId="0" applyFont="1" applyFill="1" applyBorder="1" applyAlignment="1">
      <alignment horizontal="center" vertical="center" textRotation="90" wrapText="1"/>
    </xf>
    <xf numFmtId="0" fontId="41" fillId="2" borderId="63" xfId="0" applyFont="1" applyFill="1" applyBorder="1" applyAlignment="1">
      <alignment horizontal="center" vertical="center" textRotation="90" wrapText="1"/>
    </xf>
    <xf numFmtId="0" fontId="42" fillId="2" borderId="18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2" fillId="2" borderId="61" xfId="0" applyFont="1" applyFill="1" applyBorder="1" applyAlignment="1">
      <alignment horizontal="center" vertical="center" wrapText="1"/>
    </xf>
    <xf numFmtId="0" fontId="42" fillId="2" borderId="26" xfId="0" applyFont="1" applyFill="1" applyBorder="1" applyAlignment="1">
      <alignment horizontal="center" vertical="center" wrapText="1"/>
    </xf>
    <xf numFmtId="0" fontId="43" fillId="2" borderId="47" xfId="0" applyFont="1" applyFill="1" applyBorder="1" applyAlignment="1">
      <alignment horizontal="center" vertical="center" textRotation="90" wrapText="1"/>
    </xf>
    <xf numFmtId="0" fontId="43" fillId="2" borderId="37" xfId="0" applyFont="1" applyFill="1" applyBorder="1" applyAlignment="1">
      <alignment horizontal="center" vertical="center" textRotation="90" wrapText="1"/>
    </xf>
    <xf numFmtId="0" fontId="44" fillId="10" borderId="19" xfId="0" applyFont="1" applyFill="1" applyBorder="1" applyAlignment="1">
      <alignment horizontal="center" vertical="center" textRotation="90" wrapText="1"/>
    </xf>
    <xf numFmtId="0" fontId="44" fillId="10" borderId="14" xfId="0" applyFont="1" applyFill="1" applyBorder="1" applyAlignment="1">
      <alignment horizontal="center" vertical="center" textRotation="90" wrapText="1"/>
    </xf>
    <xf numFmtId="0" fontId="46" fillId="10" borderId="70" xfId="0" applyFont="1" applyFill="1" applyBorder="1" applyAlignment="1">
      <alignment horizontal="center" vertical="center" wrapText="1"/>
    </xf>
    <xf numFmtId="0" fontId="46" fillId="10" borderId="71" xfId="0" applyFont="1" applyFill="1" applyBorder="1" applyAlignment="1">
      <alignment horizontal="center" vertical="center" wrapText="1"/>
    </xf>
    <xf numFmtId="0" fontId="38" fillId="2" borderId="67" xfId="0" applyFont="1" applyFill="1" applyBorder="1" applyAlignment="1">
      <alignment horizontal="center" vertical="center" textRotation="90" wrapText="1"/>
    </xf>
    <xf numFmtId="0" fontId="40" fillId="3" borderId="96" xfId="0" applyFont="1" applyFill="1" applyBorder="1" applyAlignment="1">
      <alignment horizontal="center" vertical="center" textRotation="90" wrapText="1"/>
    </xf>
    <xf numFmtId="0" fontId="4" fillId="2" borderId="76" xfId="0" applyFont="1" applyFill="1" applyBorder="1" applyAlignment="1">
      <alignment horizontal="center" vertical="center" textRotation="90" wrapText="1"/>
    </xf>
    <xf numFmtId="0" fontId="4" fillId="2" borderId="86" xfId="0" applyFont="1" applyFill="1" applyBorder="1" applyAlignment="1">
      <alignment horizontal="center" vertical="center" textRotation="90" wrapText="1"/>
    </xf>
    <xf numFmtId="0" fontId="36" fillId="23" borderId="60" xfId="0" applyFont="1" applyFill="1" applyBorder="1" applyAlignment="1">
      <alignment horizontal="center" vertical="center" textRotation="90" wrapText="1"/>
    </xf>
    <xf numFmtId="0" fontId="36" fillId="23" borderId="19" xfId="0" applyFont="1" applyFill="1" applyBorder="1" applyAlignment="1">
      <alignment horizontal="center" vertical="center" textRotation="90" wrapText="1"/>
    </xf>
    <xf numFmtId="0" fontId="5" fillId="2" borderId="67" xfId="0" applyFont="1" applyFill="1" applyBorder="1" applyAlignment="1">
      <alignment horizontal="center" wrapText="1"/>
    </xf>
    <xf numFmtId="0" fontId="47" fillId="19" borderId="182" xfId="0" applyFont="1" applyFill="1" applyBorder="1" applyAlignment="1">
      <alignment horizontal="center" vertical="center" wrapText="1"/>
    </xf>
    <xf numFmtId="0" fontId="47" fillId="19" borderId="183" xfId="0" applyFont="1" applyFill="1" applyBorder="1" applyAlignment="1">
      <alignment horizontal="center" vertical="center" wrapText="1"/>
    </xf>
    <xf numFmtId="0" fontId="39" fillId="23" borderId="62" xfId="0" applyFont="1" applyFill="1" applyBorder="1" applyAlignment="1">
      <alignment horizontal="center" vertical="center" wrapText="1"/>
    </xf>
    <xf numFmtId="0" fontId="39" fillId="23" borderId="29" xfId="0" applyFont="1" applyFill="1" applyBorder="1" applyAlignment="1">
      <alignment horizontal="center" vertical="center" wrapText="1"/>
    </xf>
    <xf numFmtId="0" fontId="47" fillId="19" borderId="62" xfId="0" applyFont="1" applyFill="1" applyBorder="1" applyAlignment="1">
      <alignment horizontal="center" vertical="center" wrapText="1"/>
    </xf>
    <xf numFmtId="0" fontId="47" fillId="19" borderId="29" xfId="0" applyFont="1" applyFill="1" applyBorder="1" applyAlignment="1">
      <alignment horizontal="center" vertical="center" wrapText="1"/>
    </xf>
    <xf numFmtId="0" fontId="10" fillId="23" borderId="62" xfId="0" applyFont="1" applyFill="1" applyBorder="1" applyAlignment="1">
      <alignment horizontal="center" vertical="center" wrapText="1"/>
    </xf>
    <xf numFmtId="0" fontId="10" fillId="23" borderId="29" xfId="0" applyFont="1" applyFill="1" applyBorder="1" applyAlignment="1">
      <alignment horizontal="center" vertical="center" wrapText="1"/>
    </xf>
    <xf numFmtId="0" fontId="48" fillId="19" borderId="26" xfId="0" applyFont="1" applyFill="1" applyBorder="1" applyAlignment="1">
      <alignment horizontal="center" vertical="center" wrapText="1"/>
    </xf>
    <xf numFmtId="3" fontId="47" fillId="19" borderId="15" xfId="0" applyNumberFormat="1" applyFont="1" applyFill="1" applyBorder="1" applyAlignment="1">
      <alignment horizontal="center" vertical="center" wrapText="1"/>
    </xf>
    <xf numFmtId="3" fontId="47" fillId="19" borderId="64" xfId="0" applyNumberFormat="1" applyFont="1" applyFill="1" applyBorder="1" applyAlignment="1">
      <alignment horizontal="center" vertical="center" wrapText="1"/>
    </xf>
    <xf numFmtId="0" fontId="38" fillId="10" borderId="31" xfId="0" applyFont="1" applyFill="1" applyBorder="1" applyAlignment="1">
      <alignment horizontal="center" vertical="center" wrapText="1"/>
    </xf>
    <xf numFmtId="0" fontId="38" fillId="10" borderId="15" xfId="0" applyFont="1" applyFill="1" applyBorder="1" applyAlignment="1">
      <alignment horizontal="center" vertical="center" wrapText="1"/>
    </xf>
    <xf numFmtId="0" fontId="41" fillId="24" borderId="67" xfId="0" applyFont="1" applyFill="1" applyBorder="1" applyAlignment="1">
      <alignment horizontal="center" vertical="center"/>
    </xf>
    <xf numFmtId="0" fontId="31" fillId="14" borderId="1" xfId="0" applyFont="1" applyFill="1" applyBorder="1" applyAlignment="1">
      <alignment horizontal="center" vertical="center" wrapText="1"/>
    </xf>
    <xf numFmtId="3" fontId="49" fillId="2" borderId="1" xfId="0" applyNumberFormat="1" applyFont="1" applyFill="1" applyBorder="1" applyAlignment="1">
      <alignment horizontal="center" vertical="center" wrapText="1"/>
    </xf>
    <xf numFmtId="3" fontId="4" fillId="2" borderId="64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1" fillId="24" borderId="69" xfId="0" applyFont="1" applyFill="1" applyBorder="1" applyAlignment="1">
      <alignment horizontal="center" vertical="center"/>
    </xf>
    <xf numFmtId="0" fontId="31" fillId="14" borderId="7" xfId="0" applyFont="1" applyFill="1" applyBorder="1" applyAlignment="1">
      <alignment horizontal="center" vertical="center" wrapText="1"/>
    </xf>
    <xf numFmtId="0" fontId="31" fillId="14" borderId="3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left" vertical="center" wrapText="1"/>
    </xf>
    <xf numFmtId="0" fontId="50" fillId="2" borderId="3" xfId="0" applyFont="1" applyFill="1" applyBorder="1" applyAlignment="1">
      <alignment horizontal="left" vertical="center" wrapText="1"/>
    </xf>
    <xf numFmtId="0" fontId="52" fillId="2" borderId="21" xfId="0" applyFont="1" applyFill="1" applyBorder="1" applyAlignment="1">
      <alignment horizontal="center" vertical="center" wrapText="1"/>
    </xf>
    <xf numFmtId="0" fontId="52" fillId="2" borderId="22" xfId="0" applyFont="1" applyFill="1" applyBorder="1" applyAlignment="1">
      <alignment horizontal="center" vertical="center" wrapText="1"/>
    </xf>
    <xf numFmtId="0" fontId="52" fillId="2" borderId="20" xfId="0" applyFont="1" applyFill="1" applyBorder="1" applyAlignment="1">
      <alignment horizontal="center" vertical="center" wrapText="1"/>
    </xf>
    <xf numFmtId="0" fontId="38" fillId="10" borderId="7" xfId="0" applyFont="1" applyFill="1" applyBorder="1" applyAlignment="1">
      <alignment horizontal="center" vertical="center" wrapText="1"/>
    </xf>
    <xf numFmtId="0" fontId="38" fillId="10" borderId="16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 textRotation="90"/>
    </xf>
    <xf numFmtId="0" fontId="31" fillId="14" borderId="28" xfId="0" applyFont="1" applyFill="1" applyBorder="1" applyAlignment="1">
      <alignment horizontal="center" vertical="center" wrapText="1"/>
    </xf>
    <xf numFmtId="0" fontId="31" fillId="14" borderId="14" xfId="0" applyFont="1" applyFill="1" applyBorder="1" applyAlignment="1">
      <alignment horizontal="center" vertical="center" wrapText="1"/>
    </xf>
    <xf numFmtId="10" fontId="9" fillId="2" borderId="7" xfId="0" applyNumberFormat="1" applyFont="1" applyFill="1" applyBorder="1" applyAlignment="1">
      <alignment horizontal="center" vertical="center"/>
    </xf>
    <xf numFmtId="10" fontId="9" fillId="2" borderId="60" xfId="0" applyNumberFormat="1" applyFont="1" applyFill="1" applyBorder="1" applyAlignment="1">
      <alignment horizontal="center" vertical="center"/>
    </xf>
    <xf numFmtId="0" fontId="10" fillId="25" borderId="7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textRotation="90"/>
    </xf>
    <xf numFmtId="0" fontId="9" fillId="2" borderId="15" xfId="0" applyFont="1" applyFill="1" applyBorder="1" applyAlignment="1">
      <alignment horizontal="center" vertical="center" textRotation="90"/>
    </xf>
    <xf numFmtId="0" fontId="4" fillId="10" borderId="16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52" fillId="2" borderId="34" xfId="0" applyFont="1" applyFill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vertical="center" wrapText="1"/>
    </xf>
    <xf numFmtId="0" fontId="19" fillId="5" borderId="89" xfId="0" applyNumberFormat="1" applyFont="1" applyFill="1" applyBorder="1" applyAlignment="1">
      <alignment horizontal="center" vertical="center" wrapText="1"/>
    </xf>
    <xf numFmtId="9" fontId="56" fillId="2" borderId="28" xfId="0" applyNumberFormat="1" applyFont="1" applyFill="1" applyBorder="1" applyAlignment="1">
      <alignment horizontal="center" vertical="center" wrapText="1"/>
    </xf>
    <xf numFmtId="9" fontId="56" fillId="2" borderId="19" xfId="0" applyNumberFormat="1" applyFont="1" applyFill="1" applyBorder="1" applyAlignment="1">
      <alignment horizontal="center" vertical="center" wrapText="1"/>
    </xf>
    <xf numFmtId="9" fontId="56" fillId="2" borderId="14" xfId="0" applyNumberFormat="1" applyFont="1" applyFill="1" applyBorder="1" applyAlignment="1">
      <alignment horizontal="center" vertical="center" wrapText="1"/>
    </xf>
    <xf numFmtId="0" fontId="47" fillId="5" borderId="187" xfId="0" applyNumberFormat="1" applyFont="1" applyFill="1" applyBorder="1" applyAlignment="1">
      <alignment horizontal="center" vertical="center"/>
    </xf>
    <xf numFmtId="0" fontId="47" fillId="5" borderId="89" xfId="0" applyNumberFormat="1" applyFont="1" applyFill="1" applyBorder="1" applyAlignment="1">
      <alignment horizontal="center" vertical="center"/>
    </xf>
    <xf numFmtId="0" fontId="47" fillId="5" borderId="186" xfId="0" applyNumberFormat="1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 wrapText="1"/>
    </xf>
    <xf numFmtId="164" fontId="39" fillId="10" borderId="15" xfId="0" applyNumberFormat="1" applyFont="1" applyFill="1" applyBorder="1" applyAlignment="1">
      <alignment horizontal="center" vertical="center" wrapText="1"/>
    </xf>
    <xf numFmtId="164" fontId="39" fillId="10" borderId="14" xfId="0" applyNumberFormat="1" applyFont="1" applyFill="1" applyBorder="1" applyAlignment="1">
      <alignment horizontal="center" vertical="center" wrapText="1"/>
    </xf>
    <xf numFmtId="0" fontId="55" fillId="2" borderId="31" xfId="0" applyFont="1" applyFill="1" applyBorder="1" applyAlignment="1">
      <alignment horizontal="center" vertical="center" wrapText="1"/>
    </xf>
    <xf numFmtId="0" fontId="55" fillId="2" borderId="65" xfId="0" applyFont="1" applyFill="1" applyBorder="1" applyAlignment="1">
      <alignment horizontal="center" vertical="center" wrapText="1"/>
    </xf>
    <xf numFmtId="0" fontId="55" fillId="2" borderId="28" xfId="0" applyFont="1" applyFill="1" applyBorder="1" applyAlignment="1">
      <alignment horizontal="center" vertical="center" wrapText="1"/>
    </xf>
    <xf numFmtId="0" fontId="55" fillId="2" borderId="15" xfId="0" applyFont="1" applyFill="1" applyBorder="1" applyAlignment="1">
      <alignment horizontal="center" vertical="center" wrapText="1"/>
    </xf>
    <xf numFmtId="0" fontId="55" fillId="2" borderId="64" xfId="0" applyFont="1" applyFill="1" applyBorder="1" applyAlignment="1">
      <alignment horizontal="center" vertical="center" wrapText="1"/>
    </xf>
    <xf numFmtId="0" fontId="55" fillId="2" borderId="14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64" fontId="39" fillId="10" borderId="64" xfId="0" applyNumberFormat="1" applyFont="1" applyFill="1" applyBorder="1" applyAlignment="1">
      <alignment horizontal="center" vertical="center" wrapText="1"/>
    </xf>
    <xf numFmtId="9" fontId="54" fillId="10" borderId="90" xfId="0" applyNumberFormat="1" applyFont="1" applyFill="1" applyBorder="1" applyAlignment="1">
      <alignment horizontal="center" vertical="center" wrapText="1"/>
    </xf>
    <xf numFmtId="9" fontId="54" fillId="10" borderId="91" xfId="0" applyNumberFormat="1" applyFont="1" applyFill="1" applyBorder="1" applyAlignment="1">
      <alignment horizontal="center" vertical="center" wrapText="1"/>
    </xf>
    <xf numFmtId="0" fontId="58" fillId="10" borderId="7" xfId="0" applyFont="1" applyFill="1" applyBorder="1" applyAlignment="1">
      <alignment horizontal="center" wrapText="1"/>
    </xf>
    <xf numFmtId="0" fontId="58" fillId="10" borderId="16" xfId="0" applyFont="1" applyFill="1" applyBorder="1" applyAlignment="1">
      <alignment horizontal="center" wrapText="1"/>
    </xf>
    <xf numFmtId="0" fontId="58" fillId="10" borderId="3" xfId="0" applyFont="1" applyFill="1" applyBorder="1" applyAlignment="1">
      <alignment horizontal="center" wrapText="1"/>
    </xf>
    <xf numFmtId="0" fontId="9" fillId="10" borderId="8" xfId="0" applyNumberFormat="1" applyFont="1" applyFill="1" applyBorder="1" applyAlignment="1">
      <alignment horizontal="center" vertical="center" wrapText="1"/>
    </xf>
    <xf numFmtId="0" fontId="9" fillId="10" borderId="30" xfId="0" applyNumberFormat="1" applyFont="1" applyFill="1" applyBorder="1" applyAlignment="1">
      <alignment horizontal="center" vertical="center" wrapText="1"/>
    </xf>
    <xf numFmtId="0" fontId="9" fillId="10" borderId="64" xfId="0" applyNumberFormat="1" applyFont="1" applyFill="1" applyBorder="1" applyAlignment="1">
      <alignment horizontal="center" vertical="center" wrapText="1"/>
    </xf>
    <xf numFmtId="0" fontId="57" fillId="2" borderId="15" xfId="0" applyNumberFormat="1" applyFont="1" applyFill="1" applyBorder="1" applyAlignment="1">
      <alignment horizontal="center" vertical="center"/>
    </xf>
    <xf numFmtId="0" fontId="57" fillId="2" borderId="64" xfId="0" applyNumberFormat="1" applyFont="1" applyFill="1" applyBorder="1" applyAlignment="1">
      <alignment horizontal="center" vertical="center"/>
    </xf>
    <xf numFmtId="0" fontId="57" fillId="2" borderId="30" xfId="0" applyNumberFormat="1" applyFont="1" applyFill="1" applyBorder="1" applyAlignment="1">
      <alignment horizontal="center" vertical="center"/>
    </xf>
    <xf numFmtId="0" fontId="57" fillId="2" borderId="11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2" borderId="8" xfId="0" applyFill="1" applyBorder="1" applyAlignment="1">
      <alignment horizontal="center"/>
    </xf>
    <xf numFmtId="0" fontId="0" fillId="22" borderId="30" xfId="0" applyFill="1" applyBorder="1" applyAlignment="1">
      <alignment horizontal="center"/>
    </xf>
    <xf numFmtId="0" fontId="0" fillId="22" borderId="11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0" fillId="19" borderId="30" xfId="0" applyFill="1" applyBorder="1" applyAlignment="1">
      <alignment horizontal="center"/>
    </xf>
    <xf numFmtId="0" fontId="74" fillId="36" borderId="31" xfId="0" applyFont="1" applyFill="1" applyBorder="1" applyAlignment="1">
      <alignment horizontal="center" vertical="center"/>
    </xf>
    <xf numFmtId="0" fontId="74" fillId="36" borderId="65" xfId="0" applyFont="1" applyFill="1" applyBorder="1" applyAlignment="1">
      <alignment horizontal="center" vertical="center"/>
    </xf>
    <xf numFmtId="0" fontId="74" fillId="36" borderId="28" xfId="0" applyFont="1" applyFill="1" applyBorder="1" applyAlignment="1">
      <alignment horizontal="center" vertical="center"/>
    </xf>
    <xf numFmtId="0" fontId="16" fillId="10" borderId="67" xfId="0" applyFont="1" applyFill="1" applyBorder="1" applyAlignment="1">
      <alignment horizontal="center" vertical="center"/>
    </xf>
    <xf numFmtId="0" fontId="74" fillId="26" borderId="31" xfId="0" applyFont="1" applyFill="1" applyBorder="1" applyAlignment="1">
      <alignment horizontal="center" vertical="center"/>
    </xf>
    <xf numFmtId="0" fontId="74" fillId="26" borderId="65" xfId="0" applyFont="1" applyFill="1" applyBorder="1" applyAlignment="1">
      <alignment horizontal="center" vertical="center"/>
    </xf>
    <xf numFmtId="0" fontId="74" fillId="26" borderId="28" xfId="0" applyFont="1" applyFill="1" applyBorder="1" applyAlignment="1">
      <alignment horizontal="center" vertical="center"/>
    </xf>
    <xf numFmtId="0" fontId="41" fillId="26" borderId="76" xfId="0" applyFont="1" applyFill="1" applyBorder="1" applyAlignment="1">
      <alignment horizontal="center"/>
    </xf>
    <xf numFmtId="0" fontId="41" fillId="26" borderId="77" xfId="0" applyFont="1" applyFill="1" applyBorder="1" applyAlignment="1">
      <alignment horizontal="center"/>
    </xf>
    <xf numFmtId="0" fontId="63" fillId="21" borderId="1" xfId="0" applyFont="1" applyFill="1" applyBorder="1" applyAlignment="1">
      <alignment horizontal="center" vertical="center"/>
    </xf>
    <xf numFmtId="0" fontId="64" fillId="22" borderId="37" xfId="0" applyFont="1" applyFill="1" applyBorder="1" applyAlignment="1">
      <alignment horizontal="center" vertical="center" wrapText="1"/>
    </xf>
    <xf numFmtId="0" fontId="65" fillId="2" borderId="52" xfId="0" applyNumberFormat="1" applyFont="1" applyFill="1" applyBorder="1" applyAlignment="1">
      <alignment horizontal="center" vertical="center"/>
    </xf>
    <xf numFmtId="0" fontId="65" fillId="2" borderId="53" xfId="0" applyNumberFormat="1" applyFont="1" applyFill="1" applyBorder="1" applyAlignment="1">
      <alignment horizontal="center" vertical="center"/>
    </xf>
    <xf numFmtId="0" fontId="65" fillId="2" borderId="55" xfId="0" applyNumberFormat="1" applyFont="1" applyFill="1" applyBorder="1" applyAlignment="1">
      <alignment horizontal="center" vertical="center"/>
    </xf>
    <xf numFmtId="0" fontId="65" fillId="2" borderId="56" xfId="0" applyNumberFormat="1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/>
    </xf>
    <xf numFmtId="0" fontId="46" fillId="19" borderId="50" xfId="0" applyFont="1" applyFill="1" applyBorder="1" applyAlignment="1">
      <alignment horizontal="center" vertical="center" textRotation="90"/>
    </xf>
    <xf numFmtId="0" fontId="46" fillId="19" borderId="37" xfId="0" applyFont="1" applyFill="1" applyBorder="1" applyAlignment="1">
      <alignment horizontal="center" vertical="center" textRotation="90"/>
    </xf>
    <xf numFmtId="0" fontId="46" fillId="19" borderId="47" xfId="0" applyFont="1" applyFill="1" applyBorder="1" applyAlignment="1">
      <alignment horizontal="center" vertical="center" textRotation="90"/>
    </xf>
    <xf numFmtId="0" fontId="46" fillId="19" borderId="47" xfId="0" applyFont="1" applyFill="1" applyBorder="1" applyAlignment="1">
      <alignment horizontal="center" textRotation="90"/>
    </xf>
    <xf numFmtId="0" fontId="46" fillId="19" borderId="37" xfId="0" applyFont="1" applyFill="1" applyBorder="1" applyAlignment="1">
      <alignment horizontal="center" textRotation="90"/>
    </xf>
    <xf numFmtId="0" fontId="66" fillId="19" borderId="7" xfId="0" applyFont="1" applyFill="1" applyBorder="1" applyAlignment="1">
      <alignment horizontal="center" vertical="center"/>
    </xf>
    <xf numFmtId="0" fontId="66" fillId="19" borderId="31" xfId="0" applyFont="1" applyFill="1" applyBorder="1" applyAlignment="1">
      <alignment horizontal="center" vertical="center"/>
    </xf>
    <xf numFmtId="0" fontId="41" fillId="26" borderId="72" xfId="0" applyFont="1" applyFill="1" applyBorder="1" applyAlignment="1">
      <alignment horizontal="center"/>
    </xf>
    <xf numFmtId="0" fontId="41" fillId="26" borderId="73" xfId="0" applyFont="1" applyFill="1" applyBorder="1" applyAlignment="1">
      <alignment horizontal="center"/>
    </xf>
    <xf numFmtId="0" fontId="41" fillId="26" borderId="74" xfId="0" applyFont="1" applyFill="1" applyBorder="1" applyAlignment="1">
      <alignment horizontal="center"/>
    </xf>
    <xf numFmtId="0" fontId="41" fillId="26" borderId="75" xfId="0" applyFont="1" applyFill="1" applyBorder="1" applyAlignment="1">
      <alignment horizontal="center"/>
    </xf>
    <xf numFmtId="0" fontId="11" fillId="19" borderId="37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2" xfId="0" applyBorder="1" applyAlignment="1">
      <alignment horizont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horizontal="center" vertical="center" wrapText="1"/>
    </xf>
    <xf numFmtId="0" fontId="11" fillId="19" borderId="9" xfId="0" applyFont="1" applyFill="1" applyBorder="1" applyAlignment="1">
      <alignment horizontal="center" vertical="center" wrapText="1"/>
    </xf>
    <xf numFmtId="0" fontId="11" fillId="19" borderId="36" xfId="0" applyFont="1" applyFill="1" applyBorder="1" applyAlignment="1">
      <alignment horizontal="center" vertical="center" wrapText="1"/>
    </xf>
    <xf numFmtId="0" fontId="11" fillId="19" borderId="82" xfId="0" applyFont="1" applyFill="1" applyBorder="1" applyAlignment="1">
      <alignment horizontal="center" vertical="center" wrapText="1"/>
    </xf>
    <xf numFmtId="0" fontId="11" fillId="19" borderId="83" xfId="0" applyFont="1" applyFill="1" applyBorder="1" applyAlignment="1">
      <alignment horizontal="center" vertical="center" wrapText="1"/>
    </xf>
    <xf numFmtId="0" fontId="69" fillId="19" borderId="10" xfId="0" applyFont="1" applyFill="1" applyBorder="1" applyAlignment="1">
      <alignment horizontal="center" vertical="center" wrapText="1"/>
    </xf>
    <xf numFmtId="0" fontId="69" fillId="19" borderId="17" xfId="0" applyFont="1" applyFill="1" applyBorder="1" applyAlignment="1">
      <alignment horizontal="center" vertical="center" wrapText="1"/>
    </xf>
    <xf numFmtId="0" fontId="69" fillId="19" borderId="25" xfId="0" applyFont="1" applyFill="1" applyBorder="1" applyAlignment="1">
      <alignment horizontal="center" vertical="center" wrapText="1"/>
    </xf>
    <xf numFmtId="0" fontId="50" fillId="2" borderId="37" xfId="0" applyFont="1" applyFill="1" applyBorder="1" applyAlignment="1">
      <alignment horizontal="left" vertical="center" wrapText="1"/>
    </xf>
    <xf numFmtId="0" fontId="50" fillId="2" borderId="38" xfId="0" applyFont="1" applyFill="1" applyBorder="1" applyAlignment="1">
      <alignment horizontal="left" vertical="center" wrapText="1"/>
    </xf>
    <xf numFmtId="0" fontId="50" fillId="2" borderId="48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D3D87"/>
      <color rgb="FF99FFCC"/>
      <color rgb="FF88C5FC"/>
      <color rgb="FFA7D3FF"/>
      <color rgb="FFD7F9DF"/>
      <color rgb="FFDAF2FE"/>
      <color rgb="FFFFE1FF"/>
      <color rgb="FFFFD9FF"/>
      <color rgb="FFFFCCFF"/>
      <color rgb="FFFED2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Dominicanos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'Total de C y P extranjeros '!$B$16</c:f>
              <c:strCache>
                <c:ptCount val="1"/>
                <c:pt idx="0">
                  <c:v>Condenados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9.876543209876543E-3"/>
                  <c:y val="0.128019865780250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E81-40A3-AABD-44E334F7D04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de C y P extranjeros '!$A$14:$AA$14</c:f>
              <c:strCache>
                <c:ptCount val="1"/>
                <c:pt idx="0">
                  <c:v>Total de condenados y preventivos dominicano </c:v>
                </c:pt>
              </c:strCache>
            </c:strRef>
          </c:cat>
          <c:val>
            <c:numRef>
              <c:f>'Total de C y P extranjeros '!$I$16</c:f>
              <c:numCache>
                <c:formatCode>General</c:formatCode>
                <c:ptCount val="1"/>
                <c:pt idx="0">
                  <c:v>4478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81-40A3-AABD-44E334F7D042}"/>
            </c:ext>
          </c:extLst>
        </c:ser>
        <c:ser>
          <c:idx val="3"/>
          <c:order val="1"/>
          <c:tx>
            <c:strRef>
              <c:f>'Total de C y P extranjeros '!$B$20</c:f>
              <c:strCache>
                <c:ptCount val="1"/>
                <c:pt idx="0">
                  <c:v>Preventivos 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de C y P extranjeros '!$A$14:$AA$14</c:f>
              <c:strCache>
                <c:ptCount val="1"/>
                <c:pt idx="0">
                  <c:v>Total de condenados y preventivos dominicano </c:v>
                </c:pt>
              </c:strCache>
            </c:strRef>
          </c:cat>
          <c:val>
            <c:numRef>
              <c:f>'Total de C y P extranjeros '!$I$20</c:f>
              <c:numCache>
                <c:formatCode>General</c:formatCode>
                <c:ptCount val="1"/>
                <c:pt idx="0">
                  <c:v>4591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81-40A3-AABD-44E334F7D04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3961376"/>
        <c:axId val="283962496"/>
      </c:barChart>
      <c:catAx>
        <c:axId val="2839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3962496"/>
        <c:crosses val="autoZero"/>
        <c:auto val="1"/>
        <c:lblAlgn val="ctr"/>
        <c:lblOffset val="100"/>
        <c:noMultiLvlLbl val="0"/>
      </c:catAx>
      <c:valAx>
        <c:axId val="2839624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83961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Extranjeros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de C y P extranjeros '!$B$16</c:f>
              <c:strCache>
                <c:ptCount val="1"/>
                <c:pt idx="0">
                  <c:v>Condenados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de C y P extranjeros '!$A$2:$AA$2</c:f>
              <c:strCache>
                <c:ptCount val="1"/>
                <c:pt idx="0">
                  <c:v>Total de condenados y preventivos extranjeros </c:v>
                </c:pt>
              </c:strCache>
            </c:strRef>
          </c:cat>
          <c:val>
            <c:numRef>
              <c:f>'Total de C y P extranjeros '!$I$4</c:f>
              <c:numCache>
                <c:formatCode>General</c:formatCode>
                <c:ptCount val="1"/>
                <c:pt idx="0">
                  <c:v>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2A-4885-A15A-D94069A86BFC}"/>
            </c:ext>
          </c:extLst>
        </c:ser>
        <c:ser>
          <c:idx val="1"/>
          <c:order val="1"/>
          <c:tx>
            <c:strRef>
              <c:f>'Total de C y P extranjeros '!$B$8</c:f>
              <c:strCache>
                <c:ptCount val="1"/>
                <c:pt idx="0">
                  <c:v>Preventivos 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11743931416856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2A-4885-A15A-D94069A86B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de C y P extranjeros '!$A$2:$AA$2</c:f>
              <c:strCache>
                <c:ptCount val="1"/>
                <c:pt idx="0">
                  <c:v>Total de condenados y preventivos extranjeros </c:v>
                </c:pt>
              </c:strCache>
            </c:strRef>
          </c:cat>
          <c:val>
            <c:numRef>
              <c:f>'Total de C y P extranjeros '!$I$8</c:f>
              <c:numCache>
                <c:formatCode>General</c:formatCode>
                <c:ptCount val="1"/>
                <c:pt idx="0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2A-4885-A15A-D94069A86BF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6583520"/>
        <c:axId val="286584080"/>
      </c:barChart>
      <c:catAx>
        <c:axId val="28658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6584080"/>
        <c:crosses val="autoZero"/>
        <c:auto val="1"/>
        <c:lblAlgn val="ctr"/>
        <c:lblOffset val="100"/>
        <c:noMultiLvlLbl val="0"/>
      </c:catAx>
      <c:valAx>
        <c:axId val="286584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86583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</xdr:row>
      <xdr:rowOff>132412</xdr:rowOff>
    </xdr:from>
    <xdr:to>
      <xdr:col>1</xdr:col>
      <xdr:colOff>1581150</xdr:colOff>
      <xdr:row>9</xdr:row>
      <xdr:rowOff>72591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82" r="18382"/>
        <a:stretch/>
      </xdr:blipFill>
      <xdr:spPr>
        <a:xfrm>
          <a:off x="676275" y="589612"/>
          <a:ext cx="1200150" cy="1102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23</xdr:row>
      <xdr:rowOff>66675</xdr:rowOff>
    </xdr:from>
    <xdr:to>
      <xdr:col>25</xdr:col>
      <xdr:colOff>114300</xdr:colOff>
      <xdr:row>35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23</xdr:row>
      <xdr:rowOff>66675</xdr:rowOff>
    </xdr:from>
    <xdr:to>
      <xdr:col>10</xdr:col>
      <xdr:colOff>142875</xdr:colOff>
      <xdr:row>35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D81"/>
  <sheetViews>
    <sheetView tabSelected="1" zoomScaleNormal="100" workbookViewId="0">
      <selection activeCell="U4" sqref="U4:W10"/>
    </sheetView>
  </sheetViews>
  <sheetFormatPr baseColWidth="10" defaultRowHeight="15" x14ac:dyDescent="0.25"/>
  <cols>
    <col min="1" max="1" width="4.42578125" customWidth="1"/>
    <col min="2" max="2" width="28.7109375" bestFit="1" customWidth="1"/>
    <col min="3" max="4" width="3.7109375" customWidth="1"/>
    <col min="5" max="5" width="2.5703125" customWidth="1"/>
    <col min="6" max="7" width="3.7109375" customWidth="1"/>
    <col min="8" max="8" width="2.5703125" customWidth="1"/>
    <col min="9" max="10" width="2.7109375" customWidth="1"/>
    <col min="11" max="11" width="2.5703125" customWidth="1"/>
    <col min="12" max="13" width="3.28515625" customWidth="1"/>
    <col min="14" max="14" width="2.5703125" customWidth="1"/>
    <col min="15" max="16" width="3.28515625" customWidth="1"/>
    <col min="17" max="17" width="2.5703125" customWidth="1"/>
    <col min="18" max="19" width="3.42578125" customWidth="1"/>
    <col min="20" max="20" width="2.5703125" customWidth="1"/>
    <col min="21" max="22" width="3.85546875" customWidth="1"/>
    <col min="23" max="23" width="2.5703125" customWidth="1"/>
    <col min="24" max="25" width="4" customWidth="1"/>
    <col min="26" max="26" width="2.5703125" customWidth="1"/>
    <col min="27" max="27" width="5" bestFit="1" customWidth="1"/>
    <col min="28" max="28" width="5" customWidth="1"/>
    <col min="29" max="29" width="2.5703125" customWidth="1"/>
    <col min="30" max="31" width="4.28515625" customWidth="1"/>
    <col min="32" max="32" width="2.5703125" customWidth="1"/>
    <col min="33" max="34" width="4.42578125" customWidth="1"/>
    <col min="35" max="35" width="2.5703125" customWidth="1"/>
    <col min="36" max="37" width="3.7109375" customWidth="1"/>
    <col min="38" max="38" width="2.5703125" customWidth="1"/>
    <col min="39" max="40" width="3" customWidth="1"/>
    <col min="41" max="41" width="2.5703125" customWidth="1"/>
    <col min="42" max="43" width="4.28515625" customWidth="1"/>
    <col min="44" max="44" width="2.5703125" customWidth="1"/>
    <col min="45" max="46" width="3.7109375" customWidth="1"/>
    <col min="47" max="47" width="2.5703125" customWidth="1"/>
    <col min="48" max="49" width="4" customWidth="1"/>
    <col min="50" max="50" width="2.5703125" customWidth="1"/>
    <col min="51" max="51" width="4.85546875" customWidth="1"/>
    <col min="52" max="52" width="3.85546875" customWidth="1"/>
    <col min="53" max="53" width="2.5703125" customWidth="1"/>
    <col min="54" max="55" width="3.28515625" customWidth="1"/>
    <col min="56" max="56" width="2.5703125" customWidth="1"/>
    <col min="57" max="58" width="3.42578125" customWidth="1"/>
    <col min="59" max="59" width="2.5703125" customWidth="1"/>
    <col min="60" max="61" width="4" customWidth="1"/>
    <col min="62" max="62" width="2.5703125" customWidth="1"/>
    <col min="63" max="64" width="3.42578125" customWidth="1"/>
    <col min="65" max="65" width="2.5703125" customWidth="1"/>
    <col min="66" max="68" width="3.140625" customWidth="1"/>
    <col min="69" max="69" width="4.7109375" customWidth="1"/>
    <col min="70" max="70" width="4.42578125" customWidth="1"/>
    <col min="71" max="71" width="4.85546875" customWidth="1"/>
    <col min="72" max="72" width="4.42578125" style="7" customWidth="1"/>
    <col min="73" max="73" width="4.140625" style="7" customWidth="1"/>
    <col min="74" max="74" width="4.5703125" style="7" customWidth="1"/>
    <col min="75" max="75" width="5.28515625" customWidth="1"/>
    <col min="76" max="76" width="4.7109375" style="7" customWidth="1"/>
    <col min="77" max="77" width="3.7109375" style="7" customWidth="1"/>
    <col min="78" max="78" width="3.85546875" style="7" customWidth="1"/>
    <col min="79" max="79" width="4.42578125" style="2" customWidth="1"/>
    <col min="80" max="80" width="12.5703125" bestFit="1" customWidth="1"/>
  </cols>
  <sheetData>
    <row r="1" spans="1:82" ht="21" x14ac:dyDescent="0.25">
      <c r="A1" s="415" t="s">
        <v>41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  <c r="BF1" s="416"/>
      <c r="BG1" s="416"/>
      <c r="BH1" s="416"/>
      <c r="BI1" s="416"/>
      <c r="BJ1" s="416"/>
      <c r="BK1" s="416"/>
      <c r="BL1" s="416"/>
      <c r="BM1" s="416"/>
      <c r="BN1" s="416"/>
      <c r="BO1" s="416"/>
      <c r="BP1" s="416"/>
      <c r="BQ1" s="416"/>
      <c r="BR1" s="416"/>
      <c r="BS1" s="416"/>
      <c r="BT1" s="416"/>
      <c r="BU1" s="416"/>
      <c r="BV1" s="416"/>
      <c r="BW1" s="416"/>
      <c r="BX1" s="416"/>
      <c r="BY1" s="416"/>
      <c r="BZ1" s="416"/>
      <c r="CA1" s="417"/>
    </row>
    <row r="2" spans="1:82" ht="15" customHeight="1" x14ac:dyDescent="0.25">
      <c r="A2" s="429" t="s">
        <v>21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30"/>
      <c r="BJ2" s="430"/>
      <c r="BK2" s="430"/>
      <c r="BL2" s="430"/>
      <c r="BM2" s="430"/>
      <c r="BN2" s="430"/>
      <c r="BO2" s="430"/>
      <c r="BP2" s="430"/>
      <c r="BQ2" s="430"/>
      <c r="BR2" s="430"/>
      <c r="BS2" s="430"/>
      <c r="BT2" s="430"/>
      <c r="BU2" s="430"/>
      <c r="BV2" s="430"/>
      <c r="BW2" s="430"/>
      <c r="BX2" s="430"/>
      <c r="BY2" s="430"/>
      <c r="BZ2" s="430"/>
      <c r="CA2" s="431"/>
    </row>
    <row r="3" spans="1:82" ht="14.25" customHeight="1" thickBot="1" x14ac:dyDescent="0.3">
      <c r="A3" s="432" t="s">
        <v>209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3"/>
      <c r="BU3" s="433"/>
      <c r="BV3" s="433"/>
      <c r="BW3" s="433"/>
      <c r="BX3" s="433"/>
      <c r="BY3" s="433"/>
      <c r="BZ3" s="433"/>
      <c r="CA3" s="433"/>
    </row>
    <row r="4" spans="1:82" ht="31.5" customHeight="1" thickTop="1" thickBot="1" x14ac:dyDescent="0.3">
      <c r="A4" s="427"/>
      <c r="B4" s="428"/>
      <c r="C4" s="434" t="s">
        <v>1</v>
      </c>
      <c r="D4" s="240"/>
      <c r="E4" s="321"/>
      <c r="F4" s="324" t="s">
        <v>2</v>
      </c>
      <c r="G4" s="282"/>
      <c r="H4" s="283"/>
      <c r="I4" s="434" t="s">
        <v>30</v>
      </c>
      <c r="J4" s="240"/>
      <c r="K4" s="241"/>
      <c r="L4" s="261" t="s">
        <v>3</v>
      </c>
      <c r="M4" s="240"/>
      <c r="N4" s="321"/>
      <c r="O4" s="324" t="s">
        <v>4</v>
      </c>
      <c r="P4" s="282"/>
      <c r="Q4" s="282"/>
      <c r="R4" s="240" t="s">
        <v>5</v>
      </c>
      <c r="S4" s="240"/>
      <c r="T4" s="241"/>
      <c r="U4" s="261" t="s">
        <v>6</v>
      </c>
      <c r="V4" s="240"/>
      <c r="W4" s="241"/>
      <c r="X4" s="261" t="s">
        <v>7</v>
      </c>
      <c r="Y4" s="240"/>
      <c r="Z4" s="241"/>
      <c r="AA4" s="261" t="s">
        <v>8</v>
      </c>
      <c r="AB4" s="240"/>
      <c r="AC4" s="241"/>
      <c r="AD4" s="261" t="s">
        <v>9</v>
      </c>
      <c r="AE4" s="240"/>
      <c r="AF4" s="241"/>
      <c r="AG4" s="261" t="s">
        <v>10</v>
      </c>
      <c r="AH4" s="240"/>
      <c r="AI4" s="241"/>
      <c r="AJ4" s="261" t="s">
        <v>11</v>
      </c>
      <c r="AK4" s="240"/>
      <c r="AL4" s="321"/>
      <c r="AM4" s="324" t="s">
        <v>12</v>
      </c>
      <c r="AN4" s="282"/>
      <c r="AO4" s="282"/>
      <c r="AP4" s="240" t="s">
        <v>13</v>
      </c>
      <c r="AQ4" s="240"/>
      <c r="AR4" s="241"/>
      <c r="AS4" s="261" t="s">
        <v>14</v>
      </c>
      <c r="AT4" s="240"/>
      <c r="AU4" s="241"/>
      <c r="AV4" s="261" t="s">
        <v>15</v>
      </c>
      <c r="AW4" s="240"/>
      <c r="AX4" s="241"/>
      <c r="AY4" s="261" t="s">
        <v>16</v>
      </c>
      <c r="AZ4" s="240"/>
      <c r="BA4" s="262"/>
      <c r="BB4" s="281" t="s">
        <v>31</v>
      </c>
      <c r="BC4" s="282"/>
      <c r="BD4" s="283"/>
      <c r="BE4" s="240" t="s">
        <v>32</v>
      </c>
      <c r="BF4" s="240"/>
      <c r="BG4" s="241"/>
      <c r="BH4" s="261" t="s">
        <v>18</v>
      </c>
      <c r="BI4" s="240"/>
      <c r="BJ4" s="241"/>
      <c r="BK4" s="261" t="s">
        <v>61</v>
      </c>
      <c r="BL4" s="240"/>
      <c r="BM4" s="321"/>
      <c r="BN4" s="324" t="s">
        <v>33</v>
      </c>
      <c r="BO4" s="282"/>
      <c r="BP4" s="283"/>
      <c r="BQ4" s="456" t="s">
        <v>35</v>
      </c>
      <c r="BR4" s="456"/>
      <c r="BS4" s="457"/>
      <c r="BT4" s="367" t="s">
        <v>49</v>
      </c>
      <c r="BU4" s="367"/>
      <c r="BV4" s="367"/>
      <c r="BW4" s="367"/>
      <c r="BX4" s="367"/>
      <c r="BY4" s="367"/>
      <c r="BZ4" s="367"/>
      <c r="CA4" s="418"/>
    </row>
    <row r="5" spans="1:82" ht="11.25" customHeight="1" thickTop="1" x14ac:dyDescent="0.25">
      <c r="A5" s="427"/>
      <c r="B5" s="428"/>
      <c r="C5" s="435"/>
      <c r="D5" s="242"/>
      <c r="E5" s="322"/>
      <c r="F5" s="325"/>
      <c r="G5" s="285"/>
      <c r="H5" s="286"/>
      <c r="I5" s="435"/>
      <c r="J5" s="242"/>
      <c r="K5" s="243"/>
      <c r="L5" s="263"/>
      <c r="M5" s="242"/>
      <c r="N5" s="322"/>
      <c r="O5" s="325"/>
      <c r="P5" s="285"/>
      <c r="Q5" s="285"/>
      <c r="R5" s="242"/>
      <c r="S5" s="242"/>
      <c r="T5" s="243"/>
      <c r="U5" s="263"/>
      <c r="V5" s="242"/>
      <c r="W5" s="243"/>
      <c r="X5" s="263"/>
      <c r="Y5" s="242"/>
      <c r="Z5" s="243"/>
      <c r="AA5" s="263"/>
      <c r="AB5" s="242"/>
      <c r="AC5" s="243"/>
      <c r="AD5" s="263"/>
      <c r="AE5" s="242"/>
      <c r="AF5" s="243"/>
      <c r="AG5" s="263"/>
      <c r="AH5" s="242"/>
      <c r="AI5" s="243"/>
      <c r="AJ5" s="263"/>
      <c r="AK5" s="242"/>
      <c r="AL5" s="322"/>
      <c r="AM5" s="325"/>
      <c r="AN5" s="285"/>
      <c r="AO5" s="285"/>
      <c r="AP5" s="242"/>
      <c r="AQ5" s="242"/>
      <c r="AR5" s="243"/>
      <c r="AS5" s="263"/>
      <c r="AT5" s="242"/>
      <c r="AU5" s="243"/>
      <c r="AV5" s="263"/>
      <c r="AW5" s="242"/>
      <c r="AX5" s="243"/>
      <c r="AY5" s="263"/>
      <c r="AZ5" s="242"/>
      <c r="BA5" s="264"/>
      <c r="BB5" s="284"/>
      <c r="BC5" s="285"/>
      <c r="BD5" s="286"/>
      <c r="BE5" s="242"/>
      <c r="BF5" s="242"/>
      <c r="BG5" s="243"/>
      <c r="BH5" s="263"/>
      <c r="BI5" s="242"/>
      <c r="BJ5" s="243"/>
      <c r="BK5" s="263"/>
      <c r="BL5" s="242"/>
      <c r="BM5" s="322"/>
      <c r="BN5" s="325"/>
      <c r="BO5" s="285"/>
      <c r="BP5" s="286"/>
      <c r="BQ5" s="458"/>
      <c r="BR5" s="458"/>
      <c r="BS5" s="458"/>
      <c r="BT5" s="490" t="s">
        <v>50</v>
      </c>
      <c r="BU5" s="491"/>
      <c r="BV5" s="492"/>
      <c r="BW5" s="423" t="s">
        <v>0</v>
      </c>
      <c r="BX5" s="481" t="s">
        <v>48</v>
      </c>
      <c r="BY5" s="482"/>
      <c r="BZ5" s="483"/>
      <c r="CA5" s="419" t="s">
        <v>0</v>
      </c>
    </row>
    <row r="6" spans="1:82" ht="11.25" customHeight="1" x14ac:dyDescent="0.25">
      <c r="A6" s="428"/>
      <c r="B6" s="428"/>
      <c r="C6" s="242"/>
      <c r="D6" s="242"/>
      <c r="E6" s="322"/>
      <c r="F6" s="325"/>
      <c r="G6" s="285"/>
      <c r="H6" s="286"/>
      <c r="I6" s="435"/>
      <c r="J6" s="242"/>
      <c r="K6" s="243"/>
      <c r="L6" s="263"/>
      <c r="M6" s="242"/>
      <c r="N6" s="322"/>
      <c r="O6" s="325"/>
      <c r="P6" s="285"/>
      <c r="Q6" s="285"/>
      <c r="R6" s="242"/>
      <c r="S6" s="242"/>
      <c r="T6" s="243"/>
      <c r="U6" s="263"/>
      <c r="V6" s="242"/>
      <c r="W6" s="243"/>
      <c r="X6" s="263"/>
      <c r="Y6" s="242"/>
      <c r="Z6" s="243"/>
      <c r="AA6" s="263"/>
      <c r="AB6" s="242"/>
      <c r="AC6" s="243"/>
      <c r="AD6" s="263"/>
      <c r="AE6" s="242"/>
      <c r="AF6" s="243"/>
      <c r="AG6" s="263"/>
      <c r="AH6" s="242"/>
      <c r="AI6" s="243"/>
      <c r="AJ6" s="263"/>
      <c r="AK6" s="242"/>
      <c r="AL6" s="322"/>
      <c r="AM6" s="325"/>
      <c r="AN6" s="285"/>
      <c r="AO6" s="285"/>
      <c r="AP6" s="242"/>
      <c r="AQ6" s="242"/>
      <c r="AR6" s="243"/>
      <c r="AS6" s="263"/>
      <c r="AT6" s="242"/>
      <c r="AU6" s="243"/>
      <c r="AV6" s="263"/>
      <c r="AW6" s="242"/>
      <c r="AX6" s="243"/>
      <c r="AY6" s="263"/>
      <c r="AZ6" s="242"/>
      <c r="BA6" s="264"/>
      <c r="BB6" s="284"/>
      <c r="BC6" s="285"/>
      <c r="BD6" s="286"/>
      <c r="BE6" s="242"/>
      <c r="BF6" s="242"/>
      <c r="BG6" s="243"/>
      <c r="BH6" s="263"/>
      <c r="BI6" s="242"/>
      <c r="BJ6" s="243"/>
      <c r="BK6" s="263"/>
      <c r="BL6" s="242"/>
      <c r="BM6" s="322"/>
      <c r="BN6" s="325"/>
      <c r="BO6" s="285"/>
      <c r="BP6" s="286"/>
      <c r="BQ6" s="458"/>
      <c r="BR6" s="458"/>
      <c r="BS6" s="458"/>
      <c r="BT6" s="493"/>
      <c r="BU6" s="494"/>
      <c r="BV6" s="495"/>
      <c r="BW6" s="424"/>
      <c r="BX6" s="484"/>
      <c r="BY6" s="485"/>
      <c r="BZ6" s="486"/>
      <c r="CA6" s="420"/>
    </row>
    <row r="7" spans="1:82" ht="7.5" customHeight="1" x14ac:dyDescent="0.25">
      <c r="A7" s="428"/>
      <c r="B7" s="428"/>
      <c r="C7" s="242"/>
      <c r="D7" s="242"/>
      <c r="E7" s="322"/>
      <c r="F7" s="325"/>
      <c r="G7" s="285"/>
      <c r="H7" s="286"/>
      <c r="I7" s="435"/>
      <c r="J7" s="242"/>
      <c r="K7" s="243"/>
      <c r="L7" s="263"/>
      <c r="M7" s="242"/>
      <c r="N7" s="322"/>
      <c r="O7" s="325"/>
      <c r="P7" s="285"/>
      <c r="Q7" s="285"/>
      <c r="R7" s="242"/>
      <c r="S7" s="242"/>
      <c r="T7" s="243"/>
      <c r="U7" s="263"/>
      <c r="V7" s="242"/>
      <c r="W7" s="243"/>
      <c r="X7" s="263"/>
      <c r="Y7" s="242"/>
      <c r="Z7" s="243"/>
      <c r="AA7" s="263"/>
      <c r="AB7" s="242"/>
      <c r="AC7" s="243"/>
      <c r="AD7" s="263"/>
      <c r="AE7" s="242"/>
      <c r="AF7" s="243"/>
      <c r="AG7" s="263"/>
      <c r="AH7" s="242"/>
      <c r="AI7" s="243"/>
      <c r="AJ7" s="263"/>
      <c r="AK7" s="242"/>
      <c r="AL7" s="322"/>
      <c r="AM7" s="325"/>
      <c r="AN7" s="285"/>
      <c r="AO7" s="285"/>
      <c r="AP7" s="242"/>
      <c r="AQ7" s="242"/>
      <c r="AR7" s="243"/>
      <c r="AS7" s="263"/>
      <c r="AT7" s="242"/>
      <c r="AU7" s="243"/>
      <c r="AV7" s="263"/>
      <c r="AW7" s="242"/>
      <c r="AX7" s="243"/>
      <c r="AY7" s="263"/>
      <c r="AZ7" s="242"/>
      <c r="BA7" s="264"/>
      <c r="BB7" s="284"/>
      <c r="BC7" s="285"/>
      <c r="BD7" s="286"/>
      <c r="BE7" s="242"/>
      <c r="BF7" s="242"/>
      <c r="BG7" s="243"/>
      <c r="BH7" s="263"/>
      <c r="BI7" s="242"/>
      <c r="BJ7" s="243"/>
      <c r="BK7" s="263"/>
      <c r="BL7" s="242"/>
      <c r="BM7" s="322"/>
      <c r="BN7" s="325"/>
      <c r="BO7" s="285"/>
      <c r="BP7" s="286"/>
      <c r="BQ7" s="458"/>
      <c r="BR7" s="458"/>
      <c r="BS7" s="458"/>
      <c r="BT7" s="493"/>
      <c r="BU7" s="494"/>
      <c r="BV7" s="495"/>
      <c r="BW7" s="424"/>
      <c r="BX7" s="484"/>
      <c r="BY7" s="485"/>
      <c r="BZ7" s="486"/>
      <c r="CA7" s="420"/>
    </row>
    <row r="8" spans="1:82" ht="8.25" customHeight="1" x14ac:dyDescent="0.25">
      <c r="A8" s="428"/>
      <c r="B8" s="428"/>
      <c r="C8" s="242"/>
      <c r="D8" s="242"/>
      <c r="E8" s="322"/>
      <c r="F8" s="325"/>
      <c r="G8" s="285"/>
      <c r="H8" s="286"/>
      <c r="I8" s="435"/>
      <c r="J8" s="242"/>
      <c r="K8" s="243"/>
      <c r="L8" s="263"/>
      <c r="M8" s="242"/>
      <c r="N8" s="322"/>
      <c r="O8" s="325"/>
      <c r="P8" s="285"/>
      <c r="Q8" s="285"/>
      <c r="R8" s="242"/>
      <c r="S8" s="242"/>
      <c r="T8" s="243"/>
      <c r="U8" s="263"/>
      <c r="V8" s="242"/>
      <c r="W8" s="243"/>
      <c r="X8" s="263"/>
      <c r="Y8" s="242"/>
      <c r="Z8" s="243"/>
      <c r="AA8" s="263"/>
      <c r="AB8" s="242"/>
      <c r="AC8" s="243"/>
      <c r="AD8" s="263"/>
      <c r="AE8" s="242"/>
      <c r="AF8" s="243"/>
      <c r="AG8" s="263"/>
      <c r="AH8" s="242"/>
      <c r="AI8" s="243"/>
      <c r="AJ8" s="263"/>
      <c r="AK8" s="242"/>
      <c r="AL8" s="322"/>
      <c r="AM8" s="325"/>
      <c r="AN8" s="285"/>
      <c r="AO8" s="285"/>
      <c r="AP8" s="242"/>
      <c r="AQ8" s="242"/>
      <c r="AR8" s="243"/>
      <c r="AS8" s="263"/>
      <c r="AT8" s="242"/>
      <c r="AU8" s="243"/>
      <c r="AV8" s="263"/>
      <c r="AW8" s="242"/>
      <c r="AX8" s="243"/>
      <c r="AY8" s="263"/>
      <c r="AZ8" s="242"/>
      <c r="BA8" s="264"/>
      <c r="BB8" s="284"/>
      <c r="BC8" s="285"/>
      <c r="BD8" s="286"/>
      <c r="BE8" s="242"/>
      <c r="BF8" s="242"/>
      <c r="BG8" s="243"/>
      <c r="BH8" s="263"/>
      <c r="BI8" s="242"/>
      <c r="BJ8" s="243"/>
      <c r="BK8" s="263"/>
      <c r="BL8" s="242"/>
      <c r="BM8" s="322"/>
      <c r="BN8" s="325"/>
      <c r="BO8" s="285"/>
      <c r="BP8" s="286"/>
      <c r="BQ8" s="458"/>
      <c r="BR8" s="458"/>
      <c r="BS8" s="458"/>
      <c r="BT8" s="493"/>
      <c r="BU8" s="494"/>
      <c r="BV8" s="495"/>
      <c r="BW8" s="424"/>
      <c r="BX8" s="484"/>
      <c r="BY8" s="485"/>
      <c r="BZ8" s="486"/>
      <c r="CA8" s="420"/>
    </row>
    <row r="9" spans="1:82" ht="7.5" customHeight="1" thickBot="1" x14ac:dyDescent="0.3">
      <c r="A9" s="463"/>
      <c r="B9" s="428"/>
      <c r="C9" s="242"/>
      <c r="D9" s="242"/>
      <c r="E9" s="322"/>
      <c r="F9" s="325"/>
      <c r="G9" s="285"/>
      <c r="H9" s="286"/>
      <c r="I9" s="435"/>
      <c r="J9" s="242"/>
      <c r="K9" s="243"/>
      <c r="L9" s="263"/>
      <c r="M9" s="242"/>
      <c r="N9" s="322"/>
      <c r="O9" s="325"/>
      <c r="P9" s="285"/>
      <c r="Q9" s="285"/>
      <c r="R9" s="242"/>
      <c r="S9" s="242"/>
      <c r="T9" s="243"/>
      <c r="U9" s="263"/>
      <c r="V9" s="242"/>
      <c r="W9" s="243"/>
      <c r="X9" s="263"/>
      <c r="Y9" s="242"/>
      <c r="Z9" s="243"/>
      <c r="AA9" s="263"/>
      <c r="AB9" s="242"/>
      <c r="AC9" s="243"/>
      <c r="AD9" s="263"/>
      <c r="AE9" s="242"/>
      <c r="AF9" s="243"/>
      <c r="AG9" s="263"/>
      <c r="AH9" s="242"/>
      <c r="AI9" s="243"/>
      <c r="AJ9" s="263"/>
      <c r="AK9" s="242"/>
      <c r="AL9" s="322"/>
      <c r="AM9" s="325"/>
      <c r="AN9" s="285"/>
      <c r="AO9" s="285"/>
      <c r="AP9" s="242"/>
      <c r="AQ9" s="242"/>
      <c r="AR9" s="243"/>
      <c r="AS9" s="263"/>
      <c r="AT9" s="242"/>
      <c r="AU9" s="243"/>
      <c r="AV9" s="263"/>
      <c r="AW9" s="242"/>
      <c r="AX9" s="243"/>
      <c r="AY9" s="263"/>
      <c r="AZ9" s="242"/>
      <c r="BA9" s="264"/>
      <c r="BB9" s="284"/>
      <c r="BC9" s="285"/>
      <c r="BD9" s="286"/>
      <c r="BE9" s="242"/>
      <c r="BF9" s="242"/>
      <c r="BG9" s="243"/>
      <c r="BH9" s="263"/>
      <c r="BI9" s="242"/>
      <c r="BJ9" s="243"/>
      <c r="BK9" s="263"/>
      <c r="BL9" s="242"/>
      <c r="BM9" s="322"/>
      <c r="BN9" s="325"/>
      <c r="BO9" s="285"/>
      <c r="BP9" s="286"/>
      <c r="BQ9" s="458"/>
      <c r="BR9" s="458"/>
      <c r="BS9" s="458"/>
      <c r="BT9" s="493"/>
      <c r="BU9" s="494"/>
      <c r="BV9" s="495"/>
      <c r="BW9" s="424"/>
      <c r="BX9" s="484"/>
      <c r="BY9" s="485"/>
      <c r="BZ9" s="486"/>
      <c r="CA9" s="420"/>
    </row>
    <row r="10" spans="1:82" ht="15.75" thickBot="1" x14ac:dyDescent="0.3">
      <c r="A10" s="466" t="s">
        <v>34</v>
      </c>
      <c r="B10" s="428"/>
      <c r="C10" s="244"/>
      <c r="D10" s="244"/>
      <c r="E10" s="323"/>
      <c r="F10" s="326"/>
      <c r="G10" s="288"/>
      <c r="H10" s="289"/>
      <c r="I10" s="500"/>
      <c r="J10" s="244"/>
      <c r="K10" s="245"/>
      <c r="L10" s="265"/>
      <c r="M10" s="244"/>
      <c r="N10" s="323"/>
      <c r="O10" s="326"/>
      <c r="P10" s="288"/>
      <c r="Q10" s="288"/>
      <c r="R10" s="244"/>
      <c r="S10" s="244"/>
      <c r="T10" s="245"/>
      <c r="U10" s="265"/>
      <c r="V10" s="244"/>
      <c r="W10" s="245"/>
      <c r="X10" s="265"/>
      <c r="Y10" s="244"/>
      <c r="Z10" s="245"/>
      <c r="AA10" s="265"/>
      <c r="AB10" s="244"/>
      <c r="AC10" s="245"/>
      <c r="AD10" s="265"/>
      <c r="AE10" s="244"/>
      <c r="AF10" s="245"/>
      <c r="AG10" s="265"/>
      <c r="AH10" s="244"/>
      <c r="AI10" s="245"/>
      <c r="AJ10" s="265"/>
      <c r="AK10" s="244"/>
      <c r="AL10" s="323"/>
      <c r="AM10" s="326"/>
      <c r="AN10" s="288"/>
      <c r="AO10" s="288"/>
      <c r="AP10" s="244"/>
      <c r="AQ10" s="244"/>
      <c r="AR10" s="245"/>
      <c r="AS10" s="265"/>
      <c r="AT10" s="244"/>
      <c r="AU10" s="245"/>
      <c r="AV10" s="265"/>
      <c r="AW10" s="244"/>
      <c r="AX10" s="245"/>
      <c r="AY10" s="265"/>
      <c r="AZ10" s="244"/>
      <c r="BA10" s="266"/>
      <c r="BB10" s="287"/>
      <c r="BC10" s="288"/>
      <c r="BD10" s="289"/>
      <c r="BE10" s="244"/>
      <c r="BF10" s="244"/>
      <c r="BG10" s="245"/>
      <c r="BH10" s="265"/>
      <c r="BI10" s="244"/>
      <c r="BJ10" s="245"/>
      <c r="BK10" s="265"/>
      <c r="BL10" s="244"/>
      <c r="BM10" s="323"/>
      <c r="BN10" s="326"/>
      <c r="BO10" s="288"/>
      <c r="BP10" s="289"/>
      <c r="BQ10" s="459"/>
      <c r="BR10" s="459"/>
      <c r="BS10" s="459"/>
      <c r="BT10" s="496"/>
      <c r="BU10" s="497"/>
      <c r="BV10" s="498"/>
      <c r="BW10" s="425"/>
      <c r="BX10" s="487"/>
      <c r="BY10" s="488"/>
      <c r="BZ10" s="489"/>
      <c r="CA10" s="421"/>
    </row>
    <row r="11" spans="1:82" ht="20.25" thickTop="1" thickBot="1" x14ac:dyDescent="0.3">
      <c r="A11" s="467"/>
      <c r="B11" s="214" t="s">
        <v>38</v>
      </c>
      <c r="C11" s="246">
        <v>569</v>
      </c>
      <c r="D11" s="246"/>
      <c r="E11" s="268"/>
      <c r="F11" s="290">
        <v>309</v>
      </c>
      <c r="G11" s="246"/>
      <c r="H11" s="268"/>
      <c r="I11" s="290">
        <v>64</v>
      </c>
      <c r="J11" s="246"/>
      <c r="K11" s="247"/>
      <c r="L11" s="267">
        <v>90</v>
      </c>
      <c r="M11" s="246"/>
      <c r="N11" s="268"/>
      <c r="O11" s="290">
        <v>69</v>
      </c>
      <c r="P11" s="246"/>
      <c r="Q11" s="268"/>
      <c r="R11" s="246">
        <v>130</v>
      </c>
      <c r="S11" s="246"/>
      <c r="T11" s="247"/>
      <c r="U11" s="267">
        <v>393</v>
      </c>
      <c r="V11" s="246"/>
      <c r="W11" s="247"/>
      <c r="X11" s="267">
        <v>687</v>
      </c>
      <c r="Y11" s="246"/>
      <c r="Z11" s="247"/>
      <c r="AA11" s="267">
        <v>417</v>
      </c>
      <c r="AB11" s="246"/>
      <c r="AC11" s="247"/>
      <c r="AD11" s="267">
        <v>705</v>
      </c>
      <c r="AE11" s="246"/>
      <c r="AF11" s="247"/>
      <c r="AG11" s="267">
        <v>960</v>
      </c>
      <c r="AH11" s="246"/>
      <c r="AI11" s="247"/>
      <c r="AJ11" s="267">
        <v>864</v>
      </c>
      <c r="AK11" s="246"/>
      <c r="AL11" s="268"/>
      <c r="AM11" s="290">
        <v>78</v>
      </c>
      <c r="AN11" s="246"/>
      <c r="AO11" s="268"/>
      <c r="AP11" s="246">
        <v>1152</v>
      </c>
      <c r="AQ11" s="246"/>
      <c r="AR11" s="247"/>
      <c r="AS11" s="267">
        <v>720</v>
      </c>
      <c r="AT11" s="246"/>
      <c r="AU11" s="247"/>
      <c r="AV11" s="267">
        <v>960</v>
      </c>
      <c r="AW11" s="246"/>
      <c r="AX11" s="247"/>
      <c r="AY11" s="267">
        <v>900</v>
      </c>
      <c r="AZ11" s="246"/>
      <c r="BA11" s="268"/>
      <c r="BB11" s="290">
        <v>84</v>
      </c>
      <c r="BC11" s="246"/>
      <c r="BD11" s="268"/>
      <c r="BE11" s="246">
        <v>150</v>
      </c>
      <c r="BF11" s="246"/>
      <c r="BG11" s="247"/>
      <c r="BH11" s="267">
        <v>270</v>
      </c>
      <c r="BI11" s="246"/>
      <c r="BJ11" s="247"/>
      <c r="BK11" s="267">
        <v>30</v>
      </c>
      <c r="BL11" s="246"/>
      <c r="BM11" s="268"/>
      <c r="BN11" s="290">
        <v>64</v>
      </c>
      <c r="BO11" s="246"/>
      <c r="BP11" s="268"/>
      <c r="BQ11" s="398">
        <f>SUM(C11:BN11)</f>
        <v>9665</v>
      </c>
      <c r="BR11" s="399"/>
      <c r="BS11" s="400"/>
      <c r="BT11" s="475">
        <f>BK11+BH11+BE11+AY11+AV11+AS11+AP11+AJ11+AG11+AD11+AA11+X11+U11+R11+L11+I11+C11</f>
        <v>9061</v>
      </c>
      <c r="BU11" s="476"/>
      <c r="BV11" s="477"/>
      <c r="BW11" s="426"/>
      <c r="BX11" s="478">
        <f>BN11+BB11+AM11+O11+F11</f>
        <v>604</v>
      </c>
      <c r="BY11" s="479"/>
      <c r="BZ11" s="480"/>
      <c r="CA11" s="422"/>
    </row>
    <row r="12" spans="1:82" ht="17.25" thickTop="1" thickBot="1" x14ac:dyDescent="0.35">
      <c r="A12" s="468"/>
      <c r="B12" s="169" t="s">
        <v>37</v>
      </c>
      <c r="C12" s="341">
        <f>C13+C15</f>
        <v>552</v>
      </c>
      <c r="D12" s="248"/>
      <c r="E12" s="320"/>
      <c r="F12" s="292">
        <f>F13+F15</f>
        <v>292</v>
      </c>
      <c r="G12" s="292"/>
      <c r="H12" s="293"/>
      <c r="I12" s="462">
        <f>I13+I15</f>
        <v>27</v>
      </c>
      <c r="J12" s="248"/>
      <c r="K12" s="249"/>
      <c r="L12" s="306">
        <f>L13+L15</f>
        <v>90</v>
      </c>
      <c r="M12" s="248"/>
      <c r="N12" s="320"/>
      <c r="O12" s="292">
        <f>O13+O15</f>
        <v>64</v>
      </c>
      <c r="P12" s="292"/>
      <c r="Q12" s="293"/>
      <c r="R12" s="248">
        <f>R13+R15</f>
        <v>125</v>
      </c>
      <c r="S12" s="248"/>
      <c r="T12" s="249"/>
      <c r="U12" s="306">
        <f>U13+U15</f>
        <v>363</v>
      </c>
      <c r="V12" s="248"/>
      <c r="W12" s="249"/>
      <c r="X12" s="331">
        <f>X13+X15</f>
        <v>634</v>
      </c>
      <c r="Y12" s="332"/>
      <c r="Z12" s="333"/>
      <c r="AA12" s="306">
        <f>AA13+AA15</f>
        <v>413</v>
      </c>
      <c r="AB12" s="248"/>
      <c r="AC12" s="249"/>
      <c r="AD12" s="306">
        <f>AD13+AD15</f>
        <v>538</v>
      </c>
      <c r="AE12" s="248"/>
      <c r="AF12" s="249"/>
      <c r="AG12" s="327">
        <f>AG13+AG15</f>
        <v>762</v>
      </c>
      <c r="AH12" s="328"/>
      <c r="AI12" s="329"/>
      <c r="AJ12" s="306">
        <f>AJ13+AJ15</f>
        <v>647</v>
      </c>
      <c r="AK12" s="248"/>
      <c r="AL12" s="320"/>
      <c r="AM12" s="291">
        <f>AM13+AM15</f>
        <v>65</v>
      </c>
      <c r="AN12" s="292"/>
      <c r="AO12" s="293"/>
      <c r="AP12" s="248">
        <f>AP13+AP15</f>
        <v>1040</v>
      </c>
      <c r="AQ12" s="248"/>
      <c r="AR12" s="249"/>
      <c r="AS12" s="306">
        <f>AS13+AS15</f>
        <v>679</v>
      </c>
      <c r="AT12" s="248"/>
      <c r="AU12" s="249"/>
      <c r="AV12" s="306">
        <f>AV13+AV15</f>
        <v>524</v>
      </c>
      <c r="AW12" s="248"/>
      <c r="AX12" s="249"/>
      <c r="AY12" s="306">
        <f>AY13+AY15</f>
        <v>1852</v>
      </c>
      <c r="AZ12" s="248"/>
      <c r="BA12" s="320"/>
      <c r="BB12" s="291">
        <f>BB13+BB15</f>
        <v>58</v>
      </c>
      <c r="BC12" s="292"/>
      <c r="BD12" s="293"/>
      <c r="BE12" s="248">
        <f>BE13+BE15</f>
        <v>73</v>
      </c>
      <c r="BF12" s="248"/>
      <c r="BG12" s="249"/>
      <c r="BH12" s="306">
        <f>BH13+BH15</f>
        <v>214</v>
      </c>
      <c r="BI12" s="248"/>
      <c r="BJ12" s="249"/>
      <c r="BK12" s="373">
        <f>BK13+BK15</f>
        <v>28</v>
      </c>
      <c r="BL12" s="374"/>
      <c r="BM12" s="375"/>
      <c r="BN12" s="410">
        <f>BN13+BN15</f>
        <v>29</v>
      </c>
      <c r="BO12" s="411"/>
      <c r="BP12" s="412"/>
      <c r="BQ12" s="401">
        <f>BN12+BK12+BH12+BE12+BB12+AY12+AV12+AS12+AP12+AM12+AJ12+AG12+AD12+AA12+X12+U12+R12+O12+L12+I12+F12+C12</f>
        <v>9069</v>
      </c>
      <c r="BR12" s="401"/>
      <c r="BS12" s="401"/>
      <c r="BT12" s="364">
        <f>C12+I12+L12+R12+U12+X12+AA12+AD12+AG12+AJ12+AP12+AS12+AV12+AY12+BE12+BH12+BK12</f>
        <v>8561</v>
      </c>
      <c r="BU12" s="365"/>
      <c r="BV12" s="366"/>
      <c r="BW12" s="188">
        <f>BT12/BQ12</f>
        <v>0.94398500385930095</v>
      </c>
      <c r="BX12" s="367">
        <f>F12+O12+AM12+BB12+BN12</f>
        <v>508</v>
      </c>
      <c r="BY12" s="367"/>
      <c r="BZ12" s="368"/>
      <c r="CA12" s="189">
        <f>BX12/BQ12</f>
        <v>5.6014996140699082E-2</v>
      </c>
      <c r="CC12" s="1"/>
    </row>
    <row r="13" spans="1:82" ht="16.5" thickTop="1" thickBot="1" x14ac:dyDescent="0.3">
      <c r="A13" s="467"/>
      <c r="B13" s="178" t="s">
        <v>42</v>
      </c>
      <c r="C13" s="269">
        <v>280</v>
      </c>
      <c r="D13" s="250"/>
      <c r="E13" s="270"/>
      <c r="F13" s="295">
        <v>99</v>
      </c>
      <c r="G13" s="295"/>
      <c r="H13" s="296"/>
      <c r="I13" s="338">
        <v>27</v>
      </c>
      <c r="J13" s="250"/>
      <c r="K13" s="251"/>
      <c r="L13" s="269">
        <v>68</v>
      </c>
      <c r="M13" s="250"/>
      <c r="N13" s="270"/>
      <c r="O13" s="294">
        <v>36</v>
      </c>
      <c r="P13" s="295"/>
      <c r="Q13" s="499"/>
      <c r="R13" s="250">
        <v>68</v>
      </c>
      <c r="S13" s="250"/>
      <c r="T13" s="251"/>
      <c r="U13" s="269">
        <v>131</v>
      </c>
      <c r="V13" s="250"/>
      <c r="W13" s="251"/>
      <c r="X13" s="269">
        <v>388</v>
      </c>
      <c r="Y13" s="250"/>
      <c r="Z13" s="251"/>
      <c r="AA13" s="269">
        <v>216</v>
      </c>
      <c r="AB13" s="250"/>
      <c r="AC13" s="251"/>
      <c r="AD13" s="269">
        <v>329</v>
      </c>
      <c r="AE13" s="250"/>
      <c r="AF13" s="251"/>
      <c r="AG13" s="269">
        <v>408</v>
      </c>
      <c r="AH13" s="250"/>
      <c r="AI13" s="251"/>
      <c r="AJ13" s="269">
        <v>170</v>
      </c>
      <c r="AK13" s="250"/>
      <c r="AL13" s="270"/>
      <c r="AM13" s="294">
        <v>38</v>
      </c>
      <c r="AN13" s="295"/>
      <c r="AO13" s="296"/>
      <c r="AP13" s="250">
        <v>368</v>
      </c>
      <c r="AQ13" s="250"/>
      <c r="AR13" s="251"/>
      <c r="AS13" s="269">
        <v>91</v>
      </c>
      <c r="AT13" s="250"/>
      <c r="AU13" s="251"/>
      <c r="AV13" s="269">
        <v>499</v>
      </c>
      <c r="AW13" s="250"/>
      <c r="AX13" s="251"/>
      <c r="AY13" s="269">
        <v>892</v>
      </c>
      <c r="AZ13" s="250"/>
      <c r="BA13" s="270"/>
      <c r="BB13" s="294">
        <v>58</v>
      </c>
      <c r="BC13" s="295"/>
      <c r="BD13" s="296"/>
      <c r="BE13" s="250">
        <v>63</v>
      </c>
      <c r="BF13" s="250"/>
      <c r="BG13" s="251"/>
      <c r="BH13" s="269">
        <v>205</v>
      </c>
      <c r="BI13" s="250"/>
      <c r="BJ13" s="251"/>
      <c r="BK13" s="269">
        <v>15</v>
      </c>
      <c r="BL13" s="250"/>
      <c r="BM13" s="250"/>
      <c r="BN13" s="413">
        <v>29</v>
      </c>
      <c r="BO13" s="414"/>
      <c r="BP13" s="414"/>
      <c r="BQ13" s="377">
        <f>SUM(C13:BN13)</f>
        <v>4478</v>
      </c>
      <c r="BR13" s="378"/>
      <c r="BS13" s="379"/>
      <c r="BT13" s="377">
        <f>C13+I13+L13+R13+U13+X13+AA13+AD13+AG13+AJ13+AP13+AS13+AV13+AY13+BE13+BH13+BK13</f>
        <v>4218</v>
      </c>
      <c r="BU13" s="378"/>
      <c r="BV13" s="379"/>
      <c r="BW13" s="438">
        <f>BT13/BQ12</f>
        <v>0.46510089315249753</v>
      </c>
      <c r="BX13" s="377">
        <f>F13+O13+AM13+BB13+BN13</f>
        <v>260</v>
      </c>
      <c r="BY13" s="378"/>
      <c r="BZ13" s="379"/>
      <c r="CA13" s="440">
        <f>BX13/BQ12</f>
        <v>2.8669092512956223E-2</v>
      </c>
      <c r="CB13" s="1"/>
    </row>
    <row r="14" spans="1:82" ht="17.25" thickTop="1" thickBot="1" x14ac:dyDescent="0.35">
      <c r="A14" s="467"/>
      <c r="B14" s="170" t="s">
        <v>0</v>
      </c>
      <c r="C14" s="342">
        <f>C13/C12</f>
        <v>0.50724637681159424</v>
      </c>
      <c r="D14" s="252"/>
      <c r="E14" s="272"/>
      <c r="F14" s="298">
        <f>F13/F12</f>
        <v>0.33904109589041098</v>
      </c>
      <c r="G14" s="298"/>
      <c r="H14" s="299"/>
      <c r="I14" s="339">
        <f>I13/I12</f>
        <v>1</v>
      </c>
      <c r="J14" s="252"/>
      <c r="K14" s="253"/>
      <c r="L14" s="271">
        <f>L13/L12</f>
        <v>0.75555555555555554</v>
      </c>
      <c r="M14" s="252"/>
      <c r="N14" s="272"/>
      <c r="O14" s="298">
        <f>O13/O12</f>
        <v>0.5625</v>
      </c>
      <c r="P14" s="298"/>
      <c r="Q14" s="299"/>
      <c r="R14" s="252">
        <f>R13/R12</f>
        <v>0.54400000000000004</v>
      </c>
      <c r="S14" s="252"/>
      <c r="T14" s="253"/>
      <c r="U14" s="271">
        <f>U13/U12</f>
        <v>0.3608815426997245</v>
      </c>
      <c r="V14" s="252"/>
      <c r="W14" s="253"/>
      <c r="X14" s="271">
        <f>X13/X12</f>
        <v>0.61198738170347</v>
      </c>
      <c r="Y14" s="252"/>
      <c r="Z14" s="253"/>
      <c r="AA14" s="271">
        <f>AA13/AA12</f>
        <v>0.52300242130750607</v>
      </c>
      <c r="AB14" s="252"/>
      <c r="AC14" s="253"/>
      <c r="AD14" s="271">
        <f>AD13/AD12</f>
        <v>0.61152416356877326</v>
      </c>
      <c r="AE14" s="252"/>
      <c r="AF14" s="253"/>
      <c r="AG14" s="271">
        <f>AG13/AG12</f>
        <v>0.53543307086614178</v>
      </c>
      <c r="AH14" s="252"/>
      <c r="AI14" s="253"/>
      <c r="AJ14" s="271">
        <f>AJ13/AJ12</f>
        <v>0.26275115919629055</v>
      </c>
      <c r="AK14" s="252"/>
      <c r="AL14" s="272"/>
      <c r="AM14" s="297">
        <f>AM13/AM12</f>
        <v>0.58461538461538465</v>
      </c>
      <c r="AN14" s="298"/>
      <c r="AO14" s="299"/>
      <c r="AP14" s="252">
        <f>AP13/AP12</f>
        <v>0.35384615384615387</v>
      </c>
      <c r="AQ14" s="252"/>
      <c r="AR14" s="253"/>
      <c r="AS14" s="271">
        <f>AS13/AS12</f>
        <v>0.13402061855670103</v>
      </c>
      <c r="AT14" s="252"/>
      <c r="AU14" s="253"/>
      <c r="AV14" s="271">
        <f>AV13/AV12</f>
        <v>0.95229007633587781</v>
      </c>
      <c r="AW14" s="252"/>
      <c r="AX14" s="253"/>
      <c r="AY14" s="271">
        <f>AY13/AY12</f>
        <v>0.4816414686825054</v>
      </c>
      <c r="AZ14" s="252"/>
      <c r="BA14" s="272"/>
      <c r="BB14" s="297">
        <f>BB13/BB12</f>
        <v>1</v>
      </c>
      <c r="BC14" s="298"/>
      <c r="BD14" s="299"/>
      <c r="BE14" s="252">
        <f>BE13/BE12</f>
        <v>0.86301369863013699</v>
      </c>
      <c r="BF14" s="252"/>
      <c r="BG14" s="253"/>
      <c r="BH14" s="271">
        <f>BH13/BH12</f>
        <v>0.95794392523364491</v>
      </c>
      <c r="BI14" s="252"/>
      <c r="BJ14" s="253"/>
      <c r="BK14" s="376">
        <f>BK13/BK12</f>
        <v>0.5357142857142857</v>
      </c>
      <c r="BL14" s="232"/>
      <c r="BM14" s="232"/>
      <c r="BN14" s="312">
        <f>BN13/BN12</f>
        <v>1</v>
      </c>
      <c r="BO14" s="313"/>
      <c r="BP14" s="313"/>
      <c r="BQ14" s="380"/>
      <c r="BR14" s="381"/>
      <c r="BS14" s="382"/>
      <c r="BT14" s="380"/>
      <c r="BU14" s="381"/>
      <c r="BV14" s="382"/>
      <c r="BW14" s="439"/>
      <c r="BX14" s="380"/>
      <c r="BY14" s="381"/>
      <c r="BZ14" s="382"/>
      <c r="CA14" s="441"/>
    </row>
    <row r="15" spans="1:82" ht="17.25" thickTop="1" thickBot="1" x14ac:dyDescent="0.35">
      <c r="A15" s="467"/>
      <c r="B15" s="179" t="s">
        <v>20</v>
      </c>
      <c r="C15" s="343">
        <v>272</v>
      </c>
      <c r="D15" s="344"/>
      <c r="E15" s="345"/>
      <c r="F15" s="301">
        <v>193</v>
      </c>
      <c r="G15" s="301"/>
      <c r="H15" s="302"/>
      <c r="I15" s="460">
        <f>J77</f>
        <v>0</v>
      </c>
      <c r="J15" s="254"/>
      <c r="K15" s="255"/>
      <c r="L15" s="273">
        <v>22</v>
      </c>
      <c r="M15" s="254"/>
      <c r="N15" s="274"/>
      <c r="O15" s="301">
        <v>28</v>
      </c>
      <c r="P15" s="301"/>
      <c r="Q15" s="302"/>
      <c r="R15" s="254">
        <v>57</v>
      </c>
      <c r="S15" s="254"/>
      <c r="T15" s="255"/>
      <c r="U15" s="273">
        <v>232</v>
      </c>
      <c r="V15" s="254"/>
      <c r="W15" s="255"/>
      <c r="X15" s="273">
        <v>246</v>
      </c>
      <c r="Y15" s="254"/>
      <c r="Z15" s="255"/>
      <c r="AA15" s="273">
        <v>197</v>
      </c>
      <c r="AB15" s="254"/>
      <c r="AC15" s="255"/>
      <c r="AD15" s="273">
        <v>209</v>
      </c>
      <c r="AE15" s="254"/>
      <c r="AF15" s="255"/>
      <c r="AG15" s="273">
        <v>354</v>
      </c>
      <c r="AH15" s="254"/>
      <c r="AI15" s="255"/>
      <c r="AJ15" s="273">
        <v>477</v>
      </c>
      <c r="AK15" s="254"/>
      <c r="AL15" s="274"/>
      <c r="AM15" s="300">
        <v>27</v>
      </c>
      <c r="AN15" s="301"/>
      <c r="AO15" s="302"/>
      <c r="AP15" s="254">
        <v>672</v>
      </c>
      <c r="AQ15" s="254"/>
      <c r="AR15" s="255"/>
      <c r="AS15" s="273">
        <v>588</v>
      </c>
      <c r="AT15" s="254"/>
      <c r="AU15" s="255"/>
      <c r="AV15" s="273">
        <v>25</v>
      </c>
      <c r="AW15" s="254"/>
      <c r="AX15" s="255"/>
      <c r="AY15" s="273">
        <v>960</v>
      </c>
      <c r="AZ15" s="254"/>
      <c r="BA15" s="274"/>
      <c r="BB15" s="300">
        <f>BC77</f>
        <v>0</v>
      </c>
      <c r="BC15" s="301"/>
      <c r="BD15" s="302"/>
      <c r="BE15" s="254">
        <v>10</v>
      </c>
      <c r="BF15" s="254"/>
      <c r="BG15" s="255"/>
      <c r="BH15" s="273">
        <v>9</v>
      </c>
      <c r="BI15" s="254"/>
      <c r="BJ15" s="255"/>
      <c r="BK15" s="273">
        <v>13</v>
      </c>
      <c r="BL15" s="254"/>
      <c r="BM15" s="254"/>
      <c r="BN15" s="464">
        <f>BO77</f>
        <v>0</v>
      </c>
      <c r="BO15" s="465"/>
      <c r="BP15" s="465"/>
      <c r="BQ15" s="444">
        <f>SUM(C15:BN15)</f>
        <v>4591</v>
      </c>
      <c r="BR15" s="445"/>
      <c r="BS15" s="446"/>
      <c r="BT15" s="383">
        <f>C15+I15+L15+R15+U15+X15+AA15+AD15+AG15+AJ15+AP15+AS15+AV15+AY15+BE15+BH15+BK15</f>
        <v>4343</v>
      </c>
      <c r="BU15" s="384"/>
      <c r="BV15" s="385"/>
      <c r="BW15" s="442">
        <f>BT15/BQ12</f>
        <v>0.47888411070680342</v>
      </c>
      <c r="BX15" s="450">
        <f>F15+O15+AM15+BB15+BN15</f>
        <v>248</v>
      </c>
      <c r="BY15" s="451"/>
      <c r="BZ15" s="452"/>
      <c r="CA15" s="443">
        <f>BX15/BQ12</f>
        <v>2.7345903627742859E-2</v>
      </c>
    </row>
    <row r="16" spans="1:82" ht="17.25" thickTop="1" thickBot="1" x14ac:dyDescent="0.35">
      <c r="A16" s="467"/>
      <c r="B16" s="174" t="s">
        <v>0</v>
      </c>
      <c r="C16" s="346">
        <f>C15/C12</f>
        <v>0.49275362318840582</v>
      </c>
      <c r="D16" s="276"/>
      <c r="E16" s="277"/>
      <c r="F16" s="473">
        <f>F15/F12</f>
        <v>0.66095890410958902</v>
      </c>
      <c r="G16" s="473"/>
      <c r="H16" s="474"/>
      <c r="I16" s="461">
        <f>I15/I12</f>
        <v>0</v>
      </c>
      <c r="J16" s="276"/>
      <c r="K16" s="277"/>
      <c r="L16" s="256">
        <f>L15/L12</f>
        <v>0.24444444444444444</v>
      </c>
      <c r="M16" s="256"/>
      <c r="N16" s="335"/>
      <c r="O16" s="304">
        <f>O15/O12</f>
        <v>0.4375</v>
      </c>
      <c r="P16" s="304"/>
      <c r="Q16" s="305"/>
      <c r="R16" s="276">
        <f>R15/R12</f>
        <v>0.45600000000000002</v>
      </c>
      <c r="S16" s="276"/>
      <c r="T16" s="307"/>
      <c r="U16" s="275">
        <f>U15/U12</f>
        <v>0.6391184573002755</v>
      </c>
      <c r="V16" s="276"/>
      <c r="W16" s="307"/>
      <c r="X16" s="275">
        <f>X15/X12</f>
        <v>0.38801261829652994</v>
      </c>
      <c r="Y16" s="276"/>
      <c r="Z16" s="307"/>
      <c r="AA16" s="275">
        <f>AA15/AA12</f>
        <v>0.47699757869249393</v>
      </c>
      <c r="AB16" s="276"/>
      <c r="AC16" s="307"/>
      <c r="AD16" s="275">
        <f>AD15/AD12</f>
        <v>0.38847583643122674</v>
      </c>
      <c r="AE16" s="276"/>
      <c r="AF16" s="307"/>
      <c r="AG16" s="275">
        <f>AG15/AG12</f>
        <v>0.46456692913385828</v>
      </c>
      <c r="AH16" s="276"/>
      <c r="AI16" s="307"/>
      <c r="AJ16" s="275">
        <f>AJ15/AJ12</f>
        <v>0.73724884080370945</v>
      </c>
      <c r="AK16" s="276"/>
      <c r="AL16" s="277"/>
      <c r="AM16" s="303">
        <f>AM15/AM12</f>
        <v>0.41538461538461541</v>
      </c>
      <c r="AN16" s="304"/>
      <c r="AO16" s="305"/>
      <c r="AP16" s="276">
        <f>AP15/AP12</f>
        <v>0.64615384615384619</v>
      </c>
      <c r="AQ16" s="276"/>
      <c r="AR16" s="307"/>
      <c r="AS16" s="275">
        <f>AS15/AS12</f>
        <v>0.865979381443299</v>
      </c>
      <c r="AT16" s="276"/>
      <c r="AU16" s="307"/>
      <c r="AV16" s="275">
        <f>AV15/AV12</f>
        <v>4.7709923664122141E-2</v>
      </c>
      <c r="AW16" s="276"/>
      <c r="AX16" s="307"/>
      <c r="AY16" s="275">
        <f>AY15/AY12</f>
        <v>0.51835853131749465</v>
      </c>
      <c r="AZ16" s="276"/>
      <c r="BA16" s="277"/>
      <c r="BB16" s="303">
        <f>BB15/BB12</f>
        <v>0</v>
      </c>
      <c r="BC16" s="304"/>
      <c r="BD16" s="305"/>
      <c r="BE16" s="256">
        <f>BE15/BE12</f>
        <v>0.13698630136986301</v>
      </c>
      <c r="BF16" s="256"/>
      <c r="BG16" s="257"/>
      <c r="BH16" s="275">
        <f>BH15/BH12</f>
        <v>4.2056074766355138E-2</v>
      </c>
      <c r="BI16" s="276"/>
      <c r="BJ16" s="307"/>
      <c r="BK16" s="231">
        <f>BK15/BK12</f>
        <v>0.4642857142857143</v>
      </c>
      <c r="BL16" s="232"/>
      <c r="BM16" s="232"/>
      <c r="BN16" s="312">
        <f>BN15/BN12</f>
        <v>0</v>
      </c>
      <c r="BO16" s="313"/>
      <c r="BP16" s="313"/>
      <c r="BQ16" s="447"/>
      <c r="BR16" s="448"/>
      <c r="BS16" s="449"/>
      <c r="BT16" s="386"/>
      <c r="BU16" s="387"/>
      <c r="BV16" s="388"/>
      <c r="BW16" s="442"/>
      <c r="BX16" s="453"/>
      <c r="BY16" s="454"/>
      <c r="BZ16" s="455"/>
      <c r="CA16" s="443"/>
      <c r="CC16" s="2"/>
      <c r="CD16" s="2"/>
    </row>
    <row r="17" spans="1:82" ht="17.25" thickTop="1" thickBot="1" x14ac:dyDescent="0.35">
      <c r="A17" s="467"/>
      <c r="B17" s="176" t="s">
        <v>54</v>
      </c>
      <c r="C17" s="501">
        <f>C11-C12</f>
        <v>17</v>
      </c>
      <c r="D17" s="233"/>
      <c r="E17" s="278"/>
      <c r="F17" s="309">
        <f>F11-F12</f>
        <v>17</v>
      </c>
      <c r="G17" s="310"/>
      <c r="H17" s="311"/>
      <c r="I17" s="502">
        <f>I11-I12</f>
        <v>37</v>
      </c>
      <c r="J17" s="233"/>
      <c r="K17" s="258"/>
      <c r="L17" s="501">
        <f>L11-L12</f>
        <v>0</v>
      </c>
      <c r="M17" s="233"/>
      <c r="N17" s="278"/>
      <c r="O17" s="309">
        <f>O11-O12</f>
        <v>5</v>
      </c>
      <c r="P17" s="310"/>
      <c r="Q17" s="311"/>
      <c r="R17" s="502">
        <f>R11-R12</f>
        <v>5</v>
      </c>
      <c r="S17" s="233"/>
      <c r="T17" s="258"/>
      <c r="U17" s="501">
        <f>V77</f>
        <v>232</v>
      </c>
      <c r="V17" s="233"/>
      <c r="W17" s="258"/>
      <c r="X17" s="501">
        <f>X11-X12</f>
        <v>53</v>
      </c>
      <c r="Y17" s="233"/>
      <c r="Z17" s="258"/>
      <c r="AA17" s="501">
        <f>AA11-AA12</f>
        <v>4</v>
      </c>
      <c r="AB17" s="233"/>
      <c r="AC17" s="258"/>
      <c r="AD17" s="501">
        <f>AD11-AD12</f>
        <v>167</v>
      </c>
      <c r="AE17" s="233"/>
      <c r="AF17" s="258"/>
      <c r="AG17" s="501">
        <f>AG11-AG12</f>
        <v>198</v>
      </c>
      <c r="AH17" s="233"/>
      <c r="AI17" s="258"/>
      <c r="AJ17" s="470">
        <f>AJ11-AJ12</f>
        <v>217</v>
      </c>
      <c r="AK17" s="471"/>
      <c r="AL17" s="472"/>
      <c r="AM17" s="309">
        <f>AM11-AM12</f>
        <v>13</v>
      </c>
      <c r="AN17" s="310"/>
      <c r="AO17" s="311"/>
      <c r="AP17" s="233">
        <f>AP11-AP12</f>
        <v>112</v>
      </c>
      <c r="AQ17" s="233"/>
      <c r="AR17" s="258"/>
      <c r="AS17" s="233">
        <f>AS11-AS12</f>
        <v>41</v>
      </c>
      <c r="AT17" s="233"/>
      <c r="AU17" s="258"/>
      <c r="AV17" s="233">
        <f>AV11-AV12</f>
        <v>436</v>
      </c>
      <c r="AW17" s="233"/>
      <c r="AX17" s="258"/>
      <c r="AY17" s="233">
        <f>AY11-AY12</f>
        <v>-952</v>
      </c>
      <c r="AZ17" s="233"/>
      <c r="BA17" s="278"/>
      <c r="BB17" s="309">
        <f>BB11-BB12</f>
        <v>26</v>
      </c>
      <c r="BC17" s="310"/>
      <c r="BD17" s="311"/>
      <c r="BE17" s="233">
        <f>BE11-BE12</f>
        <v>77</v>
      </c>
      <c r="BF17" s="233"/>
      <c r="BG17" s="258"/>
      <c r="BH17" s="233">
        <f>BH11-BH12</f>
        <v>56</v>
      </c>
      <c r="BI17" s="233"/>
      <c r="BJ17" s="258"/>
      <c r="BK17" s="233">
        <f>BK11-BK12</f>
        <v>2</v>
      </c>
      <c r="BL17" s="233"/>
      <c r="BM17" s="233"/>
      <c r="BN17" s="309">
        <f>BN11-BN12</f>
        <v>35</v>
      </c>
      <c r="BO17" s="310"/>
      <c r="BP17" s="311"/>
      <c r="BQ17" s="402">
        <f>SUM(C17:BN17)</f>
        <v>798</v>
      </c>
      <c r="BR17" s="403"/>
      <c r="BS17" s="404"/>
      <c r="BT17" s="389">
        <f>BK17+BH17+BE17+AY17+AV17+AS17+AP17+AJ17+AG17+AD17+AA17+X17+U17+R17+L17+I17+F17+C17</f>
        <v>719</v>
      </c>
      <c r="BU17" s="390"/>
      <c r="BV17" s="391"/>
      <c r="BW17" s="436">
        <f>BT17/BT12</f>
        <v>8.3985515710781444E-2</v>
      </c>
      <c r="BX17" s="389">
        <f>BN17+BB17+AM17+O17+F17</f>
        <v>96</v>
      </c>
      <c r="BY17" s="390"/>
      <c r="BZ17" s="391"/>
      <c r="CA17" s="436">
        <f>BX17/BX12</f>
        <v>0.1889763779527559</v>
      </c>
      <c r="CC17" s="2"/>
      <c r="CD17" s="2"/>
    </row>
    <row r="18" spans="1:82" ht="17.25" thickTop="1" thickBot="1" x14ac:dyDescent="0.35">
      <c r="A18" s="467"/>
      <c r="B18" s="170" t="s">
        <v>0</v>
      </c>
      <c r="C18" s="347">
        <f>C17/C11</f>
        <v>2.9876977152899824E-2</v>
      </c>
      <c r="D18" s="232"/>
      <c r="E18" s="279"/>
      <c r="F18" s="312">
        <f>F17/F11</f>
        <v>5.5016181229773461E-2</v>
      </c>
      <c r="G18" s="313"/>
      <c r="H18" s="314"/>
      <c r="I18" s="232">
        <f>I17/I11</f>
        <v>0.578125</v>
      </c>
      <c r="J18" s="232"/>
      <c r="K18" s="279"/>
      <c r="L18" s="232">
        <f>L17/L11</f>
        <v>0</v>
      </c>
      <c r="M18" s="232"/>
      <c r="N18" s="350"/>
      <c r="O18" s="351">
        <f>O17/O11</f>
        <v>7.2463768115942032E-2</v>
      </c>
      <c r="P18" s="313"/>
      <c r="Q18" s="314"/>
      <c r="R18" s="315">
        <f>R17/R11</f>
        <v>3.8461538461538464E-2</v>
      </c>
      <c r="S18" s="315"/>
      <c r="T18" s="334"/>
      <c r="U18" s="315">
        <f>U17/U11</f>
        <v>0.59033078880407119</v>
      </c>
      <c r="V18" s="315"/>
      <c r="W18" s="334"/>
      <c r="X18" s="315">
        <f>X17/X11</f>
        <v>7.7147016011644837E-2</v>
      </c>
      <c r="Y18" s="315"/>
      <c r="Z18" s="316"/>
      <c r="AA18" s="315">
        <f>AA17/AA11</f>
        <v>9.5923261390887284E-3</v>
      </c>
      <c r="AB18" s="315"/>
      <c r="AC18" s="334"/>
      <c r="AD18" s="315">
        <f>AD17/AD11</f>
        <v>0.23687943262411348</v>
      </c>
      <c r="AE18" s="315"/>
      <c r="AF18" s="334"/>
      <c r="AG18" s="315">
        <f>AG17/AG11</f>
        <v>0.20624999999999999</v>
      </c>
      <c r="AH18" s="315"/>
      <c r="AI18" s="316"/>
      <c r="AJ18" s="232">
        <f>AJ17/AJ11</f>
        <v>0.25115740740740738</v>
      </c>
      <c r="AK18" s="232"/>
      <c r="AL18" s="279"/>
      <c r="AM18" s="312">
        <f>AM17/AM11</f>
        <v>0.16666666666666666</v>
      </c>
      <c r="AN18" s="313"/>
      <c r="AO18" s="314"/>
      <c r="AP18" s="232">
        <f>AP17/AP11</f>
        <v>9.7222222222222224E-2</v>
      </c>
      <c r="AQ18" s="232"/>
      <c r="AR18" s="308"/>
      <c r="AS18" s="234">
        <f>AS17/AS11</f>
        <v>5.6944444444444443E-2</v>
      </c>
      <c r="AT18" s="232"/>
      <c r="AU18" s="308"/>
      <c r="AV18" s="234">
        <f>AV17/AV11</f>
        <v>0.45416666666666666</v>
      </c>
      <c r="AW18" s="232"/>
      <c r="AX18" s="308"/>
      <c r="AY18" s="234">
        <f>AY17/AY11</f>
        <v>-1.0577777777777777</v>
      </c>
      <c r="AZ18" s="232"/>
      <c r="BA18" s="279"/>
      <c r="BB18" s="312">
        <f>BB17/BB11</f>
        <v>0.30952380952380953</v>
      </c>
      <c r="BC18" s="313"/>
      <c r="BD18" s="314"/>
      <c r="BE18" s="259">
        <f>BE17/BE11</f>
        <v>0.51333333333333331</v>
      </c>
      <c r="BF18" s="259"/>
      <c r="BG18" s="260"/>
      <c r="BH18" s="234">
        <f>BH17/BH11</f>
        <v>0.2074074074074074</v>
      </c>
      <c r="BI18" s="232"/>
      <c r="BJ18" s="308"/>
      <c r="BK18" s="234">
        <f>BK17/BK11</f>
        <v>6.6666666666666666E-2</v>
      </c>
      <c r="BL18" s="232"/>
      <c r="BM18" s="232"/>
      <c r="BN18" s="312">
        <f>BN17/BN11</f>
        <v>0.546875</v>
      </c>
      <c r="BO18" s="313"/>
      <c r="BP18" s="314"/>
      <c r="BQ18" s="405">
        <f>BQ17/BQ11</f>
        <v>8.2565959648215212E-2</v>
      </c>
      <c r="BR18" s="406"/>
      <c r="BS18" s="407"/>
      <c r="BT18" s="392"/>
      <c r="BU18" s="393"/>
      <c r="BV18" s="394"/>
      <c r="BW18" s="437"/>
      <c r="BX18" s="392"/>
      <c r="BY18" s="393"/>
      <c r="BZ18" s="394"/>
      <c r="CA18" s="437"/>
      <c r="CC18" s="2"/>
      <c r="CD18" s="2"/>
    </row>
    <row r="19" spans="1:82" ht="17.25" thickTop="1" thickBot="1" x14ac:dyDescent="0.35">
      <c r="A19" s="467"/>
      <c r="B19" s="177" t="s">
        <v>59</v>
      </c>
      <c r="C19" s="317">
        <v>49</v>
      </c>
      <c r="D19" s="318"/>
      <c r="E19" s="336"/>
      <c r="F19" s="330">
        <v>29</v>
      </c>
      <c r="G19" s="280"/>
      <c r="H19" s="353"/>
      <c r="I19" s="318">
        <v>0</v>
      </c>
      <c r="J19" s="318"/>
      <c r="K19" s="336"/>
      <c r="L19" s="318">
        <v>5</v>
      </c>
      <c r="M19" s="318"/>
      <c r="N19" s="337"/>
      <c r="O19" s="352">
        <v>6</v>
      </c>
      <c r="P19" s="280"/>
      <c r="Q19" s="353"/>
      <c r="R19" s="318">
        <v>13</v>
      </c>
      <c r="S19" s="318"/>
      <c r="T19" s="319"/>
      <c r="U19" s="317">
        <v>54</v>
      </c>
      <c r="V19" s="318"/>
      <c r="W19" s="319"/>
      <c r="X19" s="317">
        <v>26</v>
      </c>
      <c r="Y19" s="318"/>
      <c r="Z19" s="319"/>
      <c r="AA19" s="317">
        <v>28</v>
      </c>
      <c r="AB19" s="318"/>
      <c r="AC19" s="319"/>
      <c r="AD19" s="317">
        <v>18</v>
      </c>
      <c r="AE19" s="318"/>
      <c r="AF19" s="319"/>
      <c r="AG19" s="317">
        <v>49</v>
      </c>
      <c r="AH19" s="318"/>
      <c r="AI19" s="319"/>
      <c r="AJ19" s="317">
        <v>18</v>
      </c>
      <c r="AK19" s="318"/>
      <c r="AL19" s="336"/>
      <c r="AM19" s="330">
        <v>6</v>
      </c>
      <c r="AN19" s="280"/>
      <c r="AO19" s="280"/>
      <c r="AP19" s="235">
        <v>165</v>
      </c>
      <c r="AQ19" s="236"/>
      <c r="AR19" s="237"/>
      <c r="AS19" s="235">
        <v>74</v>
      </c>
      <c r="AT19" s="236"/>
      <c r="AU19" s="237"/>
      <c r="AV19" s="235">
        <v>35</v>
      </c>
      <c r="AW19" s="236"/>
      <c r="AX19" s="237"/>
      <c r="AY19" s="235">
        <v>53</v>
      </c>
      <c r="AZ19" s="236"/>
      <c r="BA19" s="237"/>
      <c r="BB19" s="280">
        <v>0</v>
      </c>
      <c r="BC19" s="280"/>
      <c r="BD19" s="280"/>
      <c r="BE19" s="235">
        <v>6</v>
      </c>
      <c r="BF19" s="236"/>
      <c r="BG19" s="237"/>
      <c r="BH19" s="235">
        <v>14</v>
      </c>
      <c r="BI19" s="236"/>
      <c r="BJ19" s="237"/>
      <c r="BK19" s="235">
        <v>0</v>
      </c>
      <c r="BL19" s="236"/>
      <c r="BM19" s="237"/>
      <c r="BN19" s="408">
        <v>2</v>
      </c>
      <c r="BO19" s="408"/>
      <c r="BP19" s="409"/>
      <c r="BQ19" s="318">
        <f>SUM(C19:BN19)</f>
        <v>650</v>
      </c>
      <c r="BR19" s="318"/>
      <c r="BS19" s="336"/>
      <c r="BT19" s="358">
        <f>BK19+BH19+BE19+AY19+AV19+AS19+AP19+AJ19+AG19+AD19+AA19+X19+U19+R19+L19+I19+C19</f>
        <v>607</v>
      </c>
      <c r="BU19" s="359"/>
      <c r="BV19" s="360"/>
      <c r="BW19" s="187">
        <f>BT19/BT12</f>
        <v>7.0902931900478916E-2</v>
      </c>
      <c r="BX19" s="358">
        <f>BN19+BB19+AM19+O19+F19</f>
        <v>43</v>
      </c>
      <c r="BY19" s="359"/>
      <c r="BZ19" s="360"/>
      <c r="CA19" s="187">
        <f>BX19/BX12</f>
        <v>8.4645669291338585E-2</v>
      </c>
      <c r="CC19" s="2"/>
      <c r="CD19" s="2"/>
    </row>
    <row r="20" spans="1:82" ht="17.25" thickTop="1" thickBot="1" x14ac:dyDescent="0.35">
      <c r="A20" s="467"/>
      <c r="B20" s="192" t="s">
        <v>60</v>
      </c>
      <c r="C20" s="348">
        <f>C12-C19</f>
        <v>503</v>
      </c>
      <c r="D20" s="349"/>
      <c r="E20" s="239" t="s">
        <v>35</v>
      </c>
      <c r="F20" s="348">
        <f>F12-F19</f>
        <v>263</v>
      </c>
      <c r="G20" s="349"/>
      <c r="H20" s="238" t="s">
        <v>35</v>
      </c>
      <c r="I20" s="348">
        <f>I12-I19</f>
        <v>27</v>
      </c>
      <c r="J20" s="349"/>
      <c r="K20" s="239" t="s">
        <v>35</v>
      </c>
      <c r="L20" s="348">
        <f>L12-L19</f>
        <v>85</v>
      </c>
      <c r="M20" s="349"/>
      <c r="N20" s="239" t="s">
        <v>35</v>
      </c>
      <c r="O20" s="348">
        <f>O12-O19</f>
        <v>58</v>
      </c>
      <c r="P20" s="349"/>
      <c r="Q20" s="238" t="s">
        <v>35</v>
      </c>
      <c r="R20" s="348">
        <f>R12-R19</f>
        <v>112</v>
      </c>
      <c r="S20" s="349"/>
      <c r="T20" s="239" t="s">
        <v>35</v>
      </c>
      <c r="U20" s="348">
        <f>U12-U19</f>
        <v>309</v>
      </c>
      <c r="V20" s="349"/>
      <c r="W20" s="239" t="s">
        <v>35</v>
      </c>
      <c r="X20" s="348">
        <f>X12-X19</f>
        <v>608</v>
      </c>
      <c r="Y20" s="349"/>
      <c r="Z20" s="239" t="s">
        <v>35</v>
      </c>
      <c r="AA20" s="348">
        <f>AA12-AA19</f>
        <v>385</v>
      </c>
      <c r="AB20" s="349"/>
      <c r="AC20" s="239" t="s">
        <v>35</v>
      </c>
      <c r="AD20" s="348">
        <f>AD12-AD19</f>
        <v>520</v>
      </c>
      <c r="AE20" s="349"/>
      <c r="AF20" s="239" t="s">
        <v>35</v>
      </c>
      <c r="AG20" s="348">
        <f>AG12-AG19</f>
        <v>713</v>
      </c>
      <c r="AH20" s="349"/>
      <c r="AI20" s="239" t="s">
        <v>35</v>
      </c>
      <c r="AJ20" s="348">
        <f>AJ12-AJ19</f>
        <v>629</v>
      </c>
      <c r="AK20" s="349"/>
      <c r="AL20" s="239" t="s">
        <v>35</v>
      </c>
      <c r="AM20" s="348">
        <f>AM12-AM19</f>
        <v>59</v>
      </c>
      <c r="AN20" s="349"/>
      <c r="AO20" s="238" t="s">
        <v>35</v>
      </c>
      <c r="AP20" s="348">
        <f>AP12-AP19</f>
        <v>875</v>
      </c>
      <c r="AQ20" s="349"/>
      <c r="AR20" s="238" t="s">
        <v>35</v>
      </c>
      <c r="AS20" s="348">
        <f>AS12-AS19</f>
        <v>605</v>
      </c>
      <c r="AT20" s="349"/>
      <c r="AU20" s="238" t="s">
        <v>35</v>
      </c>
      <c r="AV20" s="348">
        <f>AV12-AV19</f>
        <v>489</v>
      </c>
      <c r="AW20" s="349"/>
      <c r="AX20" s="238" t="s">
        <v>35</v>
      </c>
      <c r="AY20" s="348">
        <f>AY12-AY19</f>
        <v>1799</v>
      </c>
      <c r="AZ20" s="349"/>
      <c r="BA20" s="238" t="s">
        <v>35</v>
      </c>
      <c r="BB20" s="348">
        <f>BB12-BB19</f>
        <v>58</v>
      </c>
      <c r="BC20" s="349"/>
      <c r="BD20" s="238" t="s">
        <v>35</v>
      </c>
      <c r="BE20" s="348">
        <f>BE12-BE19</f>
        <v>67</v>
      </c>
      <c r="BF20" s="349"/>
      <c r="BG20" s="238" t="s">
        <v>35</v>
      </c>
      <c r="BH20" s="348">
        <f>BH12-BH19</f>
        <v>200</v>
      </c>
      <c r="BI20" s="349"/>
      <c r="BJ20" s="238" t="s">
        <v>35</v>
      </c>
      <c r="BK20" s="348">
        <f>BK12-BK19</f>
        <v>28</v>
      </c>
      <c r="BL20" s="349"/>
      <c r="BM20" s="238" t="s">
        <v>35</v>
      </c>
      <c r="BN20" s="348">
        <f>BN12-BN19</f>
        <v>27</v>
      </c>
      <c r="BO20" s="349"/>
      <c r="BP20" s="238" t="s">
        <v>35</v>
      </c>
      <c r="BQ20" s="369">
        <f>SUM(C20:BN20)</f>
        <v>8419</v>
      </c>
      <c r="BR20" s="370"/>
      <c r="BS20" s="371"/>
      <c r="BT20" s="395">
        <f>BK20+BH20+BE20+AY20+AV20+AS20+AP20+AJ20+AG20+AD20+AA20+X20+U20+R20+L20+I20+C20</f>
        <v>7954</v>
      </c>
      <c r="BU20" s="396"/>
      <c r="BV20" s="397"/>
      <c r="BW20" s="190">
        <f>BT20/BT12</f>
        <v>0.92909706809952108</v>
      </c>
      <c r="BX20" s="361">
        <f>BN20+BB20+AM20+O20+F20</f>
        <v>465</v>
      </c>
      <c r="BY20" s="362"/>
      <c r="BZ20" s="363"/>
      <c r="CA20" s="191">
        <f>BX20/BX12</f>
        <v>0.91535433070866146</v>
      </c>
      <c r="CC20" s="2"/>
      <c r="CD20" s="2"/>
    </row>
    <row r="21" spans="1:82" ht="15.75" customHeight="1" thickTop="1" thickBot="1" x14ac:dyDescent="0.3">
      <c r="A21" s="469"/>
      <c r="B21" s="183" t="s">
        <v>55</v>
      </c>
      <c r="C21" s="185" t="s">
        <v>92</v>
      </c>
      <c r="D21" s="186" t="s">
        <v>95</v>
      </c>
      <c r="E21" s="239"/>
      <c r="F21" s="207" t="s">
        <v>92</v>
      </c>
      <c r="G21" s="186" t="s">
        <v>95</v>
      </c>
      <c r="H21" s="239"/>
      <c r="I21" s="185" t="s">
        <v>92</v>
      </c>
      <c r="J21" s="186" t="s">
        <v>95</v>
      </c>
      <c r="K21" s="239"/>
      <c r="L21" s="185" t="s">
        <v>92</v>
      </c>
      <c r="M21" s="186" t="s">
        <v>95</v>
      </c>
      <c r="N21" s="239"/>
      <c r="O21" s="185" t="s">
        <v>92</v>
      </c>
      <c r="P21" s="186" t="s">
        <v>95</v>
      </c>
      <c r="Q21" s="239"/>
      <c r="R21" s="185" t="s">
        <v>92</v>
      </c>
      <c r="S21" s="186" t="s">
        <v>95</v>
      </c>
      <c r="T21" s="239"/>
      <c r="U21" s="185" t="s">
        <v>92</v>
      </c>
      <c r="V21" s="186" t="s">
        <v>95</v>
      </c>
      <c r="W21" s="239"/>
      <c r="X21" s="185" t="s">
        <v>92</v>
      </c>
      <c r="Y21" s="186" t="s">
        <v>95</v>
      </c>
      <c r="Z21" s="239"/>
      <c r="AA21" s="185" t="s">
        <v>92</v>
      </c>
      <c r="AB21" s="186" t="s">
        <v>95</v>
      </c>
      <c r="AC21" s="239"/>
      <c r="AD21" s="185" t="s">
        <v>92</v>
      </c>
      <c r="AE21" s="186" t="s">
        <v>95</v>
      </c>
      <c r="AF21" s="239"/>
      <c r="AG21" s="185" t="s">
        <v>92</v>
      </c>
      <c r="AH21" s="186" t="s">
        <v>95</v>
      </c>
      <c r="AI21" s="239"/>
      <c r="AJ21" s="185" t="s">
        <v>92</v>
      </c>
      <c r="AK21" s="186" t="s">
        <v>95</v>
      </c>
      <c r="AL21" s="239"/>
      <c r="AM21" s="185" t="s">
        <v>92</v>
      </c>
      <c r="AN21" s="186" t="s">
        <v>95</v>
      </c>
      <c r="AO21" s="239"/>
      <c r="AP21" s="185" t="s">
        <v>92</v>
      </c>
      <c r="AQ21" s="186" t="s">
        <v>95</v>
      </c>
      <c r="AR21" s="239"/>
      <c r="AS21" s="185" t="s">
        <v>92</v>
      </c>
      <c r="AT21" s="186" t="s">
        <v>95</v>
      </c>
      <c r="AU21" s="239"/>
      <c r="AV21" s="185" t="s">
        <v>92</v>
      </c>
      <c r="AW21" s="186" t="s">
        <v>95</v>
      </c>
      <c r="AX21" s="239"/>
      <c r="AY21" s="185" t="s">
        <v>92</v>
      </c>
      <c r="AZ21" s="186" t="s">
        <v>95</v>
      </c>
      <c r="BA21" s="239"/>
      <c r="BB21" s="185"/>
      <c r="BC21" s="186" t="s">
        <v>95</v>
      </c>
      <c r="BD21" s="239"/>
      <c r="BE21" s="185" t="s">
        <v>92</v>
      </c>
      <c r="BF21" s="186" t="s">
        <v>95</v>
      </c>
      <c r="BG21" s="239"/>
      <c r="BH21" s="185" t="s">
        <v>92</v>
      </c>
      <c r="BI21" s="186" t="s">
        <v>95</v>
      </c>
      <c r="BJ21" s="239"/>
      <c r="BK21" s="185" t="s">
        <v>92</v>
      </c>
      <c r="BL21" s="186" t="s">
        <v>95</v>
      </c>
      <c r="BM21" s="239"/>
      <c r="BN21" s="185" t="s">
        <v>92</v>
      </c>
      <c r="BO21" s="186" t="s">
        <v>95</v>
      </c>
      <c r="BP21" s="239"/>
      <c r="BQ21" s="185" t="s">
        <v>92</v>
      </c>
      <c r="BR21" s="186" t="s">
        <v>95</v>
      </c>
      <c r="BS21" s="195" t="s">
        <v>165</v>
      </c>
      <c r="BT21" s="185" t="s">
        <v>92</v>
      </c>
      <c r="BU21" s="186" t="s">
        <v>95</v>
      </c>
      <c r="BV21" s="195" t="s">
        <v>165</v>
      </c>
      <c r="BW21" s="209" t="s">
        <v>0</v>
      </c>
      <c r="BX21" s="185" t="s">
        <v>92</v>
      </c>
      <c r="BY21" s="186" t="s">
        <v>95</v>
      </c>
      <c r="BZ21" s="195" t="s">
        <v>165</v>
      </c>
      <c r="CA21" s="210" t="s">
        <v>0</v>
      </c>
      <c r="CC21" s="2"/>
      <c r="CD21" s="2"/>
    </row>
    <row r="22" spans="1:82" ht="12.75" customHeight="1" x14ac:dyDescent="0.3">
      <c r="A22" s="180">
        <v>1</v>
      </c>
      <c r="B22" s="11" t="s">
        <v>25</v>
      </c>
      <c r="C22" s="10"/>
      <c r="D22" s="10"/>
      <c r="E22" s="208">
        <f>C22+D22</f>
        <v>0</v>
      </c>
      <c r="F22" s="175">
        <v>1</v>
      </c>
      <c r="G22" s="175"/>
      <c r="H22" s="208">
        <f>F22+G22</f>
        <v>1</v>
      </c>
      <c r="I22" s="9"/>
      <c r="J22" s="9"/>
      <c r="K22" s="208">
        <f>I22+J22</f>
        <v>0</v>
      </c>
      <c r="L22" s="205"/>
      <c r="M22" s="205"/>
      <c r="N22" s="208">
        <f>L22+M22</f>
        <v>0</v>
      </c>
      <c r="O22" s="175"/>
      <c r="P22" s="175"/>
      <c r="Q22" s="208">
        <f>O22+P22</f>
        <v>0</v>
      </c>
      <c r="R22" s="205"/>
      <c r="S22" s="205"/>
      <c r="T22" s="208">
        <f>R22+S22</f>
        <v>0</v>
      </c>
      <c r="U22" s="205"/>
      <c r="V22" s="205"/>
      <c r="W22" s="208">
        <f>U22+V22</f>
        <v>0</v>
      </c>
      <c r="X22" s="205"/>
      <c r="Y22" s="205"/>
      <c r="Z22" s="208">
        <f>X22+Y22</f>
        <v>0</v>
      </c>
      <c r="AA22" s="9"/>
      <c r="AB22" s="9"/>
      <c r="AC22" s="208">
        <f>AA22+AB22</f>
        <v>0</v>
      </c>
      <c r="AD22" s="205"/>
      <c r="AE22" s="205"/>
      <c r="AF22" s="208">
        <f>AD22+AE22</f>
        <v>0</v>
      </c>
      <c r="AG22" s="205"/>
      <c r="AH22" s="205"/>
      <c r="AI22" s="208">
        <f>AG22+AH22</f>
        <v>0</v>
      </c>
      <c r="AJ22" s="205"/>
      <c r="AK22" s="205">
        <v>2</v>
      </c>
      <c r="AL22" s="208">
        <f>AJ22+AK22</f>
        <v>2</v>
      </c>
      <c r="AM22" s="175"/>
      <c r="AN22" s="175"/>
      <c r="AO22" s="208">
        <f>AM22+AN22</f>
        <v>0</v>
      </c>
      <c r="AP22" s="205"/>
      <c r="AQ22" s="205"/>
      <c r="AR22" s="208">
        <f>AP22+AQ22</f>
        <v>0</v>
      </c>
      <c r="AS22" s="205"/>
      <c r="AT22" s="205"/>
      <c r="AU22" s="208">
        <f>AS22+AT22</f>
        <v>0</v>
      </c>
      <c r="AV22" s="205"/>
      <c r="AW22" s="205"/>
      <c r="AX22" s="208">
        <f>AV22+AW22</f>
        <v>0</v>
      </c>
      <c r="AY22" s="205"/>
      <c r="AZ22" s="205"/>
      <c r="BA22" s="208">
        <f>AY22+AZ22</f>
        <v>0</v>
      </c>
      <c r="BB22" s="175"/>
      <c r="BC22" s="175"/>
      <c r="BD22" s="208">
        <f>BB22+BC22</f>
        <v>0</v>
      </c>
      <c r="BE22" s="205"/>
      <c r="BF22" s="205"/>
      <c r="BG22" s="208">
        <f>BE22+BF22</f>
        <v>0</v>
      </c>
      <c r="BH22" s="206"/>
      <c r="BI22" s="206"/>
      <c r="BJ22" s="208">
        <f>BH22+BI22</f>
        <v>0</v>
      </c>
      <c r="BK22" s="205"/>
      <c r="BL22" s="205"/>
      <c r="BM22" s="208">
        <f>BK22+BL22</f>
        <v>0</v>
      </c>
      <c r="BN22" s="175"/>
      <c r="BO22" s="175"/>
      <c r="BP22" s="208">
        <f>BN22+BO22</f>
        <v>0</v>
      </c>
      <c r="BQ22" s="8">
        <f t="shared" ref="BQ22:BR26" si="0">BN22+BK22+BH22+BE22+BB22+AY22+AV22+AS22+AP22+AM22+AJ22+AG22+AD22+AA22+X22+U22+R22+O22+L22+I22+F22+C22</f>
        <v>1</v>
      </c>
      <c r="BR22" s="9">
        <f t="shared" si="0"/>
        <v>2</v>
      </c>
      <c r="BS22" s="204">
        <f>BQ22+BR22</f>
        <v>3</v>
      </c>
      <c r="BT22" s="206">
        <f t="shared" ref="BT22:BU26" si="1">BK22+BH22+BE22+AY22+AV22+AS22+AP22+AJ22+AG22+AD22+AA22+X22+U22+R22+L22+I22+C22</f>
        <v>0</v>
      </c>
      <c r="BU22" s="206">
        <f t="shared" si="1"/>
        <v>2</v>
      </c>
      <c r="BV22" s="193">
        <f>BT22+BU22</f>
        <v>2</v>
      </c>
      <c r="BW22" s="172">
        <f>$BV22/$BQ12</f>
        <v>2.2053148086889404E-4</v>
      </c>
      <c r="BX22" s="175">
        <f t="shared" ref="BX22:BY26" si="2">BN22+BB22+AM22+O22+F22</f>
        <v>1</v>
      </c>
      <c r="BY22" s="205">
        <f t="shared" si="2"/>
        <v>0</v>
      </c>
      <c r="BZ22" s="194">
        <f>BX22+BY22</f>
        <v>1</v>
      </c>
      <c r="CA22" s="171">
        <f>$BZ22/$BQ12</f>
        <v>1.1026574043444702E-4</v>
      </c>
      <c r="CC22" s="4"/>
      <c r="CD22" s="2"/>
    </row>
    <row r="23" spans="1:82" ht="14.25" customHeight="1" x14ac:dyDescent="0.3">
      <c r="A23" s="181">
        <f t="shared" ref="A23:A54" si="3">1+22:22</f>
        <v>2</v>
      </c>
      <c r="B23" s="12" t="s">
        <v>58</v>
      </c>
      <c r="C23" s="10"/>
      <c r="D23" s="10"/>
      <c r="E23" s="208">
        <f t="shared" ref="E23:E76" si="4">C23+D23</f>
        <v>0</v>
      </c>
      <c r="F23" s="175">
        <v>2</v>
      </c>
      <c r="G23" s="175"/>
      <c r="H23" s="208">
        <f t="shared" ref="H23:H76" si="5">F23+G23</f>
        <v>2</v>
      </c>
      <c r="I23" s="9">
        <v>1</v>
      </c>
      <c r="J23" s="9"/>
      <c r="K23" s="208">
        <f t="shared" ref="K23:K76" si="6">I23+J23</f>
        <v>1</v>
      </c>
      <c r="L23" s="205"/>
      <c r="M23" s="205"/>
      <c r="N23" s="208">
        <f t="shared" ref="N23:N76" si="7">L23+M23</f>
        <v>0</v>
      </c>
      <c r="O23" s="175">
        <v>1</v>
      </c>
      <c r="P23" s="175"/>
      <c r="Q23" s="208">
        <f t="shared" ref="Q23:Q76" si="8">O23+P23</f>
        <v>1</v>
      </c>
      <c r="R23" s="205"/>
      <c r="S23" s="205"/>
      <c r="T23" s="208">
        <f t="shared" ref="T23:T76" si="9">R23+S23</f>
        <v>0</v>
      </c>
      <c r="U23" s="205"/>
      <c r="V23" s="205">
        <v>1</v>
      </c>
      <c r="W23" s="208">
        <f t="shared" ref="W23:W76" si="10">U23+V23</f>
        <v>1</v>
      </c>
      <c r="X23" s="205"/>
      <c r="Y23" s="205"/>
      <c r="Z23" s="208">
        <f t="shared" ref="Z23:Z76" si="11">X23+Y23</f>
        <v>0</v>
      </c>
      <c r="AA23" s="9">
        <v>1</v>
      </c>
      <c r="AB23" s="9"/>
      <c r="AC23" s="208">
        <f t="shared" ref="AC23:AC76" si="12">AA23+AB23</f>
        <v>1</v>
      </c>
      <c r="AD23" s="205"/>
      <c r="AE23" s="205"/>
      <c r="AF23" s="208">
        <f t="shared" ref="AF23:AF76" si="13">AD23+AE23</f>
        <v>0</v>
      </c>
      <c r="AG23" s="205"/>
      <c r="AH23" s="205"/>
      <c r="AI23" s="208">
        <f t="shared" ref="AI23:AI76" si="14">AG23+AH23</f>
        <v>0</v>
      </c>
      <c r="AJ23" s="205"/>
      <c r="AK23" s="205"/>
      <c r="AL23" s="208">
        <f t="shared" ref="AL23:AL76" si="15">AJ23+AK23</f>
        <v>0</v>
      </c>
      <c r="AM23" s="175"/>
      <c r="AN23" s="175">
        <v>1</v>
      </c>
      <c r="AO23" s="208">
        <f t="shared" ref="AO23:AO76" si="16">AM23+AN23</f>
        <v>1</v>
      </c>
      <c r="AP23" s="205"/>
      <c r="AQ23" s="205"/>
      <c r="AR23" s="208">
        <f t="shared" ref="AR23:AR76" si="17">AP23+AQ23</f>
        <v>0</v>
      </c>
      <c r="AS23" s="205"/>
      <c r="AT23" s="205"/>
      <c r="AU23" s="208">
        <f t="shared" ref="AU23:AU76" si="18">AS23+AT23</f>
        <v>0</v>
      </c>
      <c r="AV23" s="205"/>
      <c r="AW23" s="205"/>
      <c r="AX23" s="208">
        <f t="shared" ref="AX23:AX76" si="19">AV23+AW23</f>
        <v>0</v>
      </c>
      <c r="AY23" s="205">
        <v>1</v>
      </c>
      <c r="AZ23" s="205">
        <v>12</v>
      </c>
      <c r="BA23" s="208">
        <f t="shared" ref="BA23:BA76" si="20">AY23+AZ23</f>
        <v>13</v>
      </c>
      <c r="BB23" s="175"/>
      <c r="BC23" s="175"/>
      <c r="BD23" s="208">
        <f t="shared" ref="BD23:BD76" si="21">BB23+BC23</f>
        <v>0</v>
      </c>
      <c r="BE23" s="205"/>
      <c r="BF23" s="205"/>
      <c r="BG23" s="208">
        <f t="shared" ref="BG23:BG76" si="22">BE23+BF23</f>
        <v>0</v>
      </c>
      <c r="BH23" s="206"/>
      <c r="BI23" s="206"/>
      <c r="BJ23" s="208">
        <f t="shared" ref="BJ23:BJ76" si="23">BH23+BI23</f>
        <v>0</v>
      </c>
      <c r="BK23" s="205"/>
      <c r="BL23" s="205"/>
      <c r="BM23" s="208">
        <f>BK23+BL23</f>
        <v>0</v>
      </c>
      <c r="BN23" s="175">
        <v>1</v>
      </c>
      <c r="BO23" s="175"/>
      <c r="BP23" s="208">
        <f t="shared" ref="BP23:BP76" si="24">BN23+BO23</f>
        <v>1</v>
      </c>
      <c r="BQ23" s="8">
        <f t="shared" si="0"/>
        <v>7</v>
      </c>
      <c r="BR23" s="9">
        <f t="shared" si="0"/>
        <v>14</v>
      </c>
      <c r="BS23" s="204">
        <f t="shared" ref="BS23:BS76" si="25">BQ23+BR23</f>
        <v>21</v>
      </c>
      <c r="BT23" s="206">
        <f t="shared" si="1"/>
        <v>3</v>
      </c>
      <c r="BU23" s="206">
        <f t="shared" si="1"/>
        <v>13</v>
      </c>
      <c r="BV23" s="193">
        <f t="shared" ref="BV23:BV77" si="26">BT23+BU23</f>
        <v>16</v>
      </c>
      <c r="BW23" s="172">
        <f>$BV23/$BQ12</f>
        <v>1.7642518469511523E-3</v>
      </c>
      <c r="BX23" s="175">
        <f t="shared" si="2"/>
        <v>4</v>
      </c>
      <c r="BY23" s="205">
        <f t="shared" si="2"/>
        <v>1</v>
      </c>
      <c r="BZ23" s="194">
        <f>BX23+BY23</f>
        <v>5</v>
      </c>
      <c r="CA23" s="171">
        <f>$BZ23/$BQ12</f>
        <v>5.5132870217223509E-4</v>
      </c>
      <c r="CC23" s="2"/>
      <c r="CD23" s="2"/>
    </row>
    <row r="24" spans="1:82" s="3" customFormat="1" ht="22.5" customHeight="1" x14ac:dyDescent="0.3">
      <c r="A24" s="182">
        <f t="shared" si="3"/>
        <v>3</v>
      </c>
      <c r="B24" s="12" t="s">
        <v>192</v>
      </c>
      <c r="C24" s="10"/>
      <c r="D24" s="10"/>
      <c r="E24" s="208">
        <f t="shared" si="4"/>
        <v>0</v>
      </c>
      <c r="F24" s="175"/>
      <c r="G24" s="175"/>
      <c r="H24" s="208">
        <f t="shared" si="5"/>
        <v>0</v>
      </c>
      <c r="I24" s="9"/>
      <c r="J24" s="9"/>
      <c r="K24" s="208">
        <f t="shared" si="6"/>
        <v>0</v>
      </c>
      <c r="L24" s="205"/>
      <c r="M24" s="205"/>
      <c r="N24" s="208">
        <f t="shared" si="7"/>
        <v>0</v>
      </c>
      <c r="O24" s="175"/>
      <c r="P24" s="175"/>
      <c r="Q24" s="208">
        <f t="shared" si="8"/>
        <v>0</v>
      </c>
      <c r="R24" s="205"/>
      <c r="S24" s="205"/>
      <c r="T24" s="208">
        <f t="shared" si="9"/>
        <v>0</v>
      </c>
      <c r="U24" s="205"/>
      <c r="V24" s="205"/>
      <c r="W24" s="208">
        <f t="shared" si="10"/>
        <v>0</v>
      </c>
      <c r="X24" s="205"/>
      <c r="Y24" s="205"/>
      <c r="Z24" s="208">
        <f t="shared" si="11"/>
        <v>0</v>
      </c>
      <c r="AA24" s="9"/>
      <c r="AB24" s="9"/>
      <c r="AC24" s="208">
        <f t="shared" si="12"/>
        <v>0</v>
      </c>
      <c r="AD24" s="205"/>
      <c r="AE24" s="205"/>
      <c r="AF24" s="208">
        <f t="shared" si="13"/>
        <v>0</v>
      </c>
      <c r="AG24" s="205">
        <v>10</v>
      </c>
      <c r="AH24" s="205">
        <v>2</v>
      </c>
      <c r="AI24" s="208">
        <f t="shared" si="14"/>
        <v>12</v>
      </c>
      <c r="AJ24" s="205"/>
      <c r="AK24" s="205"/>
      <c r="AL24" s="208">
        <f t="shared" si="15"/>
        <v>0</v>
      </c>
      <c r="AM24" s="175"/>
      <c r="AN24" s="175"/>
      <c r="AO24" s="208">
        <f t="shared" si="16"/>
        <v>0</v>
      </c>
      <c r="AP24" s="205"/>
      <c r="AQ24" s="205"/>
      <c r="AR24" s="208">
        <f t="shared" si="17"/>
        <v>0</v>
      </c>
      <c r="AS24" s="205"/>
      <c r="AT24" s="205"/>
      <c r="AU24" s="208">
        <f t="shared" si="18"/>
        <v>0</v>
      </c>
      <c r="AV24" s="205"/>
      <c r="AW24" s="205"/>
      <c r="AX24" s="208">
        <f t="shared" si="19"/>
        <v>0</v>
      </c>
      <c r="AY24" s="205"/>
      <c r="AZ24" s="205"/>
      <c r="BA24" s="208">
        <f t="shared" si="20"/>
        <v>0</v>
      </c>
      <c r="BB24" s="175"/>
      <c r="BC24" s="175"/>
      <c r="BD24" s="208">
        <f t="shared" si="21"/>
        <v>0</v>
      </c>
      <c r="BE24" s="205"/>
      <c r="BF24" s="205"/>
      <c r="BG24" s="208">
        <f t="shared" si="22"/>
        <v>0</v>
      </c>
      <c r="BH24" s="206"/>
      <c r="BI24" s="206"/>
      <c r="BJ24" s="208">
        <f t="shared" si="23"/>
        <v>0</v>
      </c>
      <c r="BK24" s="205"/>
      <c r="BL24" s="205"/>
      <c r="BM24" s="208">
        <f>BK24+BL24</f>
        <v>0</v>
      </c>
      <c r="BN24" s="175"/>
      <c r="BO24" s="175"/>
      <c r="BP24" s="208">
        <f t="shared" si="24"/>
        <v>0</v>
      </c>
      <c r="BQ24" s="8">
        <f t="shared" si="0"/>
        <v>10</v>
      </c>
      <c r="BR24" s="9">
        <f t="shared" si="0"/>
        <v>2</v>
      </c>
      <c r="BS24" s="204">
        <f t="shared" si="25"/>
        <v>12</v>
      </c>
      <c r="BT24" s="206">
        <f t="shared" si="1"/>
        <v>10</v>
      </c>
      <c r="BU24" s="206">
        <f t="shared" si="1"/>
        <v>2</v>
      </c>
      <c r="BV24" s="193">
        <f t="shared" si="26"/>
        <v>12</v>
      </c>
      <c r="BW24" s="172">
        <f>$BV24/$BQ12</f>
        <v>1.3231888852133643E-3</v>
      </c>
      <c r="BX24" s="175">
        <f t="shared" si="2"/>
        <v>0</v>
      </c>
      <c r="BY24" s="205">
        <f t="shared" si="2"/>
        <v>0</v>
      </c>
      <c r="BZ24" s="194">
        <f t="shared" ref="BZ24:BZ77" si="27">BX24+BY24</f>
        <v>0</v>
      </c>
      <c r="CA24" s="171">
        <f>$BZ24/$BQ12</f>
        <v>0</v>
      </c>
      <c r="CB24" s="5"/>
      <c r="CC24" s="5"/>
      <c r="CD24" s="5"/>
    </row>
    <row r="25" spans="1:82" ht="15" customHeight="1" x14ac:dyDescent="0.3">
      <c r="A25" s="181">
        <f t="shared" si="3"/>
        <v>4</v>
      </c>
      <c r="B25" s="12" t="s">
        <v>28</v>
      </c>
      <c r="C25" s="10"/>
      <c r="D25" s="10"/>
      <c r="E25" s="208">
        <f t="shared" si="4"/>
        <v>0</v>
      </c>
      <c r="F25" s="175"/>
      <c r="G25" s="175"/>
      <c r="H25" s="208">
        <f t="shared" si="5"/>
        <v>0</v>
      </c>
      <c r="I25" s="9"/>
      <c r="J25" s="9"/>
      <c r="K25" s="208">
        <f t="shared" si="6"/>
        <v>0</v>
      </c>
      <c r="L25" s="205"/>
      <c r="M25" s="205"/>
      <c r="N25" s="208">
        <f t="shared" si="7"/>
        <v>0</v>
      </c>
      <c r="O25" s="175"/>
      <c r="P25" s="175"/>
      <c r="Q25" s="208">
        <f t="shared" si="8"/>
        <v>0</v>
      </c>
      <c r="R25" s="205"/>
      <c r="S25" s="205"/>
      <c r="T25" s="208">
        <f t="shared" si="9"/>
        <v>0</v>
      </c>
      <c r="U25" s="205"/>
      <c r="V25" s="205"/>
      <c r="W25" s="208">
        <f t="shared" si="10"/>
        <v>0</v>
      </c>
      <c r="X25" s="205"/>
      <c r="Y25" s="205"/>
      <c r="Z25" s="208">
        <f t="shared" si="11"/>
        <v>0</v>
      </c>
      <c r="AA25" s="9"/>
      <c r="AB25" s="9"/>
      <c r="AC25" s="208">
        <f t="shared" si="12"/>
        <v>0</v>
      </c>
      <c r="AD25" s="205"/>
      <c r="AE25" s="205"/>
      <c r="AF25" s="208">
        <f t="shared" si="13"/>
        <v>0</v>
      </c>
      <c r="AG25" s="205"/>
      <c r="AH25" s="205"/>
      <c r="AI25" s="208">
        <f t="shared" si="14"/>
        <v>0</v>
      </c>
      <c r="AJ25" s="205"/>
      <c r="AK25" s="205"/>
      <c r="AL25" s="208">
        <f t="shared" si="15"/>
        <v>0</v>
      </c>
      <c r="AM25" s="175"/>
      <c r="AN25" s="175"/>
      <c r="AO25" s="208">
        <f t="shared" si="16"/>
        <v>0</v>
      </c>
      <c r="AP25" s="205"/>
      <c r="AQ25" s="205"/>
      <c r="AR25" s="208">
        <f t="shared" si="17"/>
        <v>0</v>
      </c>
      <c r="AS25" s="205"/>
      <c r="AT25" s="205"/>
      <c r="AU25" s="208">
        <f t="shared" si="18"/>
        <v>0</v>
      </c>
      <c r="AV25" s="205"/>
      <c r="AW25" s="205"/>
      <c r="AX25" s="208">
        <f t="shared" si="19"/>
        <v>0</v>
      </c>
      <c r="AY25" s="205"/>
      <c r="AZ25" s="205"/>
      <c r="BA25" s="208">
        <f t="shared" si="20"/>
        <v>0</v>
      </c>
      <c r="BB25" s="175"/>
      <c r="BC25" s="175"/>
      <c r="BD25" s="208">
        <f t="shared" si="21"/>
        <v>0</v>
      </c>
      <c r="BE25" s="205"/>
      <c r="BF25" s="205"/>
      <c r="BG25" s="208">
        <f t="shared" si="22"/>
        <v>0</v>
      </c>
      <c r="BH25" s="206"/>
      <c r="BI25" s="206"/>
      <c r="BJ25" s="208">
        <f t="shared" si="23"/>
        <v>0</v>
      </c>
      <c r="BK25" s="205"/>
      <c r="BL25" s="205"/>
      <c r="BM25" s="208">
        <f t="shared" ref="BM25:BM76" si="28">BK25+BL25</f>
        <v>0</v>
      </c>
      <c r="BN25" s="175"/>
      <c r="BO25" s="175"/>
      <c r="BP25" s="208">
        <f t="shared" si="24"/>
        <v>0</v>
      </c>
      <c r="BQ25" s="8">
        <f t="shared" si="0"/>
        <v>0</v>
      </c>
      <c r="BR25" s="9">
        <f t="shared" si="0"/>
        <v>0</v>
      </c>
      <c r="BS25" s="204">
        <f t="shared" si="25"/>
        <v>0</v>
      </c>
      <c r="BT25" s="206">
        <f t="shared" si="1"/>
        <v>0</v>
      </c>
      <c r="BU25" s="206">
        <f t="shared" si="1"/>
        <v>0</v>
      </c>
      <c r="BV25" s="193">
        <f t="shared" si="26"/>
        <v>0</v>
      </c>
      <c r="BW25" s="172">
        <f>$BV25/$BQ12</f>
        <v>0</v>
      </c>
      <c r="BX25" s="175">
        <f t="shared" si="2"/>
        <v>0</v>
      </c>
      <c r="BY25" s="205">
        <f t="shared" si="2"/>
        <v>0</v>
      </c>
      <c r="BZ25" s="194">
        <f t="shared" si="27"/>
        <v>0</v>
      </c>
      <c r="CA25" s="171">
        <f>$BZ25/$BQ12</f>
        <v>0</v>
      </c>
      <c r="CB25" s="2"/>
      <c r="CC25" s="2"/>
      <c r="CD25" s="2"/>
    </row>
    <row r="26" spans="1:82" ht="12.75" customHeight="1" x14ac:dyDescent="0.3">
      <c r="A26" s="182">
        <f t="shared" si="3"/>
        <v>5</v>
      </c>
      <c r="B26" s="12" t="s">
        <v>191</v>
      </c>
      <c r="C26" s="10"/>
      <c r="D26" s="10"/>
      <c r="E26" s="208">
        <f t="shared" si="4"/>
        <v>0</v>
      </c>
      <c r="F26" s="175"/>
      <c r="G26" s="175"/>
      <c r="H26" s="208">
        <f t="shared" si="5"/>
        <v>0</v>
      </c>
      <c r="I26" s="9"/>
      <c r="J26" s="9"/>
      <c r="K26" s="208">
        <f t="shared" si="6"/>
        <v>0</v>
      </c>
      <c r="L26" s="205"/>
      <c r="M26" s="205"/>
      <c r="N26" s="208">
        <f t="shared" si="7"/>
        <v>0</v>
      </c>
      <c r="O26" s="175"/>
      <c r="P26" s="175"/>
      <c r="Q26" s="208">
        <f t="shared" si="8"/>
        <v>0</v>
      </c>
      <c r="R26" s="205"/>
      <c r="S26" s="205"/>
      <c r="T26" s="208">
        <f t="shared" si="9"/>
        <v>0</v>
      </c>
      <c r="U26" s="205"/>
      <c r="V26" s="205"/>
      <c r="W26" s="208">
        <f t="shared" si="10"/>
        <v>0</v>
      </c>
      <c r="X26" s="205"/>
      <c r="Y26" s="205">
        <v>1</v>
      </c>
      <c r="Z26" s="208">
        <f t="shared" si="11"/>
        <v>1</v>
      </c>
      <c r="AA26" s="9"/>
      <c r="AB26" s="9">
        <v>2</v>
      </c>
      <c r="AC26" s="208">
        <f t="shared" si="12"/>
        <v>2</v>
      </c>
      <c r="AD26" s="205"/>
      <c r="AE26" s="205"/>
      <c r="AF26" s="208">
        <f t="shared" si="13"/>
        <v>0</v>
      </c>
      <c r="AG26" s="205"/>
      <c r="AH26" s="205"/>
      <c r="AI26" s="208">
        <f t="shared" si="14"/>
        <v>0</v>
      </c>
      <c r="AJ26" s="205"/>
      <c r="AK26" s="205"/>
      <c r="AL26" s="208">
        <f t="shared" si="15"/>
        <v>0</v>
      </c>
      <c r="AM26" s="175"/>
      <c r="AN26" s="175"/>
      <c r="AO26" s="208">
        <f t="shared" si="16"/>
        <v>0</v>
      </c>
      <c r="AP26" s="205"/>
      <c r="AQ26" s="205"/>
      <c r="AR26" s="208">
        <f t="shared" si="17"/>
        <v>0</v>
      </c>
      <c r="AS26" s="205"/>
      <c r="AT26" s="205"/>
      <c r="AU26" s="208">
        <f t="shared" si="18"/>
        <v>0</v>
      </c>
      <c r="AV26" s="205"/>
      <c r="AW26" s="205"/>
      <c r="AX26" s="208">
        <f t="shared" si="19"/>
        <v>0</v>
      </c>
      <c r="AY26" s="205"/>
      <c r="AZ26" s="205"/>
      <c r="BA26" s="208">
        <f t="shared" si="20"/>
        <v>0</v>
      </c>
      <c r="BB26" s="175"/>
      <c r="BC26" s="175"/>
      <c r="BD26" s="208">
        <f t="shared" si="21"/>
        <v>0</v>
      </c>
      <c r="BE26" s="205"/>
      <c r="BF26" s="205"/>
      <c r="BG26" s="208">
        <f t="shared" si="22"/>
        <v>0</v>
      </c>
      <c r="BH26" s="206"/>
      <c r="BI26" s="206"/>
      <c r="BJ26" s="208">
        <f t="shared" si="23"/>
        <v>0</v>
      </c>
      <c r="BK26" s="205"/>
      <c r="BL26" s="205"/>
      <c r="BM26" s="208">
        <f t="shared" si="28"/>
        <v>0</v>
      </c>
      <c r="BN26" s="175"/>
      <c r="BO26" s="175"/>
      <c r="BP26" s="208">
        <f t="shared" si="24"/>
        <v>0</v>
      </c>
      <c r="BQ26" s="8">
        <f t="shared" si="0"/>
        <v>0</v>
      </c>
      <c r="BR26" s="9">
        <f t="shared" si="0"/>
        <v>3</v>
      </c>
      <c r="BS26" s="204">
        <f t="shared" si="25"/>
        <v>3</v>
      </c>
      <c r="BT26" s="206">
        <f t="shared" si="1"/>
        <v>0</v>
      </c>
      <c r="BU26" s="206">
        <f t="shared" si="1"/>
        <v>3</v>
      </c>
      <c r="BV26" s="193">
        <f t="shared" si="26"/>
        <v>3</v>
      </c>
      <c r="BW26" s="172">
        <f>$BV26/$BQ12</f>
        <v>3.3079722130334107E-4</v>
      </c>
      <c r="BX26" s="175">
        <f t="shared" si="2"/>
        <v>0</v>
      </c>
      <c r="BY26" s="205">
        <f t="shared" si="2"/>
        <v>0</v>
      </c>
      <c r="BZ26" s="194">
        <f t="shared" si="27"/>
        <v>0</v>
      </c>
      <c r="CA26" s="171">
        <f>$BZ26/$BQ12</f>
        <v>0</v>
      </c>
      <c r="CB26" s="2"/>
      <c r="CC26" s="6"/>
      <c r="CD26" s="2"/>
    </row>
    <row r="27" spans="1:82" ht="12.75" customHeight="1" x14ac:dyDescent="0.3">
      <c r="A27" s="181">
        <f t="shared" si="3"/>
        <v>6</v>
      </c>
      <c r="B27" s="12" t="s">
        <v>201</v>
      </c>
      <c r="C27" s="10"/>
      <c r="D27" s="10"/>
      <c r="E27" s="208"/>
      <c r="F27" s="175">
        <v>5</v>
      </c>
      <c r="G27" s="175">
        <v>32</v>
      </c>
      <c r="H27" s="208"/>
      <c r="I27" s="9"/>
      <c r="J27" s="9"/>
      <c r="K27" s="208"/>
      <c r="L27" s="205"/>
      <c r="M27" s="205"/>
      <c r="N27" s="208"/>
      <c r="O27" s="175"/>
      <c r="P27" s="175"/>
      <c r="Q27" s="208"/>
      <c r="R27" s="205"/>
      <c r="S27" s="205"/>
      <c r="T27" s="208"/>
      <c r="U27" s="205"/>
      <c r="V27" s="205"/>
      <c r="W27" s="208"/>
      <c r="X27" s="205">
        <v>2</v>
      </c>
      <c r="Y27" s="205">
        <v>3</v>
      </c>
      <c r="Z27" s="208"/>
      <c r="AA27" s="9">
        <v>22</v>
      </c>
      <c r="AB27" s="9">
        <v>25</v>
      </c>
      <c r="AC27" s="208"/>
      <c r="AD27" s="205"/>
      <c r="AE27" s="205"/>
      <c r="AF27" s="208"/>
      <c r="AG27" s="205"/>
      <c r="AH27" s="205"/>
      <c r="AI27" s="208"/>
      <c r="AJ27" s="205"/>
      <c r="AK27" s="205"/>
      <c r="AL27" s="208"/>
      <c r="AM27" s="175"/>
      <c r="AN27" s="175"/>
      <c r="AO27" s="208"/>
      <c r="AP27" s="205"/>
      <c r="AQ27" s="205"/>
      <c r="AR27" s="208"/>
      <c r="AS27" s="205"/>
      <c r="AT27" s="205"/>
      <c r="AU27" s="208"/>
      <c r="AV27" s="205"/>
      <c r="AW27" s="205"/>
      <c r="AX27" s="208"/>
      <c r="AY27" s="205"/>
      <c r="AZ27" s="205"/>
      <c r="BA27" s="208"/>
      <c r="BB27" s="175"/>
      <c r="BC27" s="175"/>
      <c r="BD27" s="208"/>
      <c r="BE27" s="205"/>
      <c r="BF27" s="205"/>
      <c r="BG27" s="208"/>
      <c r="BH27" s="206"/>
      <c r="BI27" s="206"/>
      <c r="BJ27" s="208"/>
      <c r="BK27" s="205"/>
      <c r="BL27" s="205"/>
      <c r="BM27" s="208"/>
      <c r="BN27" s="175">
        <v>2</v>
      </c>
      <c r="BO27" s="175"/>
      <c r="BP27" s="208"/>
      <c r="BQ27" s="8"/>
      <c r="BR27" s="9"/>
      <c r="BS27" s="204"/>
      <c r="BT27" s="206"/>
      <c r="BU27" s="206"/>
      <c r="BV27" s="193"/>
      <c r="BW27" s="172"/>
      <c r="BX27" s="175"/>
      <c r="BY27" s="205"/>
      <c r="BZ27" s="194"/>
      <c r="CA27" s="171"/>
      <c r="CB27" s="2"/>
      <c r="CC27" s="6"/>
      <c r="CD27" s="2"/>
    </row>
    <row r="28" spans="1:82" ht="18.75" x14ac:dyDescent="0.3">
      <c r="A28" s="182">
        <f t="shared" si="3"/>
        <v>7</v>
      </c>
      <c r="B28" s="13" t="s">
        <v>171</v>
      </c>
      <c r="C28" s="10"/>
      <c r="D28" s="10"/>
      <c r="E28" s="208">
        <f t="shared" si="4"/>
        <v>0</v>
      </c>
      <c r="F28" s="175">
        <v>5</v>
      </c>
      <c r="G28" s="175">
        <v>12</v>
      </c>
      <c r="H28" s="208">
        <f t="shared" si="5"/>
        <v>17</v>
      </c>
      <c r="I28" s="9"/>
      <c r="J28" s="9"/>
      <c r="K28" s="208">
        <f t="shared" si="6"/>
        <v>0</v>
      </c>
      <c r="L28" s="205"/>
      <c r="M28" s="205"/>
      <c r="N28" s="208">
        <f t="shared" si="7"/>
        <v>0</v>
      </c>
      <c r="O28" s="175"/>
      <c r="P28" s="175"/>
      <c r="Q28" s="208">
        <f t="shared" si="8"/>
        <v>0</v>
      </c>
      <c r="R28" s="205"/>
      <c r="S28" s="205"/>
      <c r="T28" s="208">
        <f t="shared" si="9"/>
        <v>0</v>
      </c>
      <c r="U28" s="205"/>
      <c r="V28" s="205"/>
      <c r="W28" s="208">
        <f t="shared" si="10"/>
        <v>0</v>
      </c>
      <c r="X28" s="205">
        <v>4</v>
      </c>
      <c r="Y28" s="205">
        <v>1</v>
      </c>
      <c r="Z28" s="208">
        <f t="shared" si="11"/>
        <v>5</v>
      </c>
      <c r="AA28" s="9"/>
      <c r="AB28" s="9"/>
      <c r="AC28" s="208">
        <f t="shared" si="12"/>
        <v>0</v>
      </c>
      <c r="AD28" s="205"/>
      <c r="AE28" s="205"/>
      <c r="AF28" s="208">
        <f t="shared" si="13"/>
        <v>0</v>
      </c>
      <c r="AG28" s="205"/>
      <c r="AH28" s="205"/>
      <c r="AI28" s="208">
        <f t="shared" si="14"/>
        <v>0</v>
      </c>
      <c r="AJ28" s="205"/>
      <c r="AK28" s="205"/>
      <c r="AL28" s="208">
        <f t="shared" si="15"/>
        <v>0</v>
      </c>
      <c r="AM28" s="175"/>
      <c r="AN28" s="175"/>
      <c r="AO28" s="208">
        <f t="shared" si="16"/>
        <v>0</v>
      </c>
      <c r="AP28" s="205"/>
      <c r="AQ28" s="205"/>
      <c r="AR28" s="208">
        <f t="shared" si="17"/>
        <v>0</v>
      </c>
      <c r="AS28" s="205">
        <v>14</v>
      </c>
      <c r="AT28" s="205">
        <v>88</v>
      </c>
      <c r="AU28" s="208">
        <f t="shared" si="18"/>
        <v>102</v>
      </c>
      <c r="AV28" s="205">
        <v>16</v>
      </c>
      <c r="AW28" s="205">
        <v>1</v>
      </c>
      <c r="AX28" s="208">
        <f t="shared" si="19"/>
        <v>17</v>
      </c>
      <c r="AY28" s="205">
        <v>61</v>
      </c>
      <c r="AZ28" s="205">
        <v>37</v>
      </c>
      <c r="BA28" s="208">
        <f t="shared" si="20"/>
        <v>98</v>
      </c>
      <c r="BB28" s="175">
        <v>4</v>
      </c>
      <c r="BC28" s="175"/>
      <c r="BD28" s="208">
        <f t="shared" si="21"/>
        <v>4</v>
      </c>
      <c r="BE28" s="205"/>
      <c r="BF28" s="205"/>
      <c r="BG28" s="208">
        <f t="shared" si="22"/>
        <v>0</v>
      </c>
      <c r="BH28" s="206"/>
      <c r="BI28" s="206"/>
      <c r="BJ28" s="208">
        <f t="shared" si="23"/>
        <v>0</v>
      </c>
      <c r="BK28" s="205"/>
      <c r="BL28" s="205"/>
      <c r="BM28" s="208">
        <f t="shared" si="28"/>
        <v>0</v>
      </c>
      <c r="BN28" s="175">
        <v>1</v>
      </c>
      <c r="BO28" s="175"/>
      <c r="BP28" s="208">
        <f t="shared" si="24"/>
        <v>1</v>
      </c>
      <c r="BQ28" s="8">
        <f t="shared" ref="BQ28:BR32" si="29">BN28+BK28+BH28+BE28+BB28+AY28+AV28+AS28+AP28+AM28+AJ28+AG28+AD28+AA28+X28+U28+R28+O28+L28+I28+F28+C28</f>
        <v>105</v>
      </c>
      <c r="BR28" s="9">
        <f t="shared" si="29"/>
        <v>139</v>
      </c>
      <c r="BS28" s="204">
        <f t="shared" si="25"/>
        <v>244</v>
      </c>
      <c r="BT28" s="206">
        <f t="shared" ref="BT28:BU32" si="30">BK28+BH28+BE28+AY28+AV28+AS28+AP28+AJ28+AG28+AD28+AA28+X28+U28+R28+L28+I28+C28</f>
        <v>95</v>
      </c>
      <c r="BU28" s="206">
        <f t="shared" si="30"/>
        <v>127</v>
      </c>
      <c r="BV28" s="193">
        <f t="shared" si="26"/>
        <v>222</v>
      </c>
      <c r="BW28" s="172">
        <f>$BV28/$BQ12</f>
        <v>2.4478994376447238E-2</v>
      </c>
      <c r="BX28" s="175">
        <f t="shared" ref="BX28:BY32" si="31">BN28+BB28+AM28+O28+F28</f>
        <v>10</v>
      </c>
      <c r="BY28" s="205">
        <f t="shared" si="31"/>
        <v>12</v>
      </c>
      <c r="BZ28" s="194">
        <f t="shared" si="27"/>
        <v>22</v>
      </c>
      <c r="CA28" s="171">
        <f>$BZ28/$BQ12</f>
        <v>2.4258462895578345E-3</v>
      </c>
    </row>
    <row r="29" spans="1:82" ht="13.5" customHeight="1" x14ac:dyDescent="0.3">
      <c r="A29" s="181">
        <f t="shared" si="3"/>
        <v>8</v>
      </c>
      <c r="B29" s="12" t="s">
        <v>172</v>
      </c>
      <c r="C29" s="10"/>
      <c r="D29" s="10"/>
      <c r="E29" s="208">
        <f t="shared" si="4"/>
        <v>0</v>
      </c>
      <c r="F29" s="175">
        <v>3</v>
      </c>
      <c r="G29" s="175">
        <v>6</v>
      </c>
      <c r="H29" s="208">
        <f t="shared" si="5"/>
        <v>9</v>
      </c>
      <c r="I29" s="9"/>
      <c r="J29" s="9"/>
      <c r="K29" s="208">
        <f t="shared" si="6"/>
        <v>0</v>
      </c>
      <c r="L29" s="205"/>
      <c r="M29" s="205"/>
      <c r="N29" s="208">
        <f t="shared" si="7"/>
        <v>0</v>
      </c>
      <c r="O29" s="175"/>
      <c r="P29" s="175"/>
      <c r="Q29" s="208">
        <f t="shared" si="8"/>
        <v>0</v>
      </c>
      <c r="R29" s="205"/>
      <c r="S29" s="205"/>
      <c r="T29" s="208">
        <f t="shared" si="9"/>
        <v>0</v>
      </c>
      <c r="U29" s="205"/>
      <c r="V29" s="205"/>
      <c r="W29" s="208">
        <f t="shared" si="10"/>
        <v>0</v>
      </c>
      <c r="X29" s="205"/>
      <c r="Y29" s="205"/>
      <c r="Z29" s="208">
        <f t="shared" si="11"/>
        <v>0</v>
      </c>
      <c r="AA29" s="9"/>
      <c r="AB29" s="9"/>
      <c r="AC29" s="208">
        <f t="shared" si="12"/>
        <v>0</v>
      </c>
      <c r="AD29" s="205"/>
      <c r="AE29" s="205"/>
      <c r="AF29" s="208">
        <f t="shared" si="13"/>
        <v>0</v>
      </c>
      <c r="AG29" s="205"/>
      <c r="AH29" s="205"/>
      <c r="AI29" s="208">
        <f t="shared" si="14"/>
        <v>0</v>
      </c>
      <c r="AJ29" s="205"/>
      <c r="AK29" s="205"/>
      <c r="AL29" s="208">
        <f t="shared" si="15"/>
        <v>0</v>
      </c>
      <c r="AM29" s="175"/>
      <c r="AN29" s="175"/>
      <c r="AO29" s="208">
        <f t="shared" si="16"/>
        <v>0</v>
      </c>
      <c r="AP29" s="205"/>
      <c r="AQ29" s="205"/>
      <c r="AR29" s="208">
        <f t="shared" si="17"/>
        <v>0</v>
      </c>
      <c r="AS29" s="205"/>
      <c r="AT29" s="205"/>
      <c r="AU29" s="208">
        <f t="shared" si="18"/>
        <v>0</v>
      </c>
      <c r="AV29" s="205"/>
      <c r="AW29" s="205"/>
      <c r="AX29" s="208">
        <f t="shared" si="19"/>
        <v>0</v>
      </c>
      <c r="AY29" s="205"/>
      <c r="AZ29" s="205"/>
      <c r="BA29" s="208">
        <f t="shared" si="20"/>
        <v>0</v>
      </c>
      <c r="BB29" s="175"/>
      <c r="BC29" s="175"/>
      <c r="BD29" s="208">
        <f t="shared" si="21"/>
        <v>0</v>
      </c>
      <c r="BE29" s="205"/>
      <c r="BF29" s="205"/>
      <c r="BG29" s="208">
        <f t="shared" si="22"/>
        <v>0</v>
      </c>
      <c r="BH29" s="206"/>
      <c r="BI29" s="206"/>
      <c r="BJ29" s="208">
        <f t="shared" si="23"/>
        <v>0</v>
      </c>
      <c r="BK29" s="205"/>
      <c r="BL29" s="205"/>
      <c r="BM29" s="208">
        <f t="shared" si="28"/>
        <v>0</v>
      </c>
      <c r="BN29" s="175"/>
      <c r="BO29" s="175"/>
      <c r="BP29" s="208">
        <f t="shared" si="24"/>
        <v>0</v>
      </c>
      <c r="BQ29" s="8">
        <f t="shared" si="29"/>
        <v>3</v>
      </c>
      <c r="BR29" s="9">
        <f t="shared" si="29"/>
        <v>6</v>
      </c>
      <c r="BS29" s="204">
        <f t="shared" si="25"/>
        <v>9</v>
      </c>
      <c r="BT29" s="206">
        <f t="shared" si="30"/>
        <v>0</v>
      </c>
      <c r="BU29" s="206">
        <f t="shared" si="30"/>
        <v>0</v>
      </c>
      <c r="BV29" s="193">
        <f t="shared" si="26"/>
        <v>0</v>
      </c>
      <c r="BW29" s="172">
        <f>$BV29/$BQ12</f>
        <v>0</v>
      </c>
      <c r="BX29" s="175">
        <f t="shared" si="31"/>
        <v>3</v>
      </c>
      <c r="BY29" s="205">
        <f t="shared" si="31"/>
        <v>6</v>
      </c>
      <c r="BZ29" s="194">
        <f t="shared" si="27"/>
        <v>9</v>
      </c>
      <c r="CA29" s="171">
        <f>$BZ29/$BQ12</f>
        <v>9.9239166391002311E-4</v>
      </c>
    </row>
    <row r="30" spans="1:82" ht="13.5" customHeight="1" x14ac:dyDescent="0.3">
      <c r="A30" s="182">
        <f t="shared" si="3"/>
        <v>9</v>
      </c>
      <c r="B30" s="12" t="s">
        <v>39</v>
      </c>
      <c r="C30" s="10"/>
      <c r="D30" s="10"/>
      <c r="E30" s="208">
        <f t="shared" si="4"/>
        <v>0</v>
      </c>
      <c r="F30" s="175">
        <v>6</v>
      </c>
      <c r="G30" s="175">
        <v>10</v>
      </c>
      <c r="H30" s="208">
        <f t="shared" si="5"/>
        <v>16</v>
      </c>
      <c r="I30" s="9"/>
      <c r="J30" s="9"/>
      <c r="K30" s="208">
        <f t="shared" si="6"/>
        <v>0</v>
      </c>
      <c r="L30" s="205"/>
      <c r="M30" s="205"/>
      <c r="N30" s="208">
        <f t="shared" si="7"/>
        <v>0</v>
      </c>
      <c r="O30" s="175"/>
      <c r="P30" s="175"/>
      <c r="Q30" s="208">
        <f t="shared" si="8"/>
        <v>0</v>
      </c>
      <c r="R30" s="205"/>
      <c r="S30" s="205"/>
      <c r="T30" s="208">
        <f t="shared" si="9"/>
        <v>0</v>
      </c>
      <c r="U30" s="205"/>
      <c r="V30" s="205"/>
      <c r="W30" s="208">
        <f t="shared" si="10"/>
        <v>0</v>
      </c>
      <c r="X30" s="205">
        <v>31</v>
      </c>
      <c r="Y30" s="205">
        <v>10</v>
      </c>
      <c r="Z30" s="208">
        <f t="shared" si="11"/>
        <v>41</v>
      </c>
      <c r="AA30" s="9">
        <v>23</v>
      </c>
      <c r="AB30" s="9">
        <v>8</v>
      </c>
      <c r="AC30" s="208">
        <f t="shared" si="12"/>
        <v>31</v>
      </c>
      <c r="AD30" s="205"/>
      <c r="AE30" s="205"/>
      <c r="AF30" s="208">
        <f t="shared" si="13"/>
        <v>0</v>
      </c>
      <c r="AG30" s="205"/>
      <c r="AH30" s="205"/>
      <c r="AI30" s="208">
        <f t="shared" si="14"/>
        <v>0</v>
      </c>
      <c r="AJ30" s="205"/>
      <c r="AK30" s="205"/>
      <c r="AL30" s="208">
        <f t="shared" si="15"/>
        <v>0</v>
      </c>
      <c r="AM30" s="175"/>
      <c r="AN30" s="175"/>
      <c r="AO30" s="208">
        <f t="shared" si="16"/>
        <v>0</v>
      </c>
      <c r="AP30" s="205"/>
      <c r="AQ30" s="205">
        <v>18</v>
      </c>
      <c r="AR30" s="208">
        <f t="shared" si="17"/>
        <v>18</v>
      </c>
      <c r="AS30" s="205"/>
      <c r="AT30" s="205"/>
      <c r="AU30" s="208">
        <f t="shared" si="18"/>
        <v>0</v>
      </c>
      <c r="AV30" s="205"/>
      <c r="AW30" s="205"/>
      <c r="AX30" s="208">
        <f t="shared" si="19"/>
        <v>0</v>
      </c>
      <c r="AY30" s="205">
        <v>16</v>
      </c>
      <c r="AZ30" s="205">
        <v>14</v>
      </c>
      <c r="BA30" s="208">
        <f t="shared" si="20"/>
        <v>30</v>
      </c>
      <c r="BB30" s="175"/>
      <c r="BC30" s="175"/>
      <c r="BD30" s="208">
        <f t="shared" si="21"/>
        <v>0</v>
      </c>
      <c r="BE30" s="205"/>
      <c r="BF30" s="205"/>
      <c r="BG30" s="208">
        <f t="shared" si="22"/>
        <v>0</v>
      </c>
      <c r="BH30" s="206"/>
      <c r="BI30" s="206"/>
      <c r="BJ30" s="208">
        <f t="shared" si="23"/>
        <v>0</v>
      </c>
      <c r="BK30" s="205"/>
      <c r="BL30" s="205"/>
      <c r="BM30" s="208">
        <f t="shared" si="28"/>
        <v>0</v>
      </c>
      <c r="BN30" s="175"/>
      <c r="BO30" s="175"/>
      <c r="BP30" s="208">
        <f t="shared" si="24"/>
        <v>0</v>
      </c>
      <c r="BQ30" s="8">
        <f t="shared" si="29"/>
        <v>76</v>
      </c>
      <c r="BR30" s="9">
        <f t="shared" si="29"/>
        <v>60</v>
      </c>
      <c r="BS30" s="204">
        <f t="shared" si="25"/>
        <v>136</v>
      </c>
      <c r="BT30" s="206">
        <f t="shared" si="30"/>
        <v>70</v>
      </c>
      <c r="BU30" s="206">
        <f t="shared" si="30"/>
        <v>50</v>
      </c>
      <c r="BV30" s="193">
        <f t="shared" si="26"/>
        <v>120</v>
      </c>
      <c r="BW30" s="172">
        <f>$BV30/$BQ12</f>
        <v>1.3231888852133642E-2</v>
      </c>
      <c r="BX30" s="175">
        <f t="shared" si="31"/>
        <v>6</v>
      </c>
      <c r="BY30" s="205">
        <f t="shared" si="31"/>
        <v>10</v>
      </c>
      <c r="BZ30" s="194">
        <f t="shared" si="27"/>
        <v>16</v>
      </c>
      <c r="CA30" s="171">
        <f>$BZ30/$BQ12</f>
        <v>1.7642518469511523E-3</v>
      </c>
    </row>
    <row r="31" spans="1:82" ht="15.75" x14ac:dyDescent="0.3">
      <c r="A31" s="181">
        <f t="shared" si="3"/>
        <v>10</v>
      </c>
      <c r="B31" s="12" t="s">
        <v>43</v>
      </c>
      <c r="C31" s="10">
        <v>3</v>
      </c>
      <c r="D31" s="10">
        <v>5</v>
      </c>
      <c r="E31" s="208">
        <f t="shared" si="4"/>
        <v>8</v>
      </c>
      <c r="F31" s="175">
        <v>6</v>
      </c>
      <c r="G31" s="175">
        <v>5</v>
      </c>
      <c r="H31" s="208">
        <f t="shared" si="5"/>
        <v>11</v>
      </c>
      <c r="I31" s="9"/>
      <c r="J31" s="9"/>
      <c r="K31" s="208">
        <f t="shared" si="6"/>
        <v>0</v>
      </c>
      <c r="L31" s="205"/>
      <c r="M31" s="205"/>
      <c r="N31" s="208">
        <f t="shared" si="7"/>
        <v>0</v>
      </c>
      <c r="O31" s="175"/>
      <c r="P31" s="175">
        <v>1</v>
      </c>
      <c r="Q31" s="208">
        <f t="shared" si="8"/>
        <v>1</v>
      </c>
      <c r="R31" s="205"/>
      <c r="S31" s="205">
        <v>1</v>
      </c>
      <c r="T31" s="208">
        <f t="shared" si="9"/>
        <v>1</v>
      </c>
      <c r="U31" s="205"/>
      <c r="V31" s="205">
        <v>1</v>
      </c>
      <c r="W31" s="208">
        <f t="shared" si="10"/>
        <v>1</v>
      </c>
      <c r="X31" s="205">
        <v>4</v>
      </c>
      <c r="Y31" s="205">
        <v>3</v>
      </c>
      <c r="Z31" s="208">
        <f t="shared" si="11"/>
        <v>7</v>
      </c>
      <c r="AA31" s="9"/>
      <c r="AB31" s="9"/>
      <c r="AC31" s="208">
        <f t="shared" si="12"/>
        <v>0</v>
      </c>
      <c r="AD31" s="205"/>
      <c r="AE31" s="205"/>
      <c r="AF31" s="208">
        <f t="shared" si="13"/>
        <v>0</v>
      </c>
      <c r="AG31" s="205"/>
      <c r="AH31" s="205"/>
      <c r="AI31" s="208">
        <f t="shared" si="14"/>
        <v>0</v>
      </c>
      <c r="AJ31" s="205"/>
      <c r="AK31" s="205"/>
      <c r="AL31" s="208">
        <f t="shared" si="15"/>
        <v>0</v>
      </c>
      <c r="AM31" s="175">
        <v>1</v>
      </c>
      <c r="AN31" s="175">
        <v>2</v>
      </c>
      <c r="AO31" s="208">
        <f t="shared" si="16"/>
        <v>3</v>
      </c>
      <c r="AP31" s="205"/>
      <c r="AQ31" s="205"/>
      <c r="AR31" s="208">
        <f t="shared" si="17"/>
        <v>0</v>
      </c>
      <c r="AS31" s="205"/>
      <c r="AT31" s="205"/>
      <c r="AU31" s="208">
        <f t="shared" si="18"/>
        <v>0</v>
      </c>
      <c r="AV31" s="205">
        <v>9</v>
      </c>
      <c r="AW31" s="205"/>
      <c r="AX31" s="208">
        <f t="shared" si="19"/>
        <v>9</v>
      </c>
      <c r="AY31" s="205">
        <v>1</v>
      </c>
      <c r="AZ31" s="205">
        <v>57</v>
      </c>
      <c r="BA31" s="208">
        <f t="shared" si="20"/>
        <v>58</v>
      </c>
      <c r="BB31" s="175">
        <v>1</v>
      </c>
      <c r="BC31" s="175"/>
      <c r="BD31" s="208">
        <f t="shared" si="21"/>
        <v>1</v>
      </c>
      <c r="BE31" s="205"/>
      <c r="BF31" s="205"/>
      <c r="BG31" s="208">
        <f t="shared" si="22"/>
        <v>0</v>
      </c>
      <c r="BH31" s="206">
        <v>4</v>
      </c>
      <c r="BI31" s="206"/>
      <c r="BJ31" s="208">
        <f t="shared" si="23"/>
        <v>4</v>
      </c>
      <c r="BK31" s="205"/>
      <c r="BL31" s="205"/>
      <c r="BM31" s="208">
        <f t="shared" si="28"/>
        <v>0</v>
      </c>
      <c r="BN31" s="175"/>
      <c r="BO31" s="175"/>
      <c r="BP31" s="208">
        <f t="shared" si="24"/>
        <v>0</v>
      </c>
      <c r="BQ31" s="8">
        <f t="shared" si="29"/>
        <v>29</v>
      </c>
      <c r="BR31" s="9">
        <f t="shared" si="29"/>
        <v>75</v>
      </c>
      <c r="BS31" s="204">
        <f t="shared" si="25"/>
        <v>104</v>
      </c>
      <c r="BT31" s="206">
        <f t="shared" si="30"/>
        <v>21</v>
      </c>
      <c r="BU31" s="206">
        <f t="shared" si="30"/>
        <v>67</v>
      </c>
      <c r="BV31" s="193">
        <f t="shared" si="26"/>
        <v>88</v>
      </c>
      <c r="BW31" s="172">
        <f>$BV31/$BQ12</f>
        <v>9.7033851582313379E-3</v>
      </c>
      <c r="BX31" s="175">
        <f t="shared" si="31"/>
        <v>8</v>
      </c>
      <c r="BY31" s="205">
        <f t="shared" si="31"/>
        <v>8</v>
      </c>
      <c r="BZ31" s="194">
        <f t="shared" si="27"/>
        <v>16</v>
      </c>
      <c r="CA31" s="171">
        <f>$BZ31/$BQ12</f>
        <v>1.7642518469511523E-3</v>
      </c>
    </row>
    <row r="32" spans="1:82" ht="18" customHeight="1" x14ac:dyDescent="0.3">
      <c r="A32" s="182">
        <f t="shared" si="3"/>
        <v>11</v>
      </c>
      <c r="B32" s="12" t="s">
        <v>56</v>
      </c>
      <c r="C32" s="10">
        <v>1</v>
      </c>
      <c r="D32" s="10">
        <v>1</v>
      </c>
      <c r="E32" s="208">
        <f t="shared" si="4"/>
        <v>2</v>
      </c>
      <c r="F32" s="175">
        <v>4</v>
      </c>
      <c r="G32" s="175"/>
      <c r="H32" s="208">
        <f t="shared" si="5"/>
        <v>4</v>
      </c>
      <c r="I32" s="9"/>
      <c r="J32" s="9"/>
      <c r="K32" s="208">
        <f t="shared" si="6"/>
        <v>0</v>
      </c>
      <c r="L32" s="205"/>
      <c r="M32" s="205"/>
      <c r="N32" s="208">
        <f t="shared" si="7"/>
        <v>0</v>
      </c>
      <c r="O32" s="175"/>
      <c r="P32" s="175"/>
      <c r="Q32" s="208">
        <f t="shared" si="8"/>
        <v>0</v>
      </c>
      <c r="R32" s="205"/>
      <c r="S32" s="205"/>
      <c r="T32" s="208">
        <f t="shared" si="9"/>
        <v>0</v>
      </c>
      <c r="U32" s="205"/>
      <c r="V32" s="205"/>
      <c r="W32" s="208">
        <f t="shared" si="10"/>
        <v>0</v>
      </c>
      <c r="X32" s="205"/>
      <c r="Y32" s="205">
        <v>1</v>
      </c>
      <c r="Z32" s="208">
        <f t="shared" si="11"/>
        <v>1</v>
      </c>
      <c r="AA32" s="9"/>
      <c r="AB32" s="9"/>
      <c r="AC32" s="208">
        <f t="shared" si="12"/>
        <v>0</v>
      </c>
      <c r="AD32" s="205"/>
      <c r="AE32" s="205">
        <v>3</v>
      </c>
      <c r="AF32" s="208">
        <f t="shared" si="13"/>
        <v>3</v>
      </c>
      <c r="AG32" s="205"/>
      <c r="AH32" s="205"/>
      <c r="AI32" s="208">
        <f t="shared" si="14"/>
        <v>0</v>
      </c>
      <c r="AJ32" s="205"/>
      <c r="AK32" s="205"/>
      <c r="AL32" s="208">
        <f t="shared" si="15"/>
        <v>0</v>
      </c>
      <c r="AM32" s="175"/>
      <c r="AN32" s="175"/>
      <c r="AO32" s="208">
        <f t="shared" si="16"/>
        <v>0</v>
      </c>
      <c r="AP32" s="205">
        <v>6</v>
      </c>
      <c r="AQ32" s="205">
        <v>7</v>
      </c>
      <c r="AR32" s="208">
        <f t="shared" si="17"/>
        <v>13</v>
      </c>
      <c r="AS32" s="205"/>
      <c r="AT32" s="205"/>
      <c r="AU32" s="208">
        <f t="shared" si="18"/>
        <v>0</v>
      </c>
      <c r="AV32" s="205"/>
      <c r="AW32" s="205"/>
      <c r="AX32" s="208">
        <f t="shared" si="19"/>
        <v>0</v>
      </c>
      <c r="AY32" s="205">
        <v>26</v>
      </c>
      <c r="AZ32" s="205">
        <v>22</v>
      </c>
      <c r="BA32" s="208">
        <f t="shared" si="20"/>
        <v>48</v>
      </c>
      <c r="BB32" s="175"/>
      <c r="BC32" s="175"/>
      <c r="BD32" s="208">
        <f t="shared" si="21"/>
        <v>0</v>
      </c>
      <c r="BE32" s="205"/>
      <c r="BF32" s="205"/>
      <c r="BG32" s="208">
        <f t="shared" si="22"/>
        <v>0</v>
      </c>
      <c r="BH32" s="206"/>
      <c r="BI32" s="206"/>
      <c r="BJ32" s="208">
        <f t="shared" si="23"/>
        <v>0</v>
      </c>
      <c r="BK32" s="205"/>
      <c r="BL32" s="205"/>
      <c r="BM32" s="208">
        <f t="shared" si="28"/>
        <v>0</v>
      </c>
      <c r="BN32" s="175"/>
      <c r="BO32" s="175"/>
      <c r="BP32" s="208">
        <f t="shared" si="24"/>
        <v>0</v>
      </c>
      <c r="BQ32" s="8">
        <f t="shared" si="29"/>
        <v>37</v>
      </c>
      <c r="BR32" s="9">
        <f t="shared" si="29"/>
        <v>34</v>
      </c>
      <c r="BS32" s="204">
        <f t="shared" si="25"/>
        <v>71</v>
      </c>
      <c r="BT32" s="206">
        <f t="shared" si="30"/>
        <v>33</v>
      </c>
      <c r="BU32" s="206">
        <f t="shared" si="30"/>
        <v>34</v>
      </c>
      <c r="BV32" s="193">
        <f t="shared" si="26"/>
        <v>67</v>
      </c>
      <c r="BW32" s="172">
        <f>$BV32/$BQ12</f>
        <v>7.3878046091079503E-3</v>
      </c>
      <c r="BX32" s="175">
        <f t="shared" si="31"/>
        <v>4</v>
      </c>
      <c r="BY32" s="205">
        <f t="shared" si="31"/>
        <v>0</v>
      </c>
      <c r="BZ32" s="194">
        <f t="shared" si="27"/>
        <v>4</v>
      </c>
      <c r="CA32" s="171">
        <f>$BZ32/$BQ12</f>
        <v>4.4106296173778808E-4</v>
      </c>
    </row>
    <row r="33" spans="1:79" ht="18" customHeight="1" x14ac:dyDescent="0.3">
      <c r="A33" s="181">
        <f t="shared" si="3"/>
        <v>12</v>
      </c>
      <c r="B33" s="12" t="s">
        <v>204</v>
      </c>
      <c r="C33" s="10"/>
      <c r="D33" s="10"/>
      <c r="E33" s="208">
        <f t="shared" ref="E33" si="32">C33+D33</f>
        <v>0</v>
      </c>
      <c r="F33" s="175">
        <v>7</v>
      </c>
      <c r="G33" s="175"/>
      <c r="H33" s="208">
        <f t="shared" ref="H33" si="33">F33+G33</f>
        <v>7</v>
      </c>
      <c r="I33" s="9"/>
      <c r="J33" s="9"/>
      <c r="K33" s="208">
        <f t="shared" ref="K33" si="34">I33+J33</f>
        <v>0</v>
      </c>
      <c r="L33" s="205"/>
      <c r="M33" s="205"/>
      <c r="N33" s="208">
        <f t="shared" ref="N33" si="35">L33+M33</f>
        <v>0</v>
      </c>
      <c r="O33" s="175"/>
      <c r="P33" s="175"/>
      <c r="Q33" s="208">
        <f t="shared" ref="Q33" si="36">O33+P33</f>
        <v>0</v>
      </c>
      <c r="R33" s="205"/>
      <c r="S33" s="205"/>
      <c r="T33" s="208">
        <f t="shared" ref="T33" si="37">R33+S33</f>
        <v>0</v>
      </c>
      <c r="U33" s="205"/>
      <c r="V33" s="205"/>
      <c r="W33" s="208">
        <f t="shared" ref="W33" si="38">U33+V33</f>
        <v>0</v>
      </c>
      <c r="X33" s="205"/>
      <c r="Y33" s="205"/>
      <c r="Z33" s="208">
        <f t="shared" ref="Z33" si="39">X33+Y33</f>
        <v>0</v>
      </c>
      <c r="AA33" s="9"/>
      <c r="AB33" s="9"/>
      <c r="AC33" s="208">
        <f t="shared" ref="AC33" si="40">AA33+AB33</f>
        <v>0</v>
      </c>
      <c r="AD33" s="205"/>
      <c r="AE33" s="205"/>
      <c r="AF33" s="208">
        <f t="shared" ref="AF33" si="41">AD33+AE33</f>
        <v>0</v>
      </c>
      <c r="AG33" s="205"/>
      <c r="AH33" s="205"/>
      <c r="AI33" s="208">
        <f t="shared" ref="AI33" si="42">AG33+AH33</f>
        <v>0</v>
      </c>
      <c r="AJ33" s="205"/>
      <c r="AK33" s="205"/>
      <c r="AL33" s="208">
        <f t="shared" ref="AL33" si="43">AJ33+AK33</f>
        <v>0</v>
      </c>
      <c r="AM33" s="175"/>
      <c r="AN33" s="175"/>
      <c r="AO33" s="208">
        <f t="shared" ref="AO33" si="44">AM33+AN33</f>
        <v>0</v>
      </c>
      <c r="AP33" s="205"/>
      <c r="AQ33" s="205"/>
      <c r="AR33" s="208">
        <f t="shared" ref="AR33" si="45">AP33+AQ33</f>
        <v>0</v>
      </c>
      <c r="AS33" s="205"/>
      <c r="AT33" s="205"/>
      <c r="AU33" s="208">
        <f t="shared" ref="AU33" si="46">AS33+AT33</f>
        <v>0</v>
      </c>
      <c r="AV33" s="205"/>
      <c r="AW33" s="205"/>
      <c r="AX33" s="208">
        <f t="shared" ref="AX33" si="47">AV33+AW33</f>
        <v>0</v>
      </c>
      <c r="AY33" s="205">
        <v>21</v>
      </c>
      <c r="AZ33" s="205">
        <v>18</v>
      </c>
      <c r="BA33" s="208">
        <f t="shared" ref="BA33" si="48">AY33+AZ33</f>
        <v>39</v>
      </c>
      <c r="BB33" s="175"/>
      <c r="BC33" s="175"/>
      <c r="BD33" s="208">
        <f t="shared" ref="BD33" si="49">BB33+BC33</f>
        <v>0</v>
      </c>
      <c r="BE33" s="205"/>
      <c r="BF33" s="205"/>
      <c r="BG33" s="208">
        <f t="shared" ref="BG33" si="50">BE33+BF33</f>
        <v>0</v>
      </c>
      <c r="BH33" s="206"/>
      <c r="BI33" s="206"/>
      <c r="BJ33" s="208">
        <f t="shared" ref="BJ33" si="51">BH33+BI33</f>
        <v>0</v>
      </c>
      <c r="BK33" s="205"/>
      <c r="BL33" s="205"/>
      <c r="BM33" s="208">
        <f t="shared" ref="BM33" si="52">BK33+BL33</f>
        <v>0</v>
      </c>
      <c r="BN33" s="175"/>
      <c r="BO33" s="175"/>
      <c r="BP33" s="208">
        <f t="shared" si="24"/>
        <v>0</v>
      </c>
      <c r="BQ33" s="8">
        <f t="shared" ref="BQ33" si="53">BN33+BK33+BH33+BE33+BB33+AY33+AV33+AS33+AP33+AM33+AJ33+AG33+AD33+AA33+X33+U33+R33+O33+L33+I33+F33+C33</f>
        <v>28</v>
      </c>
      <c r="BR33" s="9">
        <f t="shared" ref="BR33" si="54">BO33+BL33+BI33+BF33+BC33+AZ33+AW33+AT33+AQ33+AN33+AK33+AH33+AE33+AB33+Y33+V33+S33+P33+M33+J33+G33+D33</f>
        <v>18</v>
      </c>
      <c r="BS33" s="204">
        <f t="shared" ref="BS33" si="55">BQ33+BR33</f>
        <v>46</v>
      </c>
      <c r="BT33" s="206">
        <f t="shared" ref="BT33" si="56">BK33+BH33+BE33+AY33+AV33+AS33+AP33+AJ33+AG33+AD33+AA33+X33+U33+R33+L33+I33+C33</f>
        <v>21</v>
      </c>
      <c r="BU33" s="206">
        <f t="shared" ref="BU33" si="57">BL33+BI33+BF33+AZ33+AW33+AT33+AQ33+AK33+AH33+AE33+AB33+Y33+V33+S33+M33+J33+D33</f>
        <v>18</v>
      </c>
      <c r="BV33" s="193">
        <f t="shared" ref="BV33" si="58">BT33+BU33</f>
        <v>39</v>
      </c>
      <c r="BW33" s="172">
        <f>$BV33/$BQ13</f>
        <v>8.7092451987494414E-3</v>
      </c>
      <c r="BX33" s="175">
        <f t="shared" ref="BX33" si="59">BN33+BB33+AM33+O33+F33</f>
        <v>7</v>
      </c>
      <c r="BY33" s="205">
        <f t="shared" ref="BY33" si="60">BO33+BC33+AN33+P33+G33</f>
        <v>0</v>
      </c>
      <c r="BZ33" s="194">
        <f t="shared" ref="BZ33" si="61">BX33+BY33</f>
        <v>7</v>
      </c>
      <c r="CA33" s="171">
        <f>$BZ33/$BQ13</f>
        <v>1.5631978561857973E-3</v>
      </c>
    </row>
    <row r="34" spans="1:79" ht="18" customHeight="1" x14ac:dyDescent="0.3">
      <c r="A34" s="182">
        <f t="shared" si="3"/>
        <v>13</v>
      </c>
      <c r="B34" s="13" t="s">
        <v>197</v>
      </c>
      <c r="C34" s="10">
        <v>2</v>
      </c>
      <c r="D34" s="10"/>
      <c r="E34" s="208">
        <f t="shared" si="4"/>
        <v>2</v>
      </c>
      <c r="F34" s="175"/>
      <c r="G34" s="175"/>
      <c r="H34" s="208">
        <f t="shared" si="5"/>
        <v>0</v>
      </c>
      <c r="I34" s="9"/>
      <c r="J34" s="9"/>
      <c r="K34" s="208">
        <f t="shared" si="6"/>
        <v>0</v>
      </c>
      <c r="L34" s="205"/>
      <c r="M34" s="205"/>
      <c r="N34" s="208">
        <f t="shared" si="7"/>
        <v>0</v>
      </c>
      <c r="O34" s="175"/>
      <c r="P34" s="175">
        <v>1</v>
      </c>
      <c r="Q34" s="208">
        <f t="shared" si="8"/>
        <v>1</v>
      </c>
      <c r="R34" s="205"/>
      <c r="S34" s="205"/>
      <c r="T34" s="208">
        <f t="shared" si="9"/>
        <v>0</v>
      </c>
      <c r="U34" s="205"/>
      <c r="V34" s="205"/>
      <c r="W34" s="208">
        <f t="shared" si="10"/>
        <v>0</v>
      </c>
      <c r="X34" s="205"/>
      <c r="Y34" s="205"/>
      <c r="Z34" s="208">
        <f t="shared" si="11"/>
        <v>0</v>
      </c>
      <c r="AA34" s="9"/>
      <c r="AB34" s="9"/>
      <c r="AC34" s="208">
        <f t="shared" si="12"/>
        <v>0</v>
      </c>
      <c r="AD34" s="205"/>
      <c r="AE34" s="205"/>
      <c r="AF34" s="208">
        <f t="shared" si="13"/>
        <v>0</v>
      </c>
      <c r="AG34" s="205"/>
      <c r="AH34" s="205"/>
      <c r="AI34" s="208">
        <f t="shared" si="14"/>
        <v>0</v>
      </c>
      <c r="AJ34" s="205"/>
      <c r="AK34" s="205"/>
      <c r="AL34" s="208">
        <f t="shared" si="15"/>
        <v>0</v>
      </c>
      <c r="AM34" s="175"/>
      <c r="AN34" s="175"/>
      <c r="AO34" s="208">
        <f t="shared" si="16"/>
        <v>0</v>
      </c>
      <c r="AP34" s="205"/>
      <c r="AQ34" s="205"/>
      <c r="AR34" s="208">
        <f t="shared" si="17"/>
        <v>0</v>
      </c>
      <c r="AS34" s="205"/>
      <c r="AT34" s="205"/>
      <c r="AU34" s="208">
        <f t="shared" si="18"/>
        <v>0</v>
      </c>
      <c r="AV34" s="205"/>
      <c r="AW34" s="205"/>
      <c r="AX34" s="208">
        <f t="shared" si="19"/>
        <v>0</v>
      </c>
      <c r="AY34" s="205"/>
      <c r="AZ34" s="205"/>
      <c r="BA34" s="208">
        <f t="shared" si="20"/>
        <v>0</v>
      </c>
      <c r="BB34" s="175"/>
      <c r="BC34" s="175"/>
      <c r="BD34" s="208">
        <f t="shared" si="21"/>
        <v>0</v>
      </c>
      <c r="BE34" s="205"/>
      <c r="BF34" s="205"/>
      <c r="BG34" s="208">
        <f t="shared" si="22"/>
        <v>0</v>
      </c>
      <c r="BH34" s="206"/>
      <c r="BI34" s="206"/>
      <c r="BJ34" s="208">
        <f t="shared" si="23"/>
        <v>0</v>
      </c>
      <c r="BK34" s="205"/>
      <c r="BL34" s="205"/>
      <c r="BM34" s="208">
        <f t="shared" si="28"/>
        <v>0</v>
      </c>
      <c r="BN34" s="175"/>
      <c r="BO34" s="175"/>
      <c r="BP34" s="208">
        <f t="shared" si="24"/>
        <v>0</v>
      </c>
      <c r="BQ34" s="8">
        <f t="shared" ref="BQ34:BQ55" si="62">BN34+BK34+BH34+BE34+BB34+AY34+AV34+AS34+AP34+AM34+AJ34+AG34+AD34+AA34+X34+U34+R34+O34+L34+I34+F34+C34</f>
        <v>2</v>
      </c>
      <c r="BR34" s="9">
        <f t="shared" ref="BR34:BR55" si="63">BO34+BL34+BI34+BF34+BC34+AZ34+AW34+AT34+AQ34+AN34+AK34+AH34+AE34+AB34+Y34+V34+S34+P34+M34+J34+G34+D34</f>
        <v>1</v>
      </c>
      <c r="BS34" s="204">
        <f>BQ34+BR34</f>
        <v>3</v>
      </c>
      <c r="BT34" s="206">
        <f t="shared" ref="BT34:BT55" si="64">BK34+BH34+BE34+AY34+AV34+AS34+AP34+AJ34+AG34+AD34+AA34+X34+U34+R34+L34+I34+C34</f>
        <v>2</v>
      </c>
      <c r="BU34" s="206">
        <f t="shared" ref="BU34:BU55" si="65">BL34+BI34+BF34+AZ34+AW34+AT34+AQ34+AK34+AH34+AE34+AB34+Y34+V34+S34+M34+J34+D34</f>
        <v>0</v>
      </c>
      <c r="BV34" s="193">
        <f>BT34+BU34</f>
        <v>2</v>
      </c>
      <c r="BW34" s="172">
        <f>$BV34/$BQ12</f>
        <v>2.2053148086889404E-4</v>
      </c>
      <c r="BX34" s="175">
        <f t="shared" ref="BX34:BX55" si="66">BN34+BB34+AM34+O34+F34</f>
        <v>0</v>
      </c>
      <c r="BY34" s="205">
        <f t="shared" ref="BY34:BY55" si="67">BO34+BC34+AN34+P34+G34</f>
        <v>1</v>
      </c>
      <c r="BZ34" s="194">
        <f>BX34+BY34</f>
        <v>1</v>
      </c>
      <c r="CA34" s="171">
        <f>$BZ34/$BQ12</f>
        <v>1.1026574043444702E-4</v>
      </c>
    </row>
    <row r="35" spans="1:79" ht="18.75" customHeight="1" x14ac:dyDescent="0.3">
      <c r="A35" s="181">
        <f t="shared" si="3"/>
        <v>14</v>
      </c>
      <c r="B35" s="12" t="s">
        <v>22</v>
      </c>
      <c r="C35" s="10">
        <v>46</v>
      </c>
      <c r="D35" s="10">
        <v>73</v>
      </c>
      <c r="E35" s="208">
        <f t="shared" si="4"/>
        <v>119</v>
      </c>
      <c r="F35" s="175"/>
      <c r="G35" s="175"/>
      <c r="H35" s="208">
        <f t="shared" si="5"/>
        <v>0</v>
      </c>
      <c r="I35" s="9"/>
      <c r="J35" s="9"/>
      <c r="K35" s="208">
        <f t="shared" si="6"/>
        <v>0</v>
      </c>
      <c r="L35" s="205">
        <v>17</v>
      </c>
      <c r="M35" s="205">
        <v>8</v>
      </c>
      <c r="N35" s="208">
        <f t="shared" si="7"/>
        <v>25</v>
      </c>
      <c r="O35" s="175">
        <v>12</v>
      </c>
      <c r="P35" s="175">
        <v>11</v>
      </c>
      <c r="Q35" s="208">
        <f t="shared" si="8"/>
        <v>23</v>
      </c>
      <c r="R35" s="205">
        <v>6</v>
      </c>
      <c r="S35" s="205">
        <v>20</v>
      </c>
      <c r="T35" s="208">
        <f t="shared" si="9"/>
        <v>26</v>
      </c>
      <c r="U35" s="205">
        <v>25</v>
      </c>
      <c r="V35" s="205">
        <v>78</v>
      </c>
      <c r="W35" s="208">
        <f t="shared" si="10"/>
        <v>103</v>
      </c>
      <c r="X35" s="205">
        <v>53</v>
      </c>
      <c r="Y35" s="205">
        <v>37</v>
      </c>
      <c r="Z35" s="208">
        <f t="shared" si="11"/>
        <v>90</v>
      </c>
      <c r="AA35" s="9">
        <v>15</v>
      </c>
      <c r="AB35" s="9">
        <v>35</v>
      </c>
      <c r="AC35" s="208">
        <f t="shared" si="12"/>
        <v>50</v>
      </c>
      <c r="AD35" s="205">
        <v>25</v>
      </c>
      <c r="AE35" s="205">
        <v>16</v>
      </c>
      <c r="AF35" s="208">
        <f t="shared" si="13"/>
        <v>41</v>
      </c>
      <c r="AG35" s="205">
        <v>124</v>
      </c>
      <c r="AH35" s="205">
        <v>32</v>
      </c>
      <c r="AI35" s="208">
        <f t="shared" si="14"/>
        <v>156</v>
      </c>
      <c r="AJ35" s="205">
        <v>15</v>
      </c>
      <c r="AK35" s="205">
        <v>91</v>
      </c>
      <c r="AL35" s="208">
        <f t="shared" si="15"/>
        <v>106</v>
      </c>
      <c r="AM35" s="175">
        <v>7</v>
      </c>
      <c r="AN35" s="175">
        <v>11</v>
      </c>
      <c r="AO35" s="208">
        <f t="shared" si="16"/>
        <v>18</v>
      </c>
      <c r="AP35" s="205">
        <v>66</v>
      </c>
      <c r="AQ35" s="205">
        <v>132</v>
      </c>
      <c r="AR35" s="208">
        <f t="shared" si="17"/>
        <v>198</v>
      </c>
      <c r="AS35" s="205">
        <v>32</v>
      </c>
      <c r="AT35" s="205">
        <v>222</v>
      </c>
      <c r="AU35" s="208">
        <f t="shared" si="18"/>
        <v>254</v>
      </c>
      <c r="AV35" s="205">
        <v>45</v>
      </c>
      <c r="AW35" s="205">
        <v>4</v>
      </c>
      <c r="AX35" s="208">
        <f t="shared" si="19"/>
        <v>49</v>
      </c>
      <c r="AY35" s="205">
        <v>160</v>
      </c>
      <c r="AZ35" s="205">
        <v>112</v>
      </c>
      <c r="BA35" s="208">
        <f t="shared" si="20"/>
        <v>272</v>
      </c>
      <c r="BB35" s="175">
        <v>2</v>
      </c>
      <c r="BC35" s="175"/>
      <c r="BD35" s="208">
        <f t="shared" si="21"/>
        <v>2</v>
      </c>
      <c r="BE35" s="205">
        <v>5</v>
      </c>
      <c r="BF35" s="205">
        <v>1</v>
      </c>
      <c r="BG35" s="208">
        <f t="shared" si="22"/>
        <v>6</v>
      </c>
      <c r="BH35" s="206">
        <v>9</v>
      </c>
      <c r="BI35" s="206">
        <v>5</v>
      </c>
      <c r="BJ35" s="208">
        <f t="shared" si="23"/>
        <v>14</v>
      </c>
      <c r="BK35" s="205">
        <v>2</v>
      </c>
      <c r="BL35" s="205"/>
      <c r="BM35" s="208">
        <f t="shared" si="28"/>
        <v>2</v>
      </c>
      <c r="BN35" s="175">
        <v>11</v>
      </c>
      <c r="BO35" s="175"/>
      <c r="BP35" s="208">
        <f t="shared" si="24"/>
        <v>11</v>
      </c>
      <c r="BQ35" s="8">
        <f t="shared" si="62"/>
        <v>677</v>
      </c>
      <c r="BR35" s="9">
        <f t="shared" si="63"/>
        <v>888</v>
      </c>
      <c r="BS35" s="204">
        <f t="shared" si="25"/>
        <v>1565</v>
      </c>
      <c r="BT35" s="206">
        <f t="shared" si="64"/>
        <v>645</v>
      </c>
      <c r="BU35" s="206">
        <f t="shared" si="65"/>
        <v>866</v>
      </c>
      <c r="BV35" s="193">
        <f t="shared" si="26"/>
        <v>1511</v>
      </c>
      <c r="BW35" s="172">
        <f>$BV35/$BQ12</f>
        <v>0.16661153379644944</v>
      </c>
      <c r="BX35" s="175">
        <f t="shared" si="66"/>
        <v>32</v>
      </c>
      <c r="BY35" s="205">
        <f t="shared" si="67"/>
        <v>22</v>
      </c>
      <c r="BZ35" s="194">
        <f t="shared" si="27"/>
        <v>54</v>
      </c>
      <c r="CA35" s="171">
        <f>$BZ35/$BQ12</f>
        <v>5.9543499834601391E-3</v>
      </c>
    </row>
    <row r="36" spans="1:79" ht="13.5" customHeight="1" x14ac:dyDescent="0.3">
      <c r="A36" s="182">
        <f t="shared" si="3"/>
        <v>15</v>
      </c>
      <c r="B36" s="12" t="s">
        <v>174</v>
      </c>
      <c r="C36" s="10"/>
      <c r="D36" s="10"/>
      <c r="E36" s="208">
        <f t="shared" si="4"/>
        <v>0</v>
      </c>
      <c r="F36" s="175"/>
      <c r="G36" s="175"/>
      <c r="H36" s="208">
        <f t="shared" si="5"/>
        <v>0</v>
      </c>
      <c r="I36" s="9"/>
      <c r="J36" s="9"/>
      <c r="K36" s="208">
        <f t="shared" si="6"/>
        <v>0</v>
      </c>
      <c r="L36" s="205"/>
      <c r="M36" s="205"/>
      <c r="N36" s="208">
        <f t="shared" si="7"/>
        <v>0</v>
      </c>
      <c r="O36" s="175"/>
      <c r="P36" s="175"/>
      <c r="Q36" s="208">
        <f t="shared" si="8"/>
        <v>0</v>
      </c>
      <c r="R36" s="205"/>
      <c r="S36" s="205"/>
      <c r="T36" s="208">
        <f t="shared" si="9"/>
        <v>0</v>
      </c>
      <c r="U36" s="205"/>
      <c r="V36" s="205"/>
      <c r="W36" s="208">
        <f t="shared" si="10"/>
        <v>0</v>
      </c>
      <c r="X36" s="205"/>
      <c r="Y36" s="205"/>
      <c r="Z36" s="208">
        <f t="shared" si="11"/>
        <v>0</v>
      </c>
      <c r="AA36" s="9"/>
      <c r="AB36" s="9"/>
      <c r="AC36" s="208">
        <f t="shared" si="12"/>
        <v>0</v>
      </c>
      <c r="AD36" s="205"/>
      <c r="AE36" s="205"/>
      <c r="AF36" s="208">
        <f t="shared" si="13"/>
        <v>0</v>
      </c>
      <c r="AG36" s="205"/>
      <c r="AH36" s="205"/>
      <c r="AI36" s="208">
        <f t="shared" si="14"/>
        <v>0</v>
      </c>
      <c r="AJ36" s="205"/>
      <c r="AK36" s="205"/>
      <c r="AL36" s="208">
        <f t="shared" si="15"/>
        <v>0</v>
      </c>
      <c r="AM36" s="175"/>
      <c r="AN36" s="175"/>
      <c r="AO36" s="208">
        <f t="shared" si="16"/>
        <v>0</v>
      </c>
      <c r="AP36" s="205"/>
      <c r="AQ36" s="205"/>
      <c r="AR36" s="208">
        <f t="shared" si="17"/>
        <v>0</v>
      </c>
      <c r="AS36" s="205"/>
      <c r="AT36" s="205"/>
      <c r="AU36" s="208">
        <f t="shared" si="18"/>
        <v>0</v>
      </c>
      <c r="AV36" s="205"/>
      <c r="AW36" s="205"/>
      <c r="AX36" s="208">
        <f t="shared" si="19"/>
        <v>0</v>
      </c>
      <c r="AY36" s="205"/>
      <c r="AZ36" s="205"/>
      <c r="BA36" s="208">
        <f t="shared" si="20"/>
        <v>0</v>
      </c>
      <c r="BB36" s="175"/>
      <c r="BC36" s="175"/>
      <c r="BD36" s="208">
        <f t="shared" si="21"/>
        <v>0</v>
      </c>
      <c r="BE36" s="205"/>
      <c r="BF36" s="205"/>
      <c r="BG36" s="208">
        <f t="shared" si="22"/>
        <v>0</v>
      </c>
      <c r="BH36" s="206"/>
      <c r="BI36" s="206"/>
      <c r="BJ36" s="208">
        <f t="shared" si="23"/>
        <v>0</v>
      </c>
      <c r="BK36" s="205"/>
      <c r="BL36" s="205">
        <v>2</v>
      </c>
      <c r="BM36" s="208">
        <f t="shared" si="28"/>
        <v>2</v>
      </c>
      <c r="BN36" s="175"/>
      <c r="BO36" s="175"/>
      <c r="BP36" s="208">
        <f t="shared" si="24"/>
        <v>0</v>
      </c>
      <c r="BQ36" s="8">
        <f t="shared" si="62"/>
        <v>0</v>
      </c>
      <c r="BR36" s="9">
        <f t="shared" si="63"/>
        <v>2</v>
      </c>
      <c r="BS36" s="204">
        <f t="shared" si="25"/>
        <v>2</v>
      </c>
      <c r="BT36" s="206">
        <f t="shared" si="64"/>
        <v>0</v>
      </c>
      <c r="BU36" s="206">
        <f t="shared" si="65"/>
        <v>2</v>
      </c>
      <c r="BV36" s="193">
        <f t="shared" si="26"/>
        <v>2</v>
      </c>
      <c r="BW36" s="172">
        <f>$BV36/$BQ12</f>
        <v>2.2053148086889404E-4</v>
      </c>
      <c r="BX36" s="175">
        <f t="shared" si="66"/>
        <v>0</v>
      </c>
      <c r="BY36" s="205">
        <f t="shared" si="67"/>
        <v>0</v>
      </c>
      <c r="BZ36" s="194">
        <f t="shared" si="27"/>
        <v>0</v>
      </c>
      <c r="CA36" s="171">
        <f>$BZ36/$BQ12</f>
        <v>0</v>
      </c>
    </row>
    <row r="37" spans="1:79" ht="15" customHeight="1" x14ac:dyDescent="0.3">
      <c r="A37" s="181">
        <f t="shared" si="3"/>
        <v>16</v>
      </c>
      <c r="B37" s="12" t="s">
        <v>173</v>
      </c>
      <c r="C37" s="10"/>
      <c r="D37" s="10"/>
      <c r="E37" s="208">
        <f t="shared" si="4"/>
        <v>0</v>
      </c>
      <c r="F37" s="175"/>
      <c r="G37" s="175"/>
      <c r="H37" s="208">
        <f t="shared" si="5"/>
        <v>0</v>
      </c>
      <c r="I37" s="9"/>
      <c r="J37" s="9"/>
      <c r="K37" s="208">
        <f t="shared" si="6"/>
        <v>0</v>
      </c>
      <c r="L37" s="205"/>
      <c r="M37" s="205"/>
      <c r="N37" s="208">
        <f t="shared" si="7"/>
        <v>0</v>
      </c>
      <c r="O37" s="175"/>
      <c r="P37" s="175"/>
      <c r="Q37" s="208">
        <f t="shared" si="8"/>
        <v>0</v>
      </c>
      <c r="R37" s="205"/>
      <c r="S37" s="205"/>
      <c r="T37" s="208">
        <f t="shared" si="9"/>
        <v>0</v>
      </c>
      <c r="U37" s="205"/>
      <c r="V37" s="205"/>
      <c r="W37" s="208">
        <f t="shared" si="10"/>
        <v>0</v>
      </c>
      <c r="X37" s="205"/>
      <c r="Y37" s="205"/>
      <c r="Z37" s="208">
        <f t="shared" si="11"/>
        <v>0</v>
      </c>
      <c r="AA37" s="9"/>
      <c r="AB37" s="9"/>
      <c r="AC37" s="208">
        <f t="shared" si="12"/>
        <v>0</v>
      </c>
      <c r="AD37" s="205"/>
      <c r="AE37" s="205"/>
      <c r="AF37" s="208">
        <f t="shared" si="13"/>
        <v>0</v>
      </c>
      <c r="AG37" s="205"/>
      <c r="AH37" s="205"/>
      <c r="AI37" s="208">
        <f t="shared" si="14"/>
        <v>0</v>
      </c>
      <c r="AJ37" s="205"/>
      <c r="AK37" s="205"/>
      <c r="AL37" s="208">
        <f t="shared" si="15"/>
        <v>0</v>
      </c>
      <c r="AM37" s="175"/>
      <c r="AN37" s="175"/>
      <c r="AO37" s="208">
        <f t="shared" si="16"/>
        <v>0</v>
      </c>
      <c r="AP37" s="205"/>
      <c r="AQ37" s="205"/>
      <c r="AR37" s="208">
        <f t="shared" si="17"/>
        <v>0</v>
      </c>
      <c r="AS37" s="205"/>
      <c r="AT37" s="205"/>
      <c r="AU37" s="208">
        <f t="shared" si="18"/>
        <v>0</v>
      </c>
      <c r="AV37" s="205"/>
      <c r="AW37" s="205"/>
      <c r="AX37" s="208">
        <f t="shared" si="19"/>
        <v>0</v>
      </c>
      <c r="AY37" s="205"/>
      <c r="AZ37" s="205">
        <v>2</v>
      </c>
      <c r="BA37" s="208">
        <f t="shared" si="20"/>
        <v>2</v>
      </c>
      <c r="BB37" s="175"/>
      <c r="BC37" s="175"/>
      <c r="BD37" s="208">
        <f t="shared" si="21"/>
        <v>0</v>
      </c>
      <c r="BE37" s="205"/>
      <c r="BF37" s="205"/>
      <c r="BG37" s="208">
        <f t="shared" si="22"/>
        <v>0</v>
      </c>
      <c r="BH37" s="206"/>
      <c r="BI37" s="206"/>
      <c r="BJ37" s="208">
        <f t="shared" si="23"/>
        <v>0</v>
      </c>
      <c r="BK37" s="205"/>
      <c r="BL37" s="205"/>
      <c r="BM37" s="208">
        <f t="shared" si="28"/>
        <v>0</v>
      </c>
      <c r="BN37" s="175"/>
      <c r="BO37" s="175"/>
      <c r="BP37" s="208">
        <f t="shared" si="24"/>
        <v>0</v>
      </c>
      <c r="BQ37" s="8">
        <f t="shared" si="62"/>
        <v>0</v>
      </c>
      <c r="BR37" s="9">
        <f t="shared" si="63"/>
        <v>2</v>
      </c>
      <c r="BS37" s="204">
        <f t="shared" si="25"/>
        <v>2</v>
      </c>
      <c r="BT37" s="206">
        <f t="shared" si="64"/>
        <v>0</v>
      </c>
      <c r="BU37" s="206">
        <f t="shared" si="65"/>
        <v>2</v>
      </c>
      <c r="BV37" s="193">
        <f t="shared" si="26"/>
        <v>2</v>
      </c>
      <c r="BW37" s="172">
        <f>$BV37/$BQ12</f>
        <v>2.2053148086889404E-4</v>
      </c>
      <c r="BX37" s="175">
        <f t="shared" si="66"/>
        <v>0</v>
      </c>
      <c r="BY37" s="205">
        <f t="shared" si="67"/>
        <v>0</v>
      </c>
      <c r="BZ37" s="194">
        <f t="shared" si="27"/>
        <v>0</v>
      </c>
      <c r="CA37" s="171">
        <f>$BZ37/$BQ12</f>
        <v>0</v>
      </c>
    </row>
    <row r="38" spans="1:79" ht="14.25" customHeight="1" x14ac:dyDescent="0.3">
      <c r="A38" s="182">
        <f t="shared" si="3"/>
        <v>17</v>
      </c>
      <c r="B38" s="12" t="s">
        <v>26</v>
      </c>
      <c r="C38" s="10"/>
      <c r="D38" s="10"/>
      <c r="E38" s="208">
        <f t="shared" si="4"/>
        <v>0</v>
      </c>
      <c r="F38" s="175"/>
      <c r="G38" s="175"/>
      <c r="H38" s="208">
        <f t="shared" si="5"/>
        <v>0</v>
      </c>
      <c r="I38" s="9"/>
      <c r="J38" s="9"/>
      <c r="K38" s="208">
        <f t="shared" si="6"/>
        <v>0</v>
      </c>
      <c r="L38" s="205"/>
      <c r="M38" s="205"/>
      <c r="N38" s="208">
        <f t="shared" si="7"/>
        <v>0</v>
      </c>
      <c r="O38" s="175"/>
      <c r="P38" s="175"/>
      <c r="Q38" s="208">
        <f t="shared" si="8"/>
        <v>0</v>
      </c>
      <c r="R38" s="205"/>
      <c r="S38" s="205"/>
      <c r="T38" s="208">
        <f t="shared" si="9"/>
        <v>0</v>
      </c>
      <c r="U38" s="205"/>
      <c r="V38" s="205"/>
      <c r="W38" s="208">
        <f t="shared" si="10"/>
        <v>0</v>
      </c>
      <c r="X38" s="205"/>
      <c r="Y38" s="205"/>
      <c r="Z38" s="208">
        <f t="shared" si="11"/>
        <v>0</v>
      </c>
      <c r="AA38" s="9"/>
      <c r="AB38" s="9"/>
      <c r="AC38" s="208">
        <f t="shared" si="12"/>
        <v>0</v>
      </c>
      <c r="AD38" s="205"/>
      <c r="AE38" s="205"/>
      <c r="AF38" s="208">
        <f t="shared" si="13"/>
        <v>0</v>
      </c>
      <c r="AG38" s="205"/>
      <c r="AH38" s="205"/>
      <c r="AI38" s="208">
        <f t="shared" si="14"/>
        <v>0</v>
      </c>
      <c r="AJ38" s="205"/>
      <c r="AK38" s="205"/>
      <c r="AL38" s="208">
        <f t="shared" si="15"/>
        <v>0</v>
      </c>
      <c r="AM38" s="175"/>
      <c r="AN38" s="175"/>
      <c r="AO38" s="208">
        <f t="shared" si="16"/>
        <v>0</v>
      </c>
      <c r="AP38" s="205"/>
      <c r="AQ38" s="205"/>
      <c r="AR38" s="208">
        <f t="shared" si="17"/>
        <v>0</v>
      </c>
      <c r="AS38" s="205"/>
      <c r="AT38" s="205"/>
      <c r="AU38" s="208">
        <f t="shared" si="18"/>
        <v>0</v>
      </c>
      <c r="AV38" s="205"/>
      <c r="AW38" s="205"/>
      <c r="AX38" s="208">
        <f t="shared" si="19"/>
        <v>0</v>
      </c>
      <c r="AY38" s="205"/>
      <c r="AZ38" s="205"/>
      <c r="BA38" s="208">
        <f t="shared" si="20"/>
        <v>0</v>
      </c>
      <c r="BB38" s="175"/>
      <c r="BC38" s="175"/>
      <c r="BD38" s="208">
        <f t="shared" si="21"/>
        <v>0</v>
      </c>
      <c r="BE38" s="205"/>
      <c r="BF38" s="205"/>
      <c r="BG38" s="208">
        <f t="shared" si="22"/>
        <v>0</v>
      </c>
      <c r="BH38" s="206"/>
      <c r="BI38" s="206"/>
      <c r="BJ38" s="208">
        <f t="shared" si="23"/>
        <v>0</v>
      </c>
      <c r="BK38" s="205"/>
      <c r="BL38" s="205"/>
      <c r="BM38" s="208">
        <f t="shared" si="28"/>
        <v>0</v>
      </c>
      <c r="BN38" s="175"/>
      <c r="BO38" s="175"/>
      <c r="BP38" s="208">
        <f t="shared" si="24"/>
        <v>0</v>
      </c>
      <c r="BQ38" s="8">
        <f t="shared" si="62"/>
        <v>0</v>
      </c>
      <c r="BR38" s="9">
        <f t="shared" si="63"/>
        <v>0</v>
      </c>
      <c r="BS38" s="204">
        <f t="shared" si="25"/>
        <v>0</v>
      </c>
      <c r="BT38" s="206">
        <f t="shared" si="64"/>
        <v>0</v>
      </c>
      <c r="BU38" s="206">
        <f t="shared" si="65"/>
        <v>0</v>
      </c>
      <c r="BV38" s="193">
        <f t="shared" si="26"/>
        <v>0</v>
      </c>
      <c r="BW38" s="172">
        <f>$BV38/$BQ12</f>
        <v>0</v>
      </c>
      <c r="BX38" s="175">
        <f t="shared" si="66"/>
        <v>0</v>
      </c>
      <c r="BY38" s="205">
        <f t="shared" si="67"/>
        <v>0</v>
      </c>
      <c r="BZ38" s="194">
        <f t="shared" si="27"/>
        <v>0</v>
      </c>
      <c r="CA38" s="171">
        <f>$BZ38/$BQ12</f>
        <v>0</v>
      </c>
    </row>
    <row r="39" spans="1:79" ht="14.25" customHeight="1" x14ac:dyDescent="0.3">
      <c r="A39" s="181">
        <f t="shared" si="3"/>
        <v>18</v>
      </c>
      <c r="B39" s="12" t="s">
        <v>175</v>
      </c>
      <c r="C39" s="10"/>
      <c r="D39" s="10"/>
      <c r="E39" s="208">
        <f t="shared" si="4"/>
        <v>0</v>
      </c>
      <c r="F39" s="175">
        <v>1</v>
      </c>
      <c r="G39" s="175">
        <v>6</v>
      </c>
      <c r="H39" s="208">
        <f t="shared" si="5"/>
        <v>7</v>
      </c>
      <c r="I39" s="9"/>
      <c r="J39" s="9"/>
      <c r="K39" s="208">
        <f t="shared" si="6"/>
        <v>0</v>
      </c>
      <c r="L39" s="205"/>
      <c r="M39" s="205"/>
      <c r="N39" s="208">
        <f t="shared" si="7"/>
        <v>0</v>
      </c>
      <c r="O39" s="175"/>
      <c r="P39" s="175">
        <v>2</v>
      </c>
      <c r="Q39" s="208">
        <f t="shared" si="8"/>
        <v>2</v>
      </c>
      <c r="R39" s="205"/>
      <c r="S39" s="205"/>
      <c r="T39" s="208">
        <f t="shared" si="9"/>
        <v>0</v>
      </c>
      <c r="U39" s="205"/>
      <c r="V39" s="205"/>
      <c r="W39" s="208">
        <f t="shared" si="10"/>
        <v>0</v>
      </c>
      <c r="X39" s="205"/>
      <c r="Y39" s="205"/>
      <c r="Z39" s="208">
        <f t="shared" si="11"/>
        <v>0</v>
      </c>
      <c r="AA39" s="9"/>
      <c r="AB39" s="9"/>
      <c r="AC39" s="208">
        <f t="shared" si="12"/>
        <v>0</v>
      </c>
      <c r="AD39" s="205"/>
      <c r="AE39" s="205"/>
      <c r="AF39" s="208">
        <f t="shared" si="13"/>
        <v>0</v>
      </c>
      <c r="AG39" s="205"/>
      <c r="AH39" s="205"/>
      <c r="AI39" s="208">
        <f t="shared" si="14"/>
        <v>0</v>
      </c>
      <c r="AJ39" s="205"/>
      <c r="AK39" s="205"/>
      <c r="AL39" s="208">
        <f t="shared" si="15"/>
        <v>0</v>
      </c>
      <c r="AM39" s="175"/>
      <c r="AN39" s="175"/>
      <c r="AO39" s="208">
        <f t="shared" si="16"/>
        <v>0</v>
      </c>
      <c r="AP39" s="205"/>
      <c r="AQ39" s="205"/>
      <c r="AR39" s="208">
        <f t="shared" si="17"/>
        <v>0</v>
      </c>
      <c r="AS39" s="205"/>
      <c r="AT39" s="205"/>
      <c r="AU39" s="208">
        <f t="shared" si="18"/>
        <v>0</v>
      </c>
      <c r="AV39" s="205"/>
      <c r="AW39" s="205"/>
      <c r="AX39" s="208">
        <f t="shared" si="19"/>
        <v>0</v>
      </c>
      <c r="AY39" s="205">
        <v>1</v>
      </c>
      <c r="AZ39" s="205"/>
      <c r="BA39" s="208">
        <f t="shared" si="20"/>
        <v>1</v>
      </c>
      <c r="BB39" s="175"/>
      <c r="BC39" s="175"/>
      <c r="BD39" s="208">
        <f t="shared" si="21"/>
        <v>0</v>
      </c>
      <c r="BE39" s="205"/>
      <c r="BF39" s="205"/>
      <c r="BG39" s="208">
        <f t="shared" si="22"/>
        <v>0</v>
      </c>
      <c r="BH39" s="206"/>
      <c r="BI39" s="206"/>
      <c r="BJ39" s="208">
        <f t="shared" si="23"/>
        <v>0</v>
      </c>
      <c r="BK39" s="205"/>
      <c r="BL39" s="205"/>
      <c r="BM39" s="208">
        <f t="shared" si="28"/>
        <v>0</v>
      </c>
      <c r="BN39" s="175"/>
      <c r="BO39" s="175"/>
      <c r="BP39" s="208">
        <f t="shared" si="24"/>
        <v>0</v>
      </c>
      <c r="BQ39" s="8">
        <f t="shared" si="62"/>
        <v>2</v>
      </c>
      <c r="BR39" s="9">
        <f t="shared" si="63"/>
        <v>8</v>
      </c>
      <c r="BS39" s="204">
        <f t="shared" si="25"/>
        <v>10</v>
      </c>
      <c r="BT39" s="206">
        <f t="shared" si="64"/>
        <v>1</v>
      </c>
      <c r="BU39" s="206">
        <f t="shared" si="65"/>
        <v>0</v>
      </c>
      <c r="BV39" s="193">
        <f t="shared" si="26"/>
        <v>1</v>
      </c>
      <c r="BW39" s="172">
        <f>$BV39/$BQ12</f>
        <v>1.1026574043444702E-4</v>
      </c>
      <c r="BX39" s="175">
        <f t="shared" si="66"/>
        <v>1</v>
      </c>
      <c r="BY39" s="205">
        <f t="shared" si="67"/>
        <v>8</v>
      </c>
      <c r="BZ39" s="194">
        <f t="shared" si="27"/>
        <v>9</v>
      </c>
      <c r="CA39" s="171">
        <f>$BZ39/$BQ12</f>
        <v>9.9239166391002311E-4</v>
      </c>
    </row>
    <row r="40" spans="1:79" ht="15.75" x14ac:dyDescent="0.3">
      <c r="A40" s="182">
        <f t="shared" si="3"/>
        <v>19</v>
      </c>
      <c r="B40" s="12" t="s">
        <v>176</v>
      </c>
      <c r="C40" s="10"/>
      <c r="D40" s="10">
        <v>2</v>
      </c>
      <c r="E40" s="208">
        <f t="shared" si="4"/>
        <v>2</v>
      </c>
      <c r="F40" s="175">
        <v>10</v>
      </c>
      <c r="G40" s="175">
        <v>3</v>
      </c>
      <c r="H40" s="208">
        <f t="shared" si="5"/>
        <v>13</v>
      </c>
      <c r="I40" s="9">
        <v>2</v>
      </c>
      <c r="J40" s="9"/>
      <c r="K40" s="208">
        <f t="shared" si="6"/>
        <v>2</v>
      </c>
      <c r="L40" s="205"/>
      <c r="M40" s="205"/>
      <c r="N40" s="208">
        <f t="shared" si="7"/>
        <v>0</v>
      </c>
      <c r="O40" s="175">
        <v>1</v>
      </c>
      <c r="P40" s="175">
        <v>2</v>
      </c>
      <c r="Q40" s="208">
        <f t="shared" si="8"/>
        <v>3</v>
      </c>
      <c r="R40" s="205"/>
      <c r="S40" s="205"/>
      <c r="T40" s="208">
        <f t="shared" si="9"/>
        <v>0</v>
      </c>
      <c r="U40" s="205"/>
      <c r="V40" s="205">
        <v>3</v>
      </c>
      <c r="W40" s="208">
        <f t="shared" si="10"/>
        <v>3</v>
      </c>
      <c r="X40" s="205">
        <v>2</v>
      </c>
      <c r="Y40" s="205">
        <v>1</v>
      </c>
      <c r="Z40" s="208">
        <f t="shared" si="11"/>
        <v>3</v>
      </c>
      <c r="AA40" s="9"/>
      <c r="AB40" s="9"/>
      <c r="AC40" s="208">
        <f t="shared" si="12"/>
        <v>0</v>
      </c>
      <c r="AD40" s="205"/>
      <c r="AE40" s="205"/>
      <c r="AF40" s="208">
        <f t="shared" si="13"/>
        <v>0</v>
      </c>
      <c r="AG40" s="205"/>
      <c r="AH40" s="205"/>
      <c r="AI40" s="208">
        <f t="shared" si="14"/>
        <v>0</v>
      </c>
      <c r="AJ40" s="205"/>
      <c r="AK40" s="205">
        <v>2</v>
      </c>
      <c r="AL40" s="208">
        <f t="shared" si="15"/>
        <v>2</v>
      </c>
      <c r="AM40" s="175"/>
      <c r="AN40" s="175">
        <v>1</v>
      </c>
      <c r="AO40" s="208">
        <f t="shared" si="16"/>
        <v>1</v>
      </c>
      <c r="AP40" s="205"/>
      <c r="AQ40" s="205">
        <v>1</v>
      </c>
      <c r="AR40" s="208">
        <f t="shared" si="17"/>
        <v>1</v>
      </c>
      <c r="AS40" s="205"/>
      <c r="AT40" s="205"/>
      <c r="AU40" s="208">
        <f t="shared" si="18"/>
        <v>0</v>
      </c>
      <c r="AV40" s="205">
        <v>1</v>
      </c>
      <c r="AW40" s="205"/>
      <c r="AX40" s="208">
        <f t="shared" si="19"/>
        <v>1</v>
      </c>
      <c r="AY40" s="205">
        <v>5</v>
      </c>
      <c r="AZ40" s="205">
        <v>15</v>
      </c>
      <c r="BA40" s="208">
        <f t="shared" si="20"/>
        <v>20</v>
      </c>
      <c r="BB40" s="175">
        <v>2</v>
      </c>
      <c r="BC40" s="175"/>
      <c r="BD40" s="208">
        <f t="shared" si="21"/>
        <v>2</v>
      </c>
      <c r="BE40" s="205">
        <v>4</v>
      </c>
      <c r="BF40" s="205"/>
      <c r="BG40" s="208">
        <f t="shared" si="22"/>
        <v>4</v>
      </c>
      <c r="BH40" s="206"/>
      <c r="BI40" s="206"/>
      <c r="BJ40" s="208">
        <f t="shared" si="23"/>
        <v>0</v>
      </c>
      <c r="BK40" s="205"/>
      <c r="BL40" s="205"/>
      <c r="BM40" s="208">
        <f t="shared" si="28"/>
        <v>0</v>
      </c>
      <c r="BN40" s="175"/>
      <c r="BO40" s="175"/>
      <c r="BP40" s="208">
        <f t="shared" si="24"/>
        <v>0</v>
      </c>
      <c r="BQ40" s="8">
        <f t="shared" si="62"/>
        <v>27</v>
      </c>
      <c r="BR40" s="9">
        <f t="shared" si="63"/>
        <v>30</v>
      </c>
      <c r="BS40" s="204">
        <f t="shared" si="25"/>
        <v>57</v>
      </c>
      <c r="BT40" s="206">
        <f t="shared" si="64"/>
        <v>14</v>
      </c>
      <c r="BU40" s="206">
        <f t="shared" si="65"/>
        <v>24</v>
      </c>
      <c r="BV40" s="193">
        <f t="shared" si="26"/>
        <v>38</v>
      </c>
      <c r="BW40" s="172">
        <f>$BV40/$BQ12</f>
        <v>4.190098136508987E-3</v>
      </c>
      <c r="BX40" s="175">
        <f t="shared" si="66"/>
        <v>13</v>
      </c>
      <c r="BY40" s="205">
        <f t="shared" si="67"/>
        <v>6</v>
      </c>
      <c r="BZ40" s="194">
        <f t="shared" si="27"/>
        <v>19</v>
      </c>
      <c r="CA40" s="171">
        <f>$BZ40/$BQ12</f>
        <v>2.0950490682544935E-3</v>
      </c>
    </row>
    <row r="41" spans="1:79" ht="12" customHeight="1" x14ac:dyDescent="0.3">
      <c r="A41" s="181">
        <f t="shared" si="3"/>
        <v>20</v>
      </c>
      <c r="B41" s="12" t="s">
        <v>27</v>
      </c>
      <c r="C41" s="10"/>
      <c r="D41" s="10">
        <v>1</v>
      </c>
      <c r="E41" s="208">
        <f t="shared" si="4"/>
        <v>1</v>
      </c>
      <c r="F41" s="175"/>
      <c r="G41" s="175"/>
      <c r="H41" s="208">
        <f t="shared" si="5"/>
        <v>0</v>
      </c>
      <c r="I41" s="9"/>
      <c r="J41" s="9"/>
      <c r="K41" s="208">
        <f t="shared" si="6"/>
        <v>0</v>
      </c>
      <c r="L41" s="205"/>
      <c r="M41" s="205"/>
      <c r="N41" s="208">
        <f t="shared" si="7"/>
        <v>0</v>
      </c>
      <c r="O41" s="175"/>
      <c r="P41" s="175"/>
      <c r="Q41" s="208">
        <f t="shared" si="8"/>
        <v>0</v>
      </c>
      <c r="R41" s="205"/>
      <c r="S41" s="205"/>
      <c r="T41" s="208">
        <f t="shared" si="9"/>
        <v>0</v>
      </c>
      <c r="U41" s="205"/>
      <c r="V41" s="205"/>
      <c r="W41" s="208">
        <f t="shared" si="10"/>
        <v>0</v>
      </c>
      <c r="X41" s="205"/>
      <c r="Y41" s="205"/>
      <c r="Z41" s="208">
        <f t="shared" si="11"/>
        <v>0</v>
      </c>
      <c r="AA41" s="9"/>
      <c r="AB41" s="9"/>
      <c r="AC41" s="208">
        <f t="shared" si="12"/>
        <v>0</v>
      </c>
      <c r="AD41" s="205"/>
      <c r="AE41" s="205"/>
      <c r="AF41" s="208">
        <f t="shared" si="13"/>
        <v>0</v>
      </c>
      <c r="AG41" s="205"/>
      <c r="AH41" s="205"/>
      <c r="AI41" s="208">
        <f t="shared" si="14"/>
        <v>0</v>
      </c>
      <c r="AJ41" s="205"/>
      <c r="AK41" s="205"/>
      <c r="AL41" s="208">
        <f t="shared" si="15"/>
        <v>0</v>
      </c>
      <c r="AM41" s="175"/>
      <c r="AN41" s="175"/>
      <c r="AO41" s="208">
        <f t="shared" si="16"/>
        <v>0</v>
      </c>
      <c r="AP41" s="205"/>
      <c r="AQ41" s="205"/>
      <c r="AR41" s="208">
        <f t="shared" si="17"/>
        <v>0</v>
      </c>
      <c r="AS41" s="205"/>
      <c r="AT41" s="205"/>
      <c r="AU41" s="208">
        <f t="shared" si="18"/>
        <v>0</v>
      </c>
      <c r="AV41" s="205"/>
      <c r="AW41" s="205"/>
      <c r="AX41" s="208">
        <f t="shared" si="19"/>
        <v>0</v>
      </c>
      <c r="AY41" s="205">
        <v>7</v>
      </c>
      <c r="AZ41" s="205">
        <v>4</v>
      </c>
      <c r="BA41" s="208">
        <f t="shared" si="20"/>
        <v>11</v>
      </c>
      <c r="BB41" s="175"/>
      <c r="BC41" s="175"/>
      <c r="BD41" s="208">
        <f t="shared" si="21"/>
        <v>0</v>
      </c>
      <c r="BE41" s="205"/>
      <c r="BF41" s="205"/>
      <c r="BG41" s="208">
        <f t="shared" si="22"/>
        <v>0</v>
      </c>
      <c r="BH41" s="206"/>
      <c r="BI41" s="206"/>
      <c r="BJ41" s="208">
        <f t="shared" si="23"/>
        <v>0</v>
      </c>
      <c r="BK41" s="205"/>
      <c r="BL41" s="205"/>
      <c r="BM41" s="208">
        <f t="shared" si="28"/>
        <v>0</v>
      </c>
      <c r="BN41" s="175"/>
      <c r="BO41" s="175"/>
      <c r="BP41" s="208">
        <f t="shared" si="24"/>
        <v>0</v>
      </c>
      <c r="BQ41" s="8">
        <f t="shared" si="62"/>
        <v>7</v>
      </c>
      <c r="BR41" s="9">
        <f t="shared" si="63"/>
        <v>5</v>
      </c>
      <c r="BS41" s="204">
        <f t="shared" si="25"/>
        <v>12</v>
      </c>
      <c r="BT41" s="206">
        <f t="shared" si="64"/>
        <v>7</v>
      </c>
      <c r="BU41" s="206">
        <f t="shared" si="65"/>
        <v>5</v>
      </c>
      <c r="BV41" s="193">
        <f t="shared" si="26"/>
        <v>12</v>
      </c>
      <c r="BW41" s="172">
        <f>$BV41/$BQ12</f>
        <v>1.3231888852133643E-3</v>
      </c>
      <c r="BX41" s="175">
        <f t="shared" si="66"/>
        <v>0</v>
      </c>
      <c r="BY41" s="205">
        <f t="shared" si="67"/>
        <v>0</v>
      </c>
      <c r="BZ41" s="194">
        <f t="shared" si="27"/>
        <v>0</v>
      </c>
      <c r="CA41" s="171">
        <f>$BZ41/$BQ12</f>
        <v>0</v>
      </c>
    </row>
    <row r="42" spans="1:79" ht="15.75" x14ac:dyDescent="0.3">
      <c r="A42" s="182">
        <f t="shared" si="3"/>
        <v>21</v>
      </c>
      <c r="B42" s="12" t="s">
        <v>190</v>
      </c>
      <c r="C42" s="10"/>
      <c r="D42" s="10"/>
      <c r="E42" s="208">
        <f t="shared" si="4"/>
        <v>0</v>
      </c>
      <c r="F42" s="175"/>
      <c r="G42" s="175"/>
      <c r="H42" s="208">
        <f t="shared" si="5"/>
        <v>0</v>
      </c>
      <c r="I42" s="9"/>
      <c r="J42" s="9"/>
      <c r="K42" s="208">
        <f t="shared" si="6"/>
        <v>0</v>
      </c>
      <c r="L42" s="205"/>
      <c r="M42" s="205"/>
      <c r="N42" s="208">
        <f t="shared" si="7"/>
        <v>0</v>
      </c>
      <c r="O42" s="175"/>
      <c r="P42" s="175"/>
      <c r="Q42" s="208">
        <f t="shared" si="8"/>
        <v>0</v>
      </c>
      <c r="R42" s="205"/>
      <c r="S42" s="205"/>
      <c r="T42" s="208">
        <f t="shared" si="9"/>
        <v>0</v>
      </c>
      <c r="U42" s="205"/>
      <c r="V42" s="205"/>
      <c r="W42" s="208">
        <f t="shared" si="10"/>
        <v>0</v>
      </c>
      <c r="X42" s="205">
        <v>0</v>
      </c>
      <c r="Y42" s="205">
        <v>2</v>
      </c>
      <c r="Z42" s="208">
        <f t="shared" si="11"/>
        <v>2</v>
      </c>
      <c r="AA42" s="9"/>
      <c r="AB42" s="9">
        <v>3</v>
      </c>
      <c r="AC42" s="208">
        <f t="shared" si="12"/>
        <v>3</v>
      </c>
      <c r="AD42" s="205"/>
      <c r="AE42" s="205">
        <v>1</v>
      </c>
      <c r="AF42" s="208">
        <f t="shared" si="13"/>
        <v>1</v>
      </c>
      <c r="AG42" s="205">
        <v>1</v>
      </c>
      <c r="AH42" s="205">
        <v>5</v>
      </c>
      <c r="AI42" s="208">
        <f t="shared" si="14"/>
        <v>6</v>
      </c>
      <c r="AJ42" s="205"/>
      <c r="AK42" s="205">
        <v>2</v>
      </c>
      <c r="AL42" s="208">
        <f t="shared" si="15"/>
        <v>2</v>
      </c>
      <c r="AM42" s="175"/>
      <c r="AN42" s="175"/>
      <c r="AO42" s="208">
        <f t="shared" si="16"/>
        <v>0</v>
      </c>
      <c r="AP42" s="205">
        <v>1</v>
      </c>
      <c r="AQ42" s="205">
        <v>3</v>
      </c>
      <c r="AR42" s="208">
        <f t="shared" si="17"/>
        <v>4</v>
      </c>
      <c r="AS42" s="205"/>
      <c r="AT42" s="205"/>
      <c r="AU42" s="208">
        <f t="shared" si="18"/>
        <v>0</v>
      </c>
      <c r="AV42" s="205"/>
      <c r="AW42" s="205"/>
      <c r="AX42" s="208">
        <f t="shared" si="19"/>
        <v>0</v>
      </c>
      <c r="AY42" s="205"/>
      <c r="AZ42" s="205"/>
      <c r="BA42" s="208">
        <f t="shared" si="20"/>
        <v>0</v>
      </c>
      <c r="BB42" s="175"/>
      <c r="BC42" s="175"/>
      <c r="BD42" s="208">
        <f t="shared" si="21"/>
        <v>0</v>
      </c>
      <c r="BE42" s="205"/>
      <c r="BF42" s="205"/>
      <c r="BG42" s="208">
        <f t="shared" si="22"/>
        <v>0</v>
      </c>
      <c r="BH42" s="206"/>
      <c r="BI42" s="206"/>
      <c r="BJ42" s="208">
        <f t="shared" si="23"/>
        <v>0</v>
      </c>
      <c r="BK42" s="205"/>
      <c r="BL42" s="205"/>
      <c r="BM42" s="208">
        <f t="shared" si="28"/>
        <v>0</v>
      </c>
      <c r="BN42" s="175"/>
      <c r="BO42" s="175"/>
      <c r="BP42" s="208">
        <f t="shared" si="24"/>
        <v>0</v>
      </c>
      <c r="BQ42" s="8">
        <f t="shared" si="62"/>
        <v>2</v>
      </c>
      <c r="BR42" s="9">
        <f t="shared" si="63"/>
        <v>16</v>
      </c>
      <c r="BS42" s="204">
        <f t="shared" si="25"/>
        <v>18</v>
      </c>
      <c r="BT42" s="206">
        <f t="shared" si="64"/>
        <v>2</v>
      </c>
      <c r="BU42" s="206">
        <f t="shared" si="65"/>
        <v>16</v>
      </c>
      <c r="BV42" s="193">
        <f t="shared" si="26"/>
        <v>18</v>
      </c>
      <c r="BW42" s="172">
        <f>$BV42/$BQ12</f>
        <v>1.9847833278200462E-3</v>
      </c>
      <c r="BX42" s="175">
        <f t="shared" si="66"/>
        <v>0</v>
      </c>
      <c r="BY42" s="205">
        <f t="shared" si="67"/>
        <v>0</v>
      </c>
      <c r="BZ42" s="194">
        <f t="shared" si="27"/>
        <v>0</v>
      </c>
      <c r="CA42" s="171">
        <f>$BZ42/$BQ12</f>
        <v>0</v>
      </c>
    </row>
    <row r="43" spans="1:79" ht="12" customHeight="1" x14ac:dyDescent="0.3">
      <c r="A43" s="181">
        <f t="shared" si="3"/>
        <v>22</v>
      </c>
      <c r="B43" s="12" t="s">
        <v>207</v>
      </c>
      <c r="C43" s="10"/>
      <c r="D43" s="10"/>
      <c r="E43" s="208">
        <f t="shared" si="4"/>
        <v>0</v>
      </c>
      <c r="F43" s="175"/>
      <c r="G43" s="175"/>
      <c r="H43" s="208">
        <f t="shared" si="5"/>
        <v>0</v>
      </c>
      <c r="I43" s="9"/>
      <c r="J43" s="9"/>
      <c r="K43" s="208">
        <f t="shared" si="6"/>
        <v>0</v>
      </c>
      <c r="L43" s="205"/>
      <c r="M43" s="205"/>
      <c r="N43" s="208">
        <f t="shared" si="7"/>
        <v>0</v>
      </c>
      <c r="O43" s="175"/>
      <c r="P43" s="175"/>
      <c r="Q43" s="208">
        <f t="shared" si="8"/>
        <v>0</v>
      </c>
      <c r="R43" s="205"/>
      <c r="S43" s="205"/>
      <c r="T43" s="208">
        <f t="shared" si="9"/>
        <v>0</v>
      </c>
      <c r="U43" s="205"/>
      <c r="V43" s="205"/>
      <c r="W43" s="208">
        <f t="shared" si="10"/>
        <v>0</v>
      </c>
      <c r="X43" s="205"/>
      <c r="Y43" s="205"/>
      <c r="Z43" s="208">
        <f t="shared" si="11"/>
        <v>0</v>
      </c>
      <c r="AA43" s="9"/>
      <c r="AB43" s="9"/>
      <c r="AC43" s="208">
        <f t="shared" si="12"/>
        <v>0</v>
      </c>
      <c r="AD43" s="205"/>
      <c r="AE43" s="205"/>
      <c r="AF43" s="208">
        <f t="shared" si="13"/>
        <v>0</v>
      </c>
      <c r="AG43" s="205"/>
      <c r="AH43" s="205"/>
      <c r="AI43" s="208">
        <f t="shared" si="14"/>
        <v>0</v>
      </c>
      <c r="AJ43" s="205"/>
      <c r="AK43" s="205"/>
      <c r="AL43" s="208">
        <f t="shared" si="15"/>
        <v>0</v>
      </c>
      <c r="AM43" s="175"/>
      <c r="AN43" s="175"/>
      <c r="AO43" s="208">
        <f t="shared" si="16"/>
        <v>0</v>
      </c>
      <c r="AP43" s="205"/>
      <c r="AQ43" s="205"/>
      <c r="AR43" s="208">
        <f t="shared" si="17"/>
        <v>0</v>
      </c>
      <c r="AS43" s="205"/>
      <c r="AT43" s="205"/>
      <c r="AU43" s="208">
        <f t="shared" si="18"/>
        <v>0</v>
      </c>
      <c r="AV43" s="205"/>
      <c r="AW43" s="205"/>
      <c r="AX43" s="208">
        <f t="shared" si="19"/>
        <v>0</v>
      </c>
      <c r="AY43" s="205">
        <v>15</v>
      </c>
      <c r="AZ43" s="205"/>
      <c r="BA43" s="208">
        <f t="shared" si="20"/>
        <v>15</v>
      </c>
      <c r="BB43" s="175"/>
      <c r="BC43" s="175"/>
      <c r="BD43" s="208">
        <f t="shared" si="21"/>
        <v>0</v>
      </c>
      <c r="BE43" s="205"/>
      <c r="BF43" s="205"/>
      <c r="BG43" s="208">
        <f t="shared" si="22"/>
        <v>0</v>
      </c>
      <c r="BH43" s="206"/>
      <c r="BI43" s="206"/>
      <c r="BJ43" s="208">
        <f t="shared" si="23"/>
        <v>0</v>
      </c>
      <c r="BK43" s="205"/>
      <c r="BL43" s="205"/>
      <c r="BM43" s="208">
        <f t="shared" si="28"/>
        <v>0</v>
      </c>
      <c r="BN43" s="175"/>
      <c r="BO43" s="175"/>
      <c r="BP43" s="208">
        <f t="shared" si="24"/>
        <v>0</v>
      </c>
      <c r="BQ43" s="8">
        <f t="shared" si="62"/>
        <v>15</v>
      </c>
      <c r="BR43" s="9">
        <f t="shared" si="63"/>
        <v>0</v>
      </c>
      <c r="BS43" s="204">
        <f t="shared" si="25"/>
        <v>15</v>
      </c>
      <c r="BT43" s="206">
        <f t="shared" si="64"/>
        <v>15</v>
      </c>
      <c r="BU43" s="206">
        <f t="shared" si="65"/>
        <v>0</v>
      </c>
      <c r="BV43" s="193">
        <f t="shared" si="26"/>
        <v>15</v>
      </c>
      <c r="BW43" s="172">
        <f>$BV43/$BQ12</f>
        <v>1.6539861065167053E-3</v>
      </c>
      <c r="BX43" s="175">
        <f t="shared" si="66"/>
        <v>0</v>
      </c>
      <c r="BY43" s="205">
        <f t="shared" si="67"/>
        <v>0</v>
      </c>
      <c r="BZ43" s="194">
        <f t="shared" si="27"/>
        <v>0</v>
      </c>
      <c r="CA43" s="171">
        <f>$BZ43/$BQ12</f>
        <v>0</v>
      </c>
    </row>
    <row r="44" spans="1:79" ht="15.75" x14ac:dyDescent="0.3">
      <c r="A44" s="182">
        <f t="shared" si="3"/>
        <v>23</v>
      </c>
      <c r="B44" s="12" t="s">
        <v>189</v>
      </c>
      <c r="C44" s="10"/>
      <c r="D44" s="10"/>
      <c r="E44" s="208">
        <f t="shared" si="4"/>
        <v>0</v>
      </c>
      <c r="F44" s="175"/>
      <c r="G44" s="175"/>
      <c r="H44" s="208">
        <f t="shared" si="5"/>
        <v>0</v>
      </c>
      <c r="I44" s="9"/>
      <c r="J44" s="9"/>
      <c r="K44" s="208">
        <f t="shared" si="6"/>
        <v>0</v>
      </c>
      <c r="L44" s="205"/>
      <c r="M44" s="205"/>
      <c r="N44" s="208">
        <f t="shared" si="7"/>
        <v>0</v>
      </c>
      <c r="O44" s="175"/>
      <c r="P44" s="175"/>
      <c r="Q44" s="208">
        <f t="shared" si="8"/>
        <v>0</v>
      </c>
      <c r="R44" s="205"/>
      <c r="S44" s="205"/>
      <c r="T44" s="208">
        <f t="shared" si="9"/>
        <v>0</v>
      </c>
      <c r="U44" s="205"/>
      <c r="V44" s="205"/>
      <c r="W44" s="208">
        <f t="shared" si="10"/>
        <v>0</v>
      </c>
      <c r="X44" s="205">
        <v>16</v>
      </c>
      <c r="Y44" s="205">
        <v>5</v>
      </c>
      <c r="Z44" s="208">
        <f t="shared" si="11"/>
        <v>21</v>
      </c>
      <c r="AA44" s="9">
        <v>8</v>
      </c>
      <c r="AB44" s="9"/>
      <c r="AC44" s="208">
        <f t="shared" si="12"/>
        <v>8</v>
      </c>
      <c r="AD44" s="205"/>
      <c r="AE44" s="205"/>
      <c r="AF44" s="208">
        <f t="shared" si="13"/>
        <v>0</v>
      </c>
      <c r="AG44" s="205"/>
      <c r="AH44" s="205"/>
      <c r="AI44" s="208">
        <f t="shared" si="14"/>
        <v>0</v>
      </c>
      <c r="AJ44" s="205"/>
      <c r="AK44" s="205"/>
      <c r="AL44" s="208">
        <f t="shared" si="15"/>
        <v>0</v>
      </c>
      <c r="AM44" s="175"/>
      <c r="AN44" s="175"/>
      <c r="AO44" s="208">
        <f t="shared" si="16"/>
        <v>0</v>
      </c>
      <c r="AP44" s="205">
        <v>5</v>
      </c>
      <c r="AQ44" s="205">
        <v>1</v>
      </c>
      <c r="AR44" s="208">
        <f t="shared" si="17"/>
        <v>6</v>
      </c>
      <c r="AS44" s="205"/>
      <c r="AT44" s="205"/>
      <c r="AU44" s="208">
        <f t="shared" si="18"/>
        <v>0</v>
      </c>
      <c r="AV44" s="205">
        <v>8</v>
      </c>
      <c r="AW44" s="205"/>
      <c r="AX44" s="208">
        <f t="shared" si="19"/>
        <v>8</v>
      </c>
      <c r="AY44" s="205"/>
      <c r="AZ44" s="205"/>
      <c r="BA44" s="208">
        <f t="shared" si="20"/>
        <v>0</v>
      </c>
      <c r="BB44" s="175"/>
      <c r="BC44" s="175"/>
      <c r="BD44" s="208">
        <f t="shared" si="21"/>
        <v>0</v>
      </c>
      <c r="BE44" s="205"/>
      <c r="BF44" s="205"/>
      <c r="BG44" s="208">
        <f t="shared" si="22"/>
        <v>0</v>
      </c>
      <c r="BH44" s="206"/>
      <c r="BI44" s="206"/>
      <c r="BJ44" s="208">
        <f t="shared" si="23"/>
        <v>0</v>
      </c>
      <c r="BK44" s="205"/>
      <c r="BL44" s="205"/>
      <c r="BM44" s="208">
        <f t="shared" si="28"/>
        <v>0</v>
      </c>
      <c r="BN44" s="175"/>
      <c r="BO44" s="175"/>
      <c r="BP44" s="208">
        <f t="shared" si="24"/>
        <v>0</v>
      </c>
      <c r="BQ44" s="8">
        <f t="shared" si="62"/>
        <v>37</v>
      </c>
      <c r="BR44" s="9">
        <f t="shared" si="63"/>
        <v>6</v>
      </c>
      <c r="BS44" s="204">
        <f t="shared" si="25"/>
        <v>43</v>
      </c>
      <c r="BT44" s="206">
        <f t="shared" si="64"/>
        <v>37</v>
      </c>
      <c r="BU44" s="206">
        <f t="shared" si="65"/>
        <v>6</v>
      </c>
      <c r="BV44" s="193">
        <f t="shared" si="26"/>
        <v>43</v>
      </c>
      <c r="BW44" s="172">
        <f>$BV44/$BQ12</f>
        <v>4.7414268386812217E-3</v>
      </c>
      <c r="BX44" s="175">
        <f t="shared" si="66"/>
        <v>0</v>
      </c>
      <c r="BY44" s="205">
        <f t="shared" si="67"/>
        <v>0</v>
      </c>
      <c r="BZ44" s="194">
        <f t="shared" si="27"/>
        <v>0</v>
      </c>
      <c r="CA44" s="171">
        <f>$BZ44/$BQ12</f>
        <v>0</v>
      </c>
    </row>
    <row r="45" spans="1:79" ht="16.5" customHeight="1" x14ac:dyDescent="0.3">
      <c r="A45" s="181">
        <f t="shared" si="3"/>
        <v>24</v>
      </c>
      <c r="B45" s="12" t="s">
        <v>183</v>
      </c>
      <c r="C45" s="10"/>
      <c r="D45" s="10"/>
      <c r="E45" s="208">
        <f t="shared" si="4"/>
        <v>0</v>
      </c>
      <c r="F45" s="175">
        <v>3</v>
      </c>
      <c r="G45" s="175">
        <v>7</v>
      </c>
      <c r="H45" s="208">
        <f t="shared" si="5"/>
        <v>10</v>
      </c>
      <c r="I45" s="9"/>
      <c r="J45" s="9"/>
      <c r="K45" s="208">
        <f t="shared" si="6"/>
        <v>0</v>
      </c>
      <c r="L45" s="205"/>
      <c r="M45" s="205"/>
      <c r="N45" s="208">
        <f t="shared" si="7"/>
        <v>0</v>
      </c>
      <c r="O45" s="175">
        <v>1</v>
      </c>
      <c r="P45" s="175">
        <v>2</v>
      </c>
      <c r="Q45" s="208">
        <f t="shared" si="8"/>
        <v>3</v>
      </c>
      <c r="R45" s="205"/>
      <c r="S45" s="205"/>
      <c r="T45" s="208">
        <f t="shared" si="9"/>
        <v>0</v>
      </c>
      <c r="U45" s="205"/>
      <c r="V45" s="205"/>
      <c r="W45" s="208">
        <f t="shared" si="10"/>
        <v>0</v>
      </c>
      <c r="X45" s="205">
        <v>1</v>
      </c>
      <c r="Y45" s="205">
        <v>2</v>
      </c>
      <c r="Z45" s="208">
        <f t="shared" si="11"/>
        <v>3</v>
      </c>
      <c r="AA45" s="9"/>
      <c r="AB45" s="9">
        <v>2</v>
      </c>
      <c r="AC45" s="208">
        <f t="shared" si="12"/>
        <v>2</v>
      </c>
      <c r="AD45" s="205"/>
      <c r="AE45" s="205"/>
      <c r="AF45" s="208">
        <f t="shared" si="13"/>
        <v>0</v>
      </c>
      <c r="AG45" s="205">
        <v>1</v>
      </c>
      <c r="AH45" s="205"/>
      <c r="AI45" s="208">
        <f t="shared" si="14"/>
        <v>1</v>
      </c>
      <c r="AJ45" s="205"/>
      <c r="AK45" s="205">
        <v>2</v>
      </c>
      <c r="AL45" s="208">
        <f t="shared" si="15"/>
        <v>2</v>
      </c>
      <c r="AM45" s="175"/>
      <c r="AN45" s="175"/>
      <c r="AO45" s="208">
        <f t="shared" si="16"/>
        <v>0</v>
      </c>
      <c r="AP45" s="205"/>
      <c r="AQ45" s="205">
        <v>7</v>
      </c>
      <c r="AR45" s="208">
        <f t="shared" si="17"/>
        <v>7</v>
      </c>
      <c r="AS45" s="205"/>
      <c r="AT45" s="205"/>
      <c r="AU45" s="208">
        <f t="shared" si="18"/>
        <v>0</v>
      </c>
      <c r="AV45" s="205">
        <v>1</v>
      </c>
      <c r="AW45" s="205"/>
      <c r="AX45" s="208">
        <f t="shared" si="19"/>
        <v>1</v>
      </c>
      <c r="AY45" s="205">
        <v>1</v>
      </c>
      <c r="AZ45" s="205">
        <v>15</v>
      </c>
      <c r="BA45" s="208">
        <f t="shared" si="20"/>
        <v>16</v>
      </c>
      <c r="BB45" s="175"/>
      <c r="BC45" s="175"/>
      <c r="BD45" s="208">
        <f t="shared" si="21"/>
        <v>0</v>
      </c>
      <c r="BE45" s="205"/>
      <c r="BF45" s="205"/>
      <c r="BG45" s="208">
        <f t="shared" si="22"/>
        <v>0</v>
      </c>
      <c r="BH45" s="206"/>
      <c r="BI45" s="206"/>
      <c r="BJ45" s="208">
        <f t="shared" si="23"/>
        <v>0</v>
      </c>
      <c r="BK45" s="205"/>
      <c r="BL45" s="205"/>
      <c r="BM45" s="208">
        <f t="shared" si="28"/>
        <v>0</v>
      </c>
      <c r="BN45" s="175"/>
      <c r="BO45" s="175"/>
      <c r="BP45" s="208">
        <f t="shared" si="24"/>
        <v>0</v>
      </c>
      <c r="BQ45" s="8">
        <f t="shared" si="62"/>
        <v>8</v>
      </c>
      <c r="BR45" s="9">
        <f t="shared" si="63"/>
        <v>37</v>
      </c>
      <c r="BS45" s="204">
        <f t="shared" si="25"/>
        <v>45</v>
      </c>
      <c r="BT45" s="206">
        <f t="shared" si="64"/>
        <v>4</v>
      </c>
      <c r="BU45" s="206">
        <f t="shared" si="65"/>
        <v>28</v>
      </c>
      <c r="BV45" s="193">
        <f t="shared" si="26"/>
        <v>32</v>
      </c>
      <c r="BW45" s="172">
        <f>$BV45/$BQ12</f>
        <v>3.5285036939023046E-3</v>
      </c>
      <c r="BX45" s="175">
        <f t="shared" si="66"/>
        <v>4</v>
      </c>
      <c r="BY45" s="205">
        <f t="shared" si="67"/>
        <v>9</v>
      </c>
      <c r="BZ45" s="194">
        <f t="shared" si="27"/>
        <v>13</v>
      </c>
      <c r="CA45" s="171">
        <f>$BZ45/$BQ12</f>
        <v>1.4334546256478111E-3</v>
      </c>
    </row>
    <row r="46" spans="1:79" ht="15.75" customHeight="1" x14ac:dyDescent="0.3">
      <c r="A46" s="182">
        <f t="shared" si="3"/>
        <v>25</v>
      </c>
      <c r="B46" s="12" t="s">
        <v>47</v>
      </c>
      <c r="C46" s="10"/>
      <c r="D46" s="10"/>
      <c r="E46" s="208">
        <f t="shared" si="4"/>
        <v>0</v>
      </c>
      <c r="F46" s="175"/>
      <c r="G46" s="175"/>
      <c r="H46" s="208">
        <f t="shared" si="5"/>
        <v>0</v>
      </c>
      <c r="I46" s="9">
        <v>1</v>
      </c>
      <c r="J46" s="9"/>
      <c r="K46" s="208">
        <f t="shared" si="6"/>
        <v>1</v>
      </c>
      <c r="L46" s="205"/>
      <c r="M46" s="205"/>
      <c r="N46" s="208">
        <f t="shared" si="7"/>
        <v>0</v>
      </c>
      <c r="O46" s="175"/>
      <c r="P46" s="175"/>
      <c r="Q46" s="208">
        <f t="shared" si="8"/>
        <v>0</v>
      </c>
      <c r="R46" s="205"/>
      <c r="S46" s="205"/>
      <c r="T46" s="208">
        <f t="shared" si="9"/>
        <v>0</v>
      </c>
      <c r="U46" s="205"/>
      <c r="V46" s="205"/>
      <c r="W46" s="208">
        <f t="shared" si="10"/>
        <v>0</v>
      </c>
      <c r="X46" s="205"/>
      <c r="Y46" s="205">
        <v>1</v>
      </c>
      <c r="Z46" s="208">
        <f t="shared" si="11"/>
        <v>1</v>
      </c>
      <c r="AA46" s="9"/>
      <c r="AB46" s="9"/>
      <c r="AC46" s="208">
        <f t="shared" si="12"/>
        <v>0</v>
      </c>
      <c r="AD46" s="205"/>
      <c r="AE46" s="205"/>
      <c r="AF46" s="208">
        <f t="shared" si="13"/>
        <v>0</v>
      </c>
      <c r="AG46" s="205"/>
      <c r="AH46" s="205"/>
      <c r="AI46" s="208">
        <f t="shared" si="14"/>
        <v>0</v>
      </c>
      <c r="AJ46" s="205"/>
      <c r="AK46" s="205"/>
      <c r="AL46" s="208">
        <f t="shared" si="15"/>
        <v>0</v>
      </c>
      <c r="AM46" s="175"/>
      <c r="AN46" s="175"/>
      <c r="AO46" s="208">
        <f t="shared" si="16"/>
        <v>0</v>
      </c>
      <c r="AP46" s="205"/>
      <c r="AQ46" s="205"/>
      <c r="AR46" s="208">
        <f t="shared" si="17"/>
        <v>0</v>
      </c>
      <c r="AS46" s="205"/>
      <c r="AT46" s="205"/>
      <c r="AU46" s="208">
        <f t="shared" si="18"/>
        <v>0</v>
      </c>
      <c r="AV46" s="205"/>
      <c r="AW46" s="205"/>
      <c r="AX46" s="208">
        <f t="shared" si="19"/>
        <v>0</v>
      </c>
      <c r="AY46" s="205"/>
      <c r="AZ46" s="205"/>
      <c r="BA46" s="208">
        <f t="shared" si="20"/>
        <v>0</v>
      </c>
      <c r="BB46" s="175"/>
      <c r="BC46" s="175"/>
      <c r="BD46" s="208">
        <f t="shared" si="21"/>
        <v>0</v>
      </c>
      <c r="BE46" s="205"/>
      <c r="BF46" s="205"/>
      <c r="BG46" s="208">
        <f t="shared" si="22"/>
        <v>0</v>
      </c>
      <c r="BH46" s="206"/>
      <c r="BI46" s="206"/>
      <c r="BJ46" s="208">
        <f t="shared" si="23"/>
        <v>0</v>
      </c>
      <c r="BK46" s="205"/>
      <c r="BL46" s="205"/>
      <c r="BM46" s="208">
        <f t="shared" si="28"/>
        <v>0</v>
      </c>
      <c r="BN46" s="175"/>
      <c r="BO46" s="175"/>
      <c r="BP46" s="208">
        <f t="shared" si="24"/>
        <v>0</v>
      </c>
      <c r="BQ46" s="8">
        <f t="shared" si="62"/>
        <v>1</v>
      </c>
      <c r="BR46" s="9">
        <f t="shared" si="63"/>
        <v>1</v>
      </c>
      <c r="BS46" s="204">
        <f t="shared" si="25"/>
        <v>2</v>
      </c>
      <c r="BT46" s="206">
        <f t="shared" si="64"/>
        <v>1</v>
      </c>
      <c r="BU46" s="206">
        <f t="shared" si="65"/>
        <v>1</v>
      </c>
      <c r="BV46" s="193">
        <f t="shared" si="26"/>
        <v>2</v>
      </c>
      <c r="BW46" s="172">
        <f>$BV46/$BQ12</f>
        <v>2.2053148086889404E-4</v>
      </c>
      <c r="BX46" s="175">
        <f t="shared" si="66"/>
        <v>0</v>
      </c>
      <c r="BY46" s="205">
        <f t="shared" si="67"/>
        <v>0</v>
      </c>
      <c r="BZ46" s="194">
        <f t="shared" si="27"/>
        <v>0</v>
      </c>
      <c r="CA46" s="171">
        <f>$BZ46/$BQ12</f>
        <v>0</v>
      </c>
    </row>
    <row r="47" spans="1:79" ht="17.25" customHeight="1" x14ac:dyDescent="0.3">
      <c r="A47" s="181">
        <f t="shared" si="3"/>
        <v>26</v>
      </c>
      <c r="B47" s="12" t="s">
        <v>177</v>
      </c>
      <c r="C47" s="10">
        <v>30</v>
      </c>
      <c r="D47" s="10">
        <v>42</v>
      </c>
      <c r="E47" s="208">
        <f t="shared" si="4"/>
        <v>72</v>
      </c>
      <c r="F47" s="175">
        <v>8</v>
      </c>
      <c r="G47" s="175">
        <v>14</v>
      </c>
      <c r="H47" s="208">
        <f t="shared" si="5"/>
        <v>22</v>
      </c>
      <c r="I47" s="9"/>
      <c r="J47" s="9"/>
      <c r="K47" s="208">
        <f t="shared" si="6"/>
        <v>0</v>
      </c>
      <c r="L47" s="205"/>
      <c r="M47" s="205"/>
      <c r="N47" s="208">
        <f t="shared" si="7"/>
        <v>0</v>
      </c>
      <c r="O47" s="175"/>
      <c r="P47" s="175"/>
      <c r="Q47" s="208">
        <f t="shared" si="8"/>
        <v>0</v>
      </c>
      <c r="R47" s="205">
        <v>2</v>
      </c>
      <c r="S47" s="205">
        <v>7</v>
      </c>
      <c r="T47" s="208">
        <f t="shared" si="9"/>
        <v>9</v>
      </c>
      <c r="U47" s="205">
        <v>15</v>
      </c>
      <c r="V47" s="205">
        <v>9</v>
      </c>
      <c r="W47" s="208">
        <f t="shared" si="10"/>
        <v>24</v>
      </c>
      <c r="X47" s="205">
        <v>5</v>
      </c>
      <c r="Y47" s="205">
        <v>13</v>
      </c>
      <c r="Z47" s="208">
        <f t="shared" si="11"/>
        <v>18</v>
      </c>
      <c r="AA47" s="9">
        <v>15</v>
      </c>
      <c r="AB47" s="9">
        <v>26</v>
      </c>
      <c r="AC47" s="208">
        <f t="shared" si="12"/>
        <v>41</v>
      </c>
      <c r="AD47" s="205">
        <v>2</v>
      </c>
      <c r="AE47" s="205">
        <v>3</v>
      </c>
      <c r="AF47" s="208">
        <f t="shared" si="13"/>
        <v>5</v>
      </c>
      <c r="AG47" s="205"/>
      <c r="AH47" s="205"/>
      <c r="AI47" s="208">
        <f t="shared" si="14"/>
        <v>0</v>
      </c>
      <c r="AJ47" s="205">
        <v>3</v>
      </c>
      <c r="AK47" s="205">
        <v>10</v>
      </c>
      <c r="AL47" s="208">
        <f t="shared" si="15"/>
        <v>13</v>
      </c>
      <c r="AM47" s="175">
        <v>1</v>
      </c>
      <c r="AN47" s="175">
        <v>2</v>
      </c>
      <c r="AO47" s="208">
        <f t="shared" si="16"/>
        <v>3</v>
      </c>
      <c r="AP47" s="205">
        <v>7</v>
      </c>
      <c r="AQ47" s="205">
        <v>6</v>
      </c>
      <c r="AR47" s="208">
        <f t="shared" si="17"/>
        <v>13</v>
      </c>
      <c r="AS47" s="205"/>
      <c r="AT47" s="205">
        <v>7</v>
      </c>
      <c r="AU47" s="208">
        <f t="shared" si="18"/>
        <v>7</v>
      </c>
      <c r="AV47" s="205">
        <v>2</v>
      </c>
      <c r="AW47" s="205"/>
      <c r="AX47" s="208">
        <f t="shared" si="19"/>
        <v>2</v>
      </c>
      <c r="AY47" s="205">
        <v>25</v>
      </c>
      <c r="AZ47" s="205">
        <v>23</v>
      </c>
      <c r="BA47" s="208">
        <f t="shared" si="20"/>
        <v>48</v>
      </c>
      <c r="BB47" s="175">
        <v>3</v>
      </c>
      <c r="BC47" s="175"/>
      <c r="BD47" s="208">
        <f t="shared" si="21"/>
        <v>3</v>
      </c>
      <c r="BE47" s="205"/>
      <c r="BF47" s="205"/>
      <c r="BG47" s="208">
        <f t="shared" si="22"/>
        <v>0</v>
      </c>
      <c r="BH47" s="206">
        <v>3</v>
      </c>
      <c r="BI47" s="206"/>
      <c r="BJ47" s="208">
        <f t="shared" si="23"/>
        <v>3</v>
      </c>
      <c r="BK47" s="205"/>
      <c r="BL47" s="205"/>
      <c r="BM47" s="208">
        <f t="shared" si="28"/>
        <v>0</v>
      </c>
      <c r="BN47" s="175">
        <v>1</v>
      </c>
      <c r="BO47" s="175"/>
      <c r="BP47" s="208">
        <f t="shared" si="24"/>
        <v>1</v>
      </c>
      <c r="BQ47" s="8">
        <f t="shared" si="62"/>
        <v>122</v>
      </c>
      <c r="BR47" s="9">
        <f t="shared" si="63"/>
        <v>162</v>
      </c>
      <c r="BS47" s="204">
        <f t="shared" si="25"/>
        <v>284</v>
      </c>
      <c r="BT47" s="206">
        <f t="shared" si="64"/>
        <v>109</v>
      </c>
      <c r="BU47" s="206">
        <f t="shared" si="65"/>
        <v>146</v>
      </c>
      <c r="BV47" s="193">
        <f t="shared" si="26"/>
        <v>255</v>
      </c>
      <c r="BW47" s="172">
        <f>$BV47/$BQ12</f>
        <v>2.8117763810783989E-2</v>
      </c>
      <c r="BX47" s="175">
        <f t="shared" si="66"/>
        <v>13</v>
      </c>
      <c r="BY47" s="205">
        <f t="shared" si="67"/>
        <v>16</v>
      </c>
      <c r="BZ47" s="194">
        <f t="shared" si="27"/>
        <v>29</v>
      </c>
      <c r="CA47" s="171">
        <f>$BZ47/$BQ12</f>
        <v>3.1977064725989637E-3</v>
      </c>
    </row>
    <row r="48" spans="1:79" ht="17.25" customHeight="1" x14ac:dyDescent="0.3">
      <c r="A48" s="182">
        <f t="shared" si="3"/>
        <v>27</v>
      </c>
      <c r="B48" s="12" t="s">
        <v>51</v>
      </c>
      <c r="C48" s="10">
        <v>86</v>
      </c>
      <c r="D48" s="10">
        <v>32</v>
      </c>
      <c r="E48" s="208">
        <f t="shared" si="4"/>
        <v>118</v>
      </c>
      <c r="F48" s="175">
        <v>10</v>
      </c>
      <c r="G48" s="175">
        <v>50</v>
      </c>
      <c r="H48" s="208">
        <f t="shared" si="5"/>
        <v>60</v>
      </c>
      <c r="I48" s="9">
        <v>17</v>
      </c>
      <c r="J48" s="9"/>
      <c r="K48" s="208">
        <f t="shared" si="6"/>
        <v>17</v>
      </c>
      <c r="L48" s="205">
        <v>29</v>
      </c>
      <c r="M48" s="205">
        <v>5</v>
      </c>
      <c r="N48" s="208">
        <f t="shared" si="7"/>
        <v>34</v>
      </c>
      <c r="O48" s="175">
        <v>7</v>
      </c>
      <c r="P48" s="175">
        <v>3</v>
      </c>
      <c r="Q48" s="208">
        <f t="shared" si="8"/>
        <v>10</v>
      </c>
      <c r="R48" s="205">
        <v>39</v>
      </c>
      <c r="S48" s="205">
        <v>13</v>
      </c>
      <c r="T48" s="208">
        <f t="shared" si="9"/>
        <v>52</v>
      </c>
      <c r="U48" s="205">
        <v>45</v>
      </c>
      <c r="V48" s="205">
        <v>41</v>
      </c>
      <c r="W48" s="208">
        <f t="shared" si="10"/>
        <v>86</v>
      </c>
      <c r="X48" s="205">
        <v>156</v>
      </c>
      <c r="Y48" s="205">
        <v>62</v>
      </c>
      <c r="Z48" s="208">
        <f t="shared" si="11"/>
        <v>218</v>
      </c>
      <c r="AA48" s="9">
        <v>60</v>
      </c>
      <c r="AB48" s="9">
        <v>31</v>
      </c>
      <c r="AC48" s="208">
        <f t="shared" si="12"/>
        <v>91</v>
      </c>
      <c r="AD48" s="205">
        <v>198</v>
      </c>
      <c r="AE48" s="205">
        <v>55</v>
      </c>
      <c r="AF48" s="208">
        <f t="shared" si="13"/>
        <v>253</v>
      </c>
      <c r="AG48" s="205">
        <v>62</v>
      </c>
      <c r="AH48" s="205">
        <v>212</v>
      </c>
      <c r="AI48" s="208">
        <f t="shared" si="14"/>
        <v>274</v>
      </c>
      <c r="AJ48" s="205">
        <v>102</v>
      </c>
      <c r="AK48" s="205">
        <v>113</v>
      </c>
      <c r="AL48" s="208">
        <f t="shared" si="15"/>
        <v>215</v>
      </c>
      <c r="AM48" s="175">
        <v>13</v>
      </c>
      <c r="AN48" s="175">
        <v>3</v>
      </c>
      <c r="AO48" s="208">
        <f t="shared" si="16"/>
        <v>16</v>
      </c>
      <c r="AP48" s="205">
        <v>135</v>
      </c>
      <c r="AQ48" s="205">
        <v>122</v>
      </c>
      <c r="AR48" s="208">
        <f t="shared" si="17"/>
        <v>257</v>
      </c>
      <c r="AS48" s="205">
        <v>22</v>
      </c>
      <c r="AT48" s="205">
        <v>83</v>
      </c>
      <c r="AU48" s="208">
        <f t="shared" si="18"/>
        <v>105</v>
      </c>
      <c r="AV48" s="205">
        <v>271</v>
      </c>
      <c r="AW48" s="205">
        <v>10</v>
      </c>
      <c r="AX48" s="208">
        <f t="shared" si="19"/>
        <v>281</v>
      </c>
      <c r="AY48" s="205">
        <v>382</v>
      </c>
      <c r="AZ48" s="205">
        <v>162</v>
      </c>
      <c r="BA48" s="208">
        <f t="shared" si="20"/>
        <v>544</v>
      </c>
      <c r="BB48" s="175">
        <v>41</v>
      </c>
      <c r="BC48" s="175"/>
      <c r="BD48" s="208">
        <f t="shared" si="21"/>
        <v>41</v>
      </c>
      <c r="BE48" s="205">
        <v>35</v>
      </c>
      <c r="BF48" s="205"/>
      <c r="BG48" s="208">
        <f t="shared" si="22"/>
        <v>35</v>
      </c>
      <c r="BH48" s="206">
        <v>130</v>
      </c>
      <c r="BI48" s="206">
        <v>4</v>
      </c>
      <c r="BJ48" s="208">
        <f t="shared" si="23"/>
        <v>134</v>
      </c>
      <c r="BK48" s="205">
        <v>7</v>
      </c>
      <c r="BL48" s="205">
        <v>4</v>
      </c>
      <c r="BM48" s="208">
        <f t="shared" si="28"/>
        <v>11</v>
      </c>
      <c r="BN48" s="175">
        <v>9</v>
      </c>
      <c r="BO48" s="175"/>
      <c r="BP48" s="208">
        <f t="shared" si="24"/>
        <v>9</v>
      </c>
      <c r="BQ48" s="8">
        <f t="shared" si="62"/>
        <v>1856</v>
      </c>
      <c r="BR48" s="9">
        <f t="shared" si="63"/>
        <v>1005</v>
      </c>
      <c r="BS48" s="204">
        <f t="shared" si="25"/>
        <v>2861</v>
      </c>
      <c r="BT48" s="206">
        <f t="shared" si="64"/>
        <v>1776</v>
      </c>
      <c r="BU48" s="206">
        <f t="shared" si="65"/>
        <v>949</v>
      </c>
      <c r="BV48" s="193">
        <f t="shared" si="26"/>
        <v>2725</v>
      </c>
      <c r="BW48" s="172">
        <f>$BV48/$BQ12</f>
        <v>0.30047414268386813</v>
      </c>
      <c r="BX48" s="175">
        <f t="shared" si="66"/>
        <v>80</v>
      </c>
      <c r="BY48" s="205">
        <f t="shared" si="67"/>
        <v>56</v>
      </c>
      <c r="BZ48" s="194">
        <f t="shared" si="27"/>
        <v>136</v>
      </c>
      <c r="CA48" s="171">
        <f>$BZ48/$BQ12</f>
        <v>1.4996140699084795E-2</v>
      </c>
    </row>
    <row r="49" spans="1:79" ht="15.75" customHeight="1" x14ac:dyDescent="0.3">
      <c r="A49" s="181">
        <f t="shared" si="3"/>
        <v>28</v>
      </c>
      <c r="B49" s="12" t="s">
        <v>53</v>
      </c>
      <c r="C49" s="10"/>
      <c r="D49" s="10"/>
      <c r="E49" s="208">
        <f t="shared" si="4"/>
        <v>0</v>
      </c>
      <c r="F49" s="175">
        <v>1</v>
      </c>
      <c r="G49" s="175">
        <v>2</v>
      </c>
      <c r="H49" s="208">
        <f t="shared" si="5"/>
        <v>3</v>
      </c>
      <c r="I49" s="9"/>
      <c r="J49" s="9"/>
      <c r="K49" s="208">
        <f t="shared" si="6"/>
        <v>0</v>
      </c>
      <c r="L49" s="205"/>
      <c r="M49" s="205"/>
      <c r="N49" s="208">
        <f t="shared" si="7"/>
        <v>0</v>
      </c>
      <c r="O49" s="175"/>
      <c r="P49" s="175">
        <v>1</v>
      </c>
      <c r="Q49" s="208">
        <f t="shared" si="8"/>
        <v>1</v>
      </c>
      <c r="R49" s="205"/>
      <c r="S49" s="205"/>
      <c r="T49" s="208">
        <f t="shared" si="9"/>
        <v>0</v>
      </c>
      <c r="U49" s="205"/>
      <c r="V49" s="205"/>
      <c r="W49" s="208">
        <f t="shared" si="10"/>
        <v>0</v>
      </c>
      <c r="X49" s="205"/>
      <c r="Y49" s="205"/>
      <c r="Z49" s="208">
        <f t="shared" si="11"/>
        <v>0</v>
      </c>
      <c r="AA49" s="9"/>
      <c r="AB49" s="9"/>
      <c r="AC49" s="208">
        <f t="shared" si="12"/>
        <v>0</v>
      </c>
      <c r="AD49" s="205"/>
      <c r="AE49" s="205"/>
      <c r="AF49" s="208">
        <f t="shared" si="13"/>
        <v>0</v>
      </c>
      <c r="AG49" s="205"/>
      <c r="AH49" s="205"/>
      <c r="AI49" s="208">
        <f t="shared" si="14"/>
        <v>0</v>
      </c>
      <c r="AJ49" s="205"/>
      <c r="AK49" s="205"/>
      <c r="AL49" s="208">
        <f t="shared" si="15"/>
        <v>0</v>
      </c>
      <c r="AM49" s="175"/>
      <c r="AN49" s="175"/>
      <c r="AO49" s="208">
        <f t="shared" si="16"/>
        <v>0</v>
      </c>
      <c r="AP49" s="205"/>
      <c r="AQ49" s="205"/>
      <c r="AR49" s="208">
        <f t="shared" si="17"/>
        <v>0</v>
      </c>
      <c r="AS49" s="205"/>
      <c r="AT49" s="205"/>
      <c r="AU49" s="208">
        <f t="shared" si="18"/>
        <v>0</v>
      </c>
      <c r="AV49" s="205"/>
      <c r="AW49" s="205"/>
      <c r="AX49" s="208">
        <f t="shared" si="19"/>
        <v>0</v>
      </c>
      <c r="AY49" s="205"/>
      <c r="AZ49" s="205"/>
      <c r="BA49" s="208">
        <f t="shared" si="20"/>
        <v>0</v>
      </c>
      <c r="BB49" s="175"/>
      <c r="BC49" s="175"/>
      <c r="BD49" s="208">
        <f t="shared" si="21"/>
        <v>0</v>
      </c>
      <c r="BE49" s="205"/>
      <c r="BF49" s="205"/>
      <c r="BG49" s="208">
        <f t="shared" si="22"/>
        <v>0</v>
      </c>
      <c r="BH49" s="206"/>
      <c r="BI49" s="206"/>
      <c r="BJ49" s="208">
        <f t="shared" si="23"/>
        <v>0</v>
      </c>
      <c r="BK49" s="205"/>
      <c r="BL49" s="205"/>
      <c r="BM49" s="208">
        <f t="shared" si="28"/>
        <v>0</v>
      </c>
      <c r="BN49" s="175"/>
      <c r="BO49" s="175"/>
      <c r="BP49" s="208">
        <f t="shared" si="24"/>
        <v>0</v>
      </c>
      <c r="BQ49" s="8">
        <f t="shared" si="62"/>
        <v>1</v>
      </c>
      <c r="BR49" s="9">
        <f t="shared" si="63"/>
        <v>3</v>
      </c>
      <c r="BS49" s="204">
        <f t="shared" si="25"/>
        <v>4</v>
      </c>
      <c r="BT49" s="206">
        <f t="shared" si="64"/>
        <v>0</v>
      </c>
      <c r="BU49" s="206">
        <f t="shared" si="65"/>
        <v>0</v>
      </c>
      <c r="BV49" s="193">
        <f t="shared" si="26"/>
        <v>0</v>
      </c>
      <c r="BW49" s="172">
        <f>$BV49/$BQ12</f>
        <v>0</v>
      </c>
      <c r="BX49" s="175">
        <f t="shared" si="66"/>
        <v>1</v>
      </c>
      <c r="BY49" s="205">
        <f t="shared" si="67"/>
        <v>3</v>
      </c>
      <c r="BZ49" s="194">
        <f t="shared" si="27"/>
        <v>4</v>
      </c>
      <c r="CA49" s="171">
        <f>$BZ49/$BQ12</f>
        <v>4.4106296173778808E-4</v>
      </c>
    </row>
    <row r="50" spans="1:79" ht="15" customHeight="1" x14ac:dyDescent="0.3">
      <c r="A50" s="182">
        <f t="shared" si="3"/>
        <v>29</v>
      </c>
      <c r="B50" s="12" t="s">
        <v>40</v>
      </c>
      <c r="C50" s="10">
        <v>3</v>
      </c>
      <c r="D50" s="10">
        <v>0</v>
      </c>
      <c r="E50" s="208">
        <f t="shared" si="4"/>
        <v>3</v>
      </c>
      <c r="F50" s="175">
        <v>1</v>
      </c>
      <c r="G50" s="175">
        <v>3</v>
      </c>
      <c r="H50" s="208">
        <f t="shared" si="5"/>
        <v>4</v>
      </c>
      <c r="I50" s="9"/>
      <c r="J50" s="9"/>
      <c r="K50" s="208">
        <f t="shared" si="6"/>
        <v>0</v>
      </c>
      <c r="L50" s="205"/>
      <c r="M50" s="205"/>
      <c r="N50" s="208">
        <f t="shared" si="7"/>
        <v>0</v>
      </c>
      <c r="O50" s="175"/>
      <c r="P50" s="175">
        <v>1</v>
      </c>
      <c r="Q50" s="208">
        <f t="shared" si="8"/>
        <v>1</v>
      </c>
      <c r="R50" s="205"/>
      <c r="S50" s="205">
        <v>1</v>
      </c>
      <c r="T50" s="208">
        <f t="shared" si="9"/>
        <v>1</v>
      </c>
      <c r="U50" s="205"/>
      <c r="V50" s="205"/>
      <c r="W50" s="208">
        <f t="shared" si="10"/>
        <v>0</v>
      </c>
      <c r="X50" s="205">
        <v>1</v>
      </c>
      <c r="Y50" s="205"/>
      <c r="Z50" s="208">
        <f t="shared" si="11"/>
        <v>1</v>
      </c>
      <c r="AA50" s="9"/>
      <c r="AB50" s="9"/>
      <c r="AC50" s="208">
        <f t="shared" si="12"/>
        <v>0</v>
      </c>
      <c r="AD50" s="205">
        <v>4</v>
      </c>
      <c r="AE50" s="205">
        <v>6</v>
      </c>
      <c r="AF50" s="208">
        <f t="shared" si="13"/>
        <v>10</v>
      </c>
      <c r="AG50" s="205">
        <v>3</v>
      </c>
      <c r="AH50" s="205"/>
      <c r="AI50" s="208">
        <f t="shared" si="14"/>
        <v>3</v>
      </c>
      <c r="AJ50" s="205">
        <v>1</v>
      </c>
      <c r="AK50" s="205">
        <v>4</v>
      </c>
      <c r="AL50" s="208">
        <f t="shared" si="15"/>
        <v>5</v>
      </c>
      <c r="AM50" s="175"/>
      <c r="AN50" s="175"/>
      <c r="AO50" s="208">
        <f t="shared" si="16"/>
        <v>0</v>
      </c>
      <c r="AP50" s="205">
        <v>1</v>
      </c>
      <c r="AQ50" s="205"/>
      <c r="AR50" s="208">
        <f t="shared" si="17"/>
        <v>1</v>
      </c>
      <c r="AS50" s="205"/>
      <c r="AT50" s="205"/>
      <c r="AU50" s="208">
        <f t="shared" si="18"/>
        <v>0</v>
      </c>
      <c r="AV50" s="205">
        <v>1</v>
      </c>
      <c r="AW50" s="205"/>
      <c r="AX50" s="208">
        <f t="shared" si="19"/>
        <v>1</v>
      </c>
      <c r="AY50" s="205"/>
      <c r="AZ50" s="205"/>
      <c r="BA50" s="208">
        <f t="shared" si="20"/>
        <v>0</v>
      </c>
      <c r="BB50" s="175"/>
      <c r="BC50" s="175"/>
      <c r="BD50" s="208">
        <f t="shared" si="21"/>
        <v>0</v>
      </c>
      <c r="BE50" s="205"/>
      <c r="BF50" s="205"/>
      <c r="BG50" s="208">
        <f t="shared" si="22"/>
        <v>0</v>
      </c>
      <c r="BH50" s="206"/>
      <c r="BI50" s="206"/>
      <c r="BJ50" s="208">
        <f t="shared" si="23"/>
        <v>0</v>
      </c>
      <c r="BK50" s="205"/>
      <c r="BL50" s="205"/>
      <c r="BM50" s="208">
        <f t="shared" si="28"/>
        <v>0</v>
      </c>
      <c r="BN50" s="175"/>
      <c r="BO50" s="175"/>
      <c r="BP50" s="208">
        <f t="shared" si="24"/>
        <v>0</v>
      </c>
      <c r="BQ50" s="8">
        <f t="shared" si="62"/>
        <v>15</v>
      </c>
      <c r="BR50" s="9">
        <f t="shared" si="63"/>
        <v>15</v>
      </c>
      <c r="BS50" s="204">
        <f t="shared" si="25"/>
        <v>30</v>
      </c>
      <c r="BT50" s="206">
        <f t="shared" si="64"/>
        <v>14</v>
      </c>
      <c r="BU50" s="206">
        <f t="shared" si="65"/>
        <v>11</v>
      </c>
      <c r="BV50" s="193">
        <f t="shared" si="26"/>
        <v>25</v>
      </c>
      <c r="BW50" s="172">
        <f>$BV50/$BQ12</f>
        <v>2.7566435108611754E-3</v>
      </c>
      <c r="BX50" s="175">
        <f t="shared" si="66"/>
        <v>1</v>
      </c>
      <c r="BY50" s="205">
        <f t="shared" si="67"/>
        <v>4</v>
      </c>
      <c r="BZ50" s="194">
        <f t="shared" si="27"/>
        <v>5</v>
      </c>
      <c r="CA50" s="171">
        <f>$BZ50/$BQ12</f>
        <v>5.5132870217223509E-4</v>
      </c>
    </row>
    <row r="51" spans="1:79" ht="15.75" customHeight="1" x14ac:dyDescent="0.3">
      <c r="A51" s="181">
        <f t="shared" si="3"/>
        <v>30</v>
      </c>
      <c r="B51" s="12" t="s">
        <v>23</v>
      </c>
      <c r="C51" s="10"/>
      <c r="D51" s="10"/>
      <c r="E51" s="208">
        <f t="shared" si="4"/>
        <v>0</v>
      </c>
      <c r="F51" s="175">
        <v>4</v>
      </c>
      <c r="G51" s="175">
        <v>1</v>
      </c>
      <c r="H51" s="208">
        <f t="shared" si="5"/>
        <v>5</v>
      </c>
      <c r="I51" s="9"/>
      <c r="J51" s="9"/>
      <c r="K51" s="208">
        <f t="shared" si="6"/>
        <v>0</v>
      </c>
      <c r="L51" s="205"/>
      <c r="M51" s="205"/>
      <c r="N51" s="208">
        <f t="shared" si="7"/>
        <v>0</v>
      </c>
      <c r="O51" s="175">
        <v>1</v>
      </c>
      <c r="P51" s="175"/>
      <c r="Q51" s="208">
        <f t="shared" si="8"/>
        <v>1</v>
      </c>
      <c r="R51" s="205"/>
      <c r="S51" s="205"/>
      <c r="T51" s="208">
        <f t="shared" si="9"/>
        <v>0</v>
      </c>
      <c r="U51" s="205"/>
      <c r="V51" s="205"/>
      <c r="W51" s="208">
        <f t="shared" si="10"/>
        <v>0</v>
      </c>
      <c r="X51" s="205"/>
      <c r="Y51" s="205"/>
      <c r="Z51" s="208">
        <f t="shared" si="11"/>
        <v>0</v>
      </c>
      <c r="AA51" s="9"/>
      <c r="AB51" s="9"/>
      <c r="AC51" s="208">
        <f t="shared" si="12"/>
        <v>0</v>
      </c>
      <c r="AD51" s="205"/>
      <c r="AE51" s="205"/>
      <c r="AF51" s="208">
        <f t="shared" si="13"/>
        <v>0</v>
      </c>
      <c r="AG51" s="205"/>
      <c r="AH51" s="205"/>
      <c r="AI51" s="208">
        <f t="shared" si="14"/>
        <v>0</v>
      </c>
      <c r="AJ51" s="205"/>
      <c r="AK51" s="205"/>
      <c r="AL51" s="208">
        <f t="shared" si="15"/>
        <v>0</v>
      </c>
      <c r="AM51" s="175">
        <v>1</v>
      </c>
      <c r="AN51" s="175"/>
      <c r="AO51" s="208">
        <f t="shared" si="16"/>
        <v>1</v>
      </c>
      <c r="AP51" s="205"/>
      <c r="AQ51" s="205"/>
      <c r="AR51" s="208">
        <f t="shared" si="17"/>
        <v>0</v>
      </c>
      <c r="AS51" s="205"/>
      <c r="AT51" s="205"/>
      <c r="AU51" s="208">
        <f t="shared" si="18"/>
        <v>0</v>
      </c>
      <c r="AV51" s="205"/>
      <c r="AW51" s="205"/>
      <c r="AX51" s="208">
        <f t="shared" si="19"/>
        <v>0</v>
      </c>
      <c r="AY51" s="205"/>
      <c r="AZ51" s="205"/>
      <c r="BA51" s="208">
        <f t="shared" si="20"/>
        <v>0</v>
      </c>
      <c r="BB51" s="175"/>
      <c r="BC51" s="175"/>
      <c r="BD51" s="208">
        <f t="shared" si="21"/>
        <v>0</v>
      </c>
      <c r="BE51" s="205"/>
      <c r="BF51" s="205"/>
      <c r="BG51" s="208">
        <f t="shared" si="22"/>
        <v>0</v>
      </c>
      <c r="BH51" s="206"/>
      <c r="BI51" s="206"/>
      <c r="BJ51" s="208">
        <f t="shared" si="23"/>
        <v>0</v>
      </c>
      <c r="BK51" s="205"/>
      <c r="BL51" s="205"/>
      <c r="BM51" s="208">
        <f t="shared" si="28"/>
        <v>0</v>
      </c>
      <c r="BN51" s="175"/>
      <c r="BO51" s="175"/>
      <c r="BP51" s="208">
        <f t="shared" si="24"/>
        <v>0</v>
      </c>
      <c r="BQ51" s="8">
        <f t="shared" si="62"/>
        <v>6</v>
      </c>
      <c r="BR51" s="9">
        <f t="shared" si="63"/>
        <v>1</v>
      </c>
      <c r="BS51" s="204">
        <f t="shared" si="25"/>
        <v>7</v>
      </c>
      <c r="BT51" s="206">
        <f t="shared" si="64"/>
        <v>0</v>
      </c>
      <c r="BU51" s="206">
        <f t="shared" si="65"/>
        <v>0</v>
      </c>
      <c r="BV51" s="193">
        <f t="shared" si="26"/>
        <v>0</v>
      </c>
      <c r="BW51" s="172">
        <f>$BV51/$BQ12</f>
        <v>0</v>
      </c>
      <c r="BX51" s="175">
        <f t="shared" si="66"/>
        <v>6</v>
      </c>
      <c r="BY51" s="205">
        <f t="shared" si="67"/>
        <v>1</v>
      </c>
      <c r="BZ51" s="194">
        <f t="shared" si="27"/>
        <v>7</v>
      </c>
      <c r="CA51" s="171">
        <f>$BZ51/$BQ12</f>
        <v>7.718601830411291E-4</v>
      </c>
    </row>
    <row r="52" spans="1:79" ht="14.25" customHeight="1" x14ac:dyDescent="0.3">
      <c r="A52" s="182">
        <f t="shared" si="3"/>
        <v>31</v>
      </c>
      <c r="B52" s="12" t="s">
        <v>184</v>
      </c>
      <c r="C52" s="10"/>
      <c r="D52" s="10"/>
      <c r="E52" s="208">
        <f t="shared" si="4"/>
        <v>0</v>
      </c>
      <c r="F52" s="175">
        <v>4</v>
      </c>
      <c r="G52" s="175">
        <v>3</v>
      </c>
      <c r="H52" s="208">
        <f t="shared" si="5"/>
        <v>7</v>
      </c>
      <c r="I52" s="9"/>
      <c r="J52" s="9"/>
      <c r="K52" s="208">
        <f t="shared" si="6"/>
        <v>0</v>
      </c>
      <c r="L52" s="205"/>
      <c r="M52" s="205"/>
      <c r="N52" s="208">
        <f t="shared" si="7"/>
        <v>0</v>
      </c>
      <c r="O52" s="175"/>
      <c r="P52" s="175"/>
      <c r="Q52" s="208">
        <f t="shared" si="8"/>
        <v>0</v>
      </c>
      <c r="R52" s="205"/>
      <c r="S52" s="205"/>
      <c r="T52" s="208">
        <f t="shared" si="9"/>
        <v>0</v>
      </c>
      <c r="U52" s="205"/>
      <c r="V52" s="205"/>
      <c r="W52" s="208">
        <f t="shared" si="10"/>
        <v>0</v>
      </c>
      <c r="X52" s="205"/>
      <c r="Y52" s="205"/>
      <c r="Z52" s="208">
        <f t="shared" si="11"/>
        <v>0</v>
      </c>
      <c r="AA52" s="9"/>
      <c r="AB52" s="9"/>
      <c r="AC52" s="208">
        <f t="shared" si="12"/>
        <v>0</v>
      </c>
      <c r="AD52" s="205"/>
      <c r="AE52" s="205"/>
      <c r="AF52" s="208">
        <f t="shared" si="13"/>
        <v>0</v>
      </c>
      <c r="AG52" s="205">
        <v>3</v>
      </c>
      <c r="AH52" s="205"/>
      <c r="AI52" s="208">
        <f t="shared" si="14"/>
        <v>3</v>
      </c>
      <c r="AJ52" s="205"/>
      <c r="AK52" s="205"/>
      <c r="AL52" s="208">
        <f t="shared" si="15"/>
        <v>0</v>
      </c>
      <c r="AM52" s="175"/>
      <c r="AN52" s="175"/>
      <c r="AO52" s="208">
        <f t="shared" si="16"/>
        <v>0</v>
      </c>
      <c r="AP52" s="205"/>
      <c r="AQ52" s="205"/>
      <c r="AR52" s="208">
        <f t="shared" si="17"/>
        <v>0</v>
      </c>
      <c r="AS52" s="205"/>
      <c r="AT52" s="205"/>
      <c r="AU52" s="208">
        <f t="shared" si="18"/>
        <v>0</v>
      </c>
      <c r="AV52" s="205">
        <v>1</v>
      </c>
      <c r="AW52" s="205"/>
      <c r="AX52" s="208">
        <f t="shared" si="19"/>
        <v>1</v>
      </c>
      <c r="AY52" s="205">
        <v>9</v>
      </c>
      <c r="AZ52" s="205">
        <v>15</v>
      </c>
      <c r="BA52" s="208">
        <f t="shared" si="20"/>
        <v>24</v>
      </c>
      <c r="BB52" s="175"/>
      <c r="BC52" s="175"/>
      <c r="BD52" s="208">
        <f t="shared" si="21"/>
        <v>0</v>
      </c>
      <c r="BE52" s="205"/>
      <c r="BF52" s="205"/>
      <c r="BG52" s="208">
        <f t="shared" si="22"/>
        <v>0</v>
      </c>
      <c r="BH52" s="206">
        <v>1</v>
      </c>
      <c r="BI52" s="206"/>
      <c r="BJ52" s="208">
        <f t="shared" si="23"/>
        <v>1</v>
      </c>
      <c r="BK52" s="205"/>
      <c r="BL52" s="205"/>
      <c r="BM52" s="208">
        <f t="shared" si="28"/>
        <v>0</v>
      </c>
      <c r="BN52" s="175"/>
      <c r="BO52" s="175"/>
      <c r="BP52" s="208">
        <f t="shared" si="24"/>
        <v>0</v>
      </c>
      <c r="BQ52" s="8">
        <f t="shared" si="62"/>
        <v>18</v>
      </c>
      <c r="BR52" s="9">
        <f t="shared" si="63"/>
        <v>18</v>
      </c>
      <c r="BS52" s="204">
        <f t="shared" si="25"/>
        <v>36</v>
      </c>
      <c r="BT52" s="206">
        <f t="shared" si="64"/>
        <v>14</v>
      </c>
      <c r="BU52" s="206">
        <f t="shared" si="65"/>
        <v>15</v>
      </c>
      <c r="BV52" s="193">
        <f t="shared" si="26"/>
        <v>29</v>
      </c>
      <c r="BW52" s="172">
        <f>$BV52/$BQ12</f>
        <v>3.1977064725989637E-3</v>
      </c>
      <c r="BX52" s="175">
        <f t="shared" si="66"/>
        <v>4</v>
      </c>
      <c r="BY52" s="205">
        <f t="shared" si="67"/>
        <v>3</v>
      </c>
      <c r="BZ52" s="194">
        <f t="shared" si="27"/>
        <v>7</v>
      </c>
      <c r="CA52" s="171">
        <f>$BZ52/$BQ12</f>
        <v>7.718601830411291E-4</v>
      </c>
    </row>
    <row r="53" spans="1:79" ht="14.25" customHeight="1" x14ac:dyDescent="0.3">
      <c r="A53" s="181">
        <f t="shared" si="3"/>
        <v>32</v>
      </c>
      <c r="B53" s="12" t="s">
        <v>199</v>
      </c>
      <c r="C53" s="10"/>
      <c r="D53" s="10"/>
      <c r="E53" s="208">
        <f t="shared" si="4"/>
        <v>0</v>
      </c>
      <c r="F53" s="175"/>
      <c r="G53" s="175"/>
      <c r="H53" s="208">
        <f t="shared" si="5"/>
        <v>0</v>
      </c>
      <c r="I53" s="9"/>
      <c r="J53" s="9"/>
      <c r="K53" s="208">
        <f t="shared" si="6"/>
        <v>0</v>
      </c>
      <c r="L53" s="205"/>
      <c r="M53" s="205"/>
      <c r="N53" s="208">
        <f t="shared" si="7"/>
        <v>0</v>
      </c>
      <c r="O53" s="175"/>
      <c r="P53" s="175"/>
      <c r="Q53" s="208">
        <f t="shared" si="8"/>
        <v>0</v>
      </c>
      <c r="R53" s="205"/>
      <c r="S53" s="205"/>
      <c r="T53" s="208">
        <f t="shared" si="9"/>
        <v>0</v>
      </c>
      <c r="U53" s="205"/>
      <c r="V53" s="205"/>
      <c r="W53" s="208">
        <f t="shared" si="10"/>
        <v>0</v>
      </c>
      <c r="X53" s="205"/>
      <c r="Y53" s="205"/>
      <c r="Z53" s="208">
        <f t="shared" si="11"/>
        <v>0</v>
      </c>
      <c r="AA53" s="9"/>
      <c r="AB53" s="9"/>
      <c r="AC53" s="208">
        <f t="shared" si="12"/>
        <v>0</v>
      </c>
      <c r="AD53" s="205"/>
      <c r="AE53" s="205"/>
      <c r="AF53" s="208">
        <f t="shared" si="13"/>
        <v>0</v>
      </c>
      <c r="AG53" s="205"/>
      <c r="AH53" s="205"/>
      <c r="AI53" s="208">
        <f t="shared" si="14"/>
        <v>0</v>
      </c>
      <c r="AJ53" s="205"/>
      <c r="AK53" s="205"/>
      <c r="AL53" s="208">
        <f t="shared" si="15"/>
        <v>0</v>
      </c>
      <c r="AM53" s="175"/>
      <c r="AN53" s="175"/>
      <c r="AO53" s="208">
        <f t="shared" si="16"/>
        <v>0</v>
      </c>
      <c r="AP53" s="205"/>
      <c r="AQ53" s="205"/>
      <c r="AR53" s="208">
        <f t="shared" si="17"/>
        <v>0</v>
      </c>
      <c r="AS53" s="205"/>
      <c r="AT53" s="205"/>
      <c r="AU53" s="208">
        <f t="shared" si="18"/>
        <v>0</v>
      </c>
      <c r="AV53" s="205"/>
      <c r="AW53" s="205"/>
      <c r="AX53" s="208">
        <f t="shared" si="19"/>
        <v>0</v>
      </c>
      <c r="AY53" s="205"/>
      <c r="AZ53" s="205">
        <v>3</v>
      </c>
      <c r="BA53" s="208">
        <f t="shared" si="20"/>
        <v>3</v>
      </c>
      <c r="BB53" s="175"/>
      <c r="BC53" s="175"/>
      <c r="BD53" s="208">
        <f t="shared" si="21"/>
        <v>0</v>
      </c>
      <c r="BE53" s="205"/>
      <c r="BF53" s="205"/>
      <c r="BG53" s="208">
        <f t="shared" si="22"/>
        <v>0</v>
      </c>
      <c r="BH53" s="206">
        <v>1</v>
      </c>
      <c r="BI53" s="206"/>
      <c r="BJ53" s="208">
        <f t="shared" si="23"/>
        <v>1</v>
      </c>
      <c r="BK53" s="205"/>
      <c r="BL53" s="205"/>
      <c r="BM53" s="208">
        <f t="shared" si="28"/>
        <v>0</v>
      </c>
      <c r="BN53" s="175"/>
      <c r="BO53" s="175"/>
      <c r="BP53" s="208">
        <f t="shared" si="24"/>
        <v>0</v>
      </c>
      <c r="BQ53" s="8">
        <f t="shared" si="62"/>
        <v>1</v>
      </c>
      <c r="BR53" s="9">
        <f t="shared" si="63"/>
        <v>3</v>
      </c>
      <c r="BS53" s="204">
        <f>BQ53+BR53</f>
        <v>4</v>
      </c>
      <c r="BT53" s="206">
        <f t="shared" si="64"/>
        <v>1</v>
      </c>
      <c r="BU53" s="206">
        <f t="shared" si="65"/>
        <v>3</v>
      </c>
      <c r="BV53" s="193">
        <f>BT53+BU53</f>
        <v>4</v>
      </c>
      <c r="BW53" s="172">
        <f>$BV53/$BQ12</f>
        <v>4.4106296173778808E-4</v>
      </c>
      <c r="BX53" s="175">
        <f t="shared" si="66"/>
        <v>0</v>
      </c>
      <c r="BY53" s="205">
        <f t="shared" si="67"/>
        <v>0</v>
      </c>
      <c r="BZ53" s="194">
        <f>BX53+BY53</f>
        <v>0</v>
      </c>
      <c r="CA53" s="171">
        <f>$BZ53/$BQ12</f>
        <v>0</v>
      </c>
    </row>
    <row r="54" spans="1:79" ht="14.25" customHeight="1" x14ac:dyDescent="0.3">
      <c r="A54" s="182">
        <f t="shared" si="3"/>
        <v>33</v>
      </c>
      <c r="B54" s="12" t="s">
        <v>202</v>
      </c>
      <c r="C54" s="10"/>
      <c r="D54" s="10"/>
      <c r="E54" s="208">
        <f t="shared" si="4"/>
        <v>0</v>
      </c>
      <c r="F54" s="175"/>
      <c r="G54" s="175"/>
      <c r="H54" s="208">
        <f t="shared" si="5"/>
        <v>0</v>
      </c>
      <c r="I54" s="9"/>
      <c r="J54" s="9"/>
      <c r="K54" s="208">
        <f t="shared" si="6"/>
        <v>0</v>
      </c>
      <c r="L54" s="205"/>
      <c r="M54" s="205"/>
      <c r="N54" s="208">
        <f t="shared" si="7"/>
        <v>0</v>
      </c>
      <c r="O54" s="175"/>
      <c r="P54" s="175"/>
      <c r="Q54" s="208">
        <f t="shared" si="8"/>
        <v>0</v>
      </c>
      <c r="R54" s="205"/>
      <c r="S54" s="205"/>
      <c r="T54" s="208">
        <f t="shared" si="9"/>
        <v>0</v>
      </c>
      <c r="U54" s="205"/>
      <c r="V54" s="205"/>
      <c r="W54" s="208">
        <f t="shared" si="10"/>
        <v>0</v>
      </c>
      <c r="X54" s="205"/>
      <c r="Y54" s="205"/>
      <c r="Z54" s="208">
        <f t="shared" si="11"/>
        <v>0</v>
      </c>
      <c r="AA54" s="9"/>
      <c r="AB54" s="9"/>
      <c r="AC54" s="208">
        <f t="shared" si="12"/>
        <v>0</v>
      </c>
      <c r="AD54" s="205"/>
      <c r="AE54" s="205"/>
      <c r="AF54" s="208">
        <f t="shared" si="13"/>
        <v>0</v>
      </c>
      <c r="AG54" s="205"/>
      <c r="AH54" s="205"/>
      <c r="AI54" s="208">
        <f t="shared" si="14"/>
        <v>0</v>
      </c>
      <c r="AJ54" s="205"/>
      <c r="AK54" s="205"/>
      <c r="AL54" s="208">
        <f>AJ54+AK54</f>
        <v>0</v>
      </c>
      <c r="AM54" s="175"/>
      <c r="AN54" s="175"/>
      <c r="AO54" s="208">
        <f t="shared" si="16"/>
        <v>0</v>
      </c>
      <c r="AP54" s="205"/>
      <c r="AQ54" s="205"/>
      <c r="AR54" s="208">
        <f t="shared" si="17"/>
        <v>0</v>
      </c>
      <c r="AS54" s="205"/>
      <c r="AT54" s="205"/>
      <c r="AU54" s="208">
        <f t="shared" si="18"/>
        <v>0</v>
      </c>
      <c r="AV54" s="205"/>
      <c r="AW54" s="205"/>
      <c r="AX54" s="208">
        <f t="shared" si="19"/>
        <v>0</v>
      </c>
      <c r="AY54" s="205"/>
      <c r="AZ54" s="205"/>
      <c r="BA54" s="208">
        <f t="shared" si="20"/>
        <v>0</v>
      </c>
      <c r="BB54" s="175"/>
      <c r="BC54" s="175"/>
      <c r="BD54" s="208">
        <f t="shared" si="21"/>
        <v>0</v>
      </c>
      <c r="BE54" s="205"/>
      <c r="BF54" s="205"/>
      <c r="BG54" s="208">
        <f t="shared" si="22"/>
        <v>0</v>
      </c>
      <c r="BH54" s="206"/>
      <c r="BI54" s="206"/>
      <c r="BJ54" s="208">
        <f t="shared" si="23"/>
        <v>0</v>
      </c>
      <c r="BK54" s="205"/>
      <c r="BL54" s="205"/>
      <c r="BM54" s="208">
        <f t="shared" si="28"/>
        <v>0</v>
      </c>
      <c r="BN54" s="175">
        <v>1</v>
      </c>
      <c r="BO54" s="175"/>
      <c r="BP54" s="208">
        <f t="shared" si="24"/>
        <v>1</v>
      </c>
      <c r="BQ54" s="8">
        <f t="shared" si="62"/>
        <v>1</v>
      </c>
      <c r="BR54" s="9">
        <f t="shared" si="63"/>
        <v>0</v>
      </c>
      <c r="BS54" s="204">
        <f>BQ54+BR54</f>
        <v>1</v>
      </c>
      <c r="BT54" s="206">
        <f t="shared" si="64"/>
        <v>0</v>
      </c>
      <c r="BU54" s="206">
        <f t="shared" si="65"/>
        <v>0</v>
      </c>
      <c r="BV54" s="193">
        <f>BT54+BU54</f>
        <v>0</v>
      </c>
      <c r="BW54" s="172">
        <f>$BV54/$BQ12</f>
        <v>0</v>
      </c>
      <c r="BX54" s="175">
        <f t="shared" si="66"/>
        <v>1</v>
      </c>
      <c r="BY54" s="205">
        <f t="shared" si="67"/>
        <v>0</v>
      </c>
      <c r="BZ54" s="194">
        <f>BX54+BY54</f>
        <v>1</v>
      </c>
      <c r="CA54" s="171">
        <f>$BZ54/$BQ12</f>
        <v>1.1026574043444702E-4</v>
      </c>
    </row>
    <row r="55" spans="1:79" ht="14.25" customHeight="1" x14ac:dyDescent="0.3">
      <c r="A55" s="181">
        <f t="shared" ref="A55" si="68">1+54:54</f>
        <v>34</v>
      </c>
      <c r="B55" s="12" t="s">
        <v>200</v>
      </c>
      <c r="C55" s="10"/>
      <c r="D55" s="10"/>
      <c r="E55" s="208">
        <f t="shared" si="4"/>
        <v>0</v>
      </c>
      <c r="F55" s="175"/>
      <c r="G55" s="175"/>
      <c r="H55" s="208">
        <f t="shared" si="5"/>
        <v>0</v>
      </c>
      <c r="I55" s="9"/>
      <c r="J55" s="9"/>
      <c r="K55" s="208">
        <f t="shared" si="6"/>
        <v>0</v>
      </c>
      <c r="L55" s="205"/>
      <c r="M55" s="205"/>
      <c r="N55" s="208">
        <f t="shared" si="7"/>
        <v>0</v>
      </c>
      <c r="O55" s="175"/>
      <c r="P55" s="175"/>
      <c r="Q55" s="208">
        <f t="shared" si="8"/>
        <v>0</v>
      </c>
      <c r="R55" s="205"/>
      <c r="S55" s="205"/>
      <c r="T55" s="208">
        <f t="shared" si="9"/>
        <v>0</v>
      </c>
      <c r="U55" s="205"/>
      <c r="V55" s="205"/>
      <c r="W55" s="208">
        <f t="shared" si="10"/>
        <v>0</v>
      </c>
      <c r="X55" s="205"/>
      <c r="Y55" s="205"/>
      <c r="Z55" s="208">
        <f t="shared" si="11"/>
        <v>0</v>
      </c>
      <c r="AA55" s="9"/>
      <c r="AB55" s="9"/>
      <c r="AC55" s="208">
        <f t="shared" si="12"/>
        <v>0</v>
      </c>
      <c r="AD55" s="205"/>
      <c r="AE55" s="205"/>
      <c r="AF55" s="208">
        <f t="shared" si="13"/>
        <v>0</v>
      </c>
      <c r="AG55" s="205"/>
      <c r="AH55" s="205"/>
      <c r="AI55" s="208">
        <f t="shared" si="14"/>
        <v>0</v>
      </c>
      <c r="AJ55" s="205"/>
      <c r="AK55" s="205"/>
      <c r="AL55" s="208">
        <f>AJ55+AK55</f>
        <v>0</v>
      </c>
      <c r="AM55" s="175"/>
      <c r="AN55" s="175"/>
      <c r="AO55" s="208">
        <f t="shared" si="16"/>
        <v>0</v>
      </c>
      <c r="AP55" s="205"/>
      <c r="AQ55" s="205"/>
      <c r="AR55" s="208">
        <f t="shared" si="17"/>
        <v>0</v>
      </c>
      <c r="AS55" s="205"/>
      <c r="AT55" s="205"/>
      <c r="AU55" s="208">
        <f t="shared" si="18"/>
        <v>0</v>
      </c>
      <c r="AV55" s="205"/>
      <c r="AW55" s="205"/>
      <c r="AX55" s="208">
        <f t="shared" si="19"/>
        <v>0</v>
      </c>
      <c r="AY55" s="205"/>
      <c r="AZ55" s="205"/>
      <c r="BA55" s="208">
        <f t="shared" si="20"/>
        <v>0</v>
      </c>
      <c r="BB55" s="175"/>
      <c r="BC55" s="175"/>
      <c r="BD55" s="208">
        <f t="shared" si="21"/>
        <v>0</v>
      </c>
      <c r="BE55" s="205"/>
      <c r="BF55" s="205"/>
      <c r="BG55" s="208">
        <f t="shared" si="22"/>
        <v>0</v>
      </c>
      <c r="BH55" s="206"/>
      <c r="BI55" s="206"/>
      <c r="BJ55" s="208">
        <f t="shared" si="23"/>
        <v>0</v>
      </c>
      <c r="BK55" s="205"/>
      <c r="BL55" s="205"/>
      <c r="BM55" s="208">
        <f t="shared" si="28"/>
        <v>0</v>
      </c>
      <c r="BN55" s="175"/>
      <c r="BO55" s="175"/>
      <c r="BP55" s="208">
        <f t="shared" si="24"/>
        <v>0</v>
      </c>
      <c r="BQ55" s="8">
        <f t="shared" si="62"/>
        <v>0</v>
      </c>
      <c r="BR55" s="9">
        <f t="shared" si="63"/>
        <v>0</v>
      </c>
      <c r="BS55" s="204">
        <f>BQ55+BR55</f>
        <v>0</v>
      </c>
      <c r="BT55" s="206">
        <f t="shared" si="64"/>
        <v>0</v>
      </c>
      <c r="BU55" s="206">
        <f t="shared" si="65"/>
        <v>0</v>
      </c>
      <c r="BV55" s="193">
        <f>BT55+BU55</f>
        <v>0</v>
      </c>
      <c r="BW55" s="172">
        <f>$BV55/$BQ13</f>
        <v>0</v>
      </c>
      <c r="BX55" s="175">
        <f t="shared" si="66"/>
        <v>0</v>
      </c>
      <c r="BY55" s="205">
        <f t="shared" si="67"/>
        <v>0</v>
      </c>
      <c r="BZ55" s="194">
        <f>BX55+BY55</f>
        <v>0</v>
      </c>
      <c r="CA55" s="171">
        <f>$BZ55/$BQ13</f>
        <v>0</v>
      </c>
    </row>
    <row r="56" spans="1:79" ht="14.25" customHeight="1" x14ac:dyDescent="0.3">
      <c r="A56" s="182">
        <f t="shared" ref="A56:A76" si="69">1+55:55</f>
        <v>35</v>
      </c>
      <c r="B56" s="12" t="s">
        <v>198</v>
      </c>
      <c r="C56" s="10"/>
      <c r="D56" s="10"/>
      <c r="E56" s="208">
        <f t="shared" si="4"/>
        <v>0</v>
      </c>
      <c r="F56" s="175"/>
      <c r="G56" s="175"/>
      <c r="H56" s="208">
        <f t="shared" si="5"/>
        <v>0</v>
      </c>
      <c r="I56" s="9"/>
      <c r="J56" s="9"/>
      <c r="K56" s="208">
        <f t="shared" si="6"/>
        <v>0</v>
      </c>
      <c r="L56" s="205"/>
      <c r="M56" s="205"/>
      <c r="N56" s="208">
        <f t="shared" si="7"/>
        <v>0</v>
      </c>
      <c r="O56" s="175"/>
      <c r="P56" s="175"/>
      <c r="Q56" s="208">
        <f t="shared" si="8"/>
        <v>0</v>
      </c>
      <c r="R56" s="205"/>
      <c r="S56" s="205"/>
      <c r="T56" s="208">
        <f t="shared" si="9"/>
        <v>0</v>
      </c>
      <c r="U56" s="205"/>
      <c r="V56" s="205"/>
      <c r="W56" s="208">
        <f t="shared" si="10"/>
        <v>0</v>
      </c>
      <c r="X56" s="205"/>
      <c r="Y56" s="205"/>
      <c r="Z56" s="208">
        <f t="shared" si="11"/>
        <v>0</v>
      </c>
      <c r="AA56" s="9"/>
      <c r="AB56" s="9"/>
      <c r="AC56" s="208">
        <f t="shared" si="12"/>
        <v>0</v>
      </c>
      <c r="AD56" s="205"/>
      <c r="AE56" s="205"/>
      <c r="AF56" s="208">
        <f t="shared" si="13"/>
        <v>0</v>
      </c>
      <c r="AG56" s="205"/>
      <c r="AH56" s="205"/>
      <c r="AI56" s="208">
        <f t="shared" si="14"/>
        <v>0</v>
      </c>
      <c r="AJ56" s="205"/>
      <c r="AK56" s="205"/>
      <c r="AL56" s="208">
        <f t="shared" si="15"/>
        <v>0</v>
      </c>
      <c r="AM56" s="175"/>
      <c r="AN56" s="175"/>
      <c r="AO56" s="208">
        <f t="shared" si="16"/>
        <v>0</v>
      </c>
      <c r="AP56" s="205"/>
      <c r="AQ56" s="205">
        <v>4</v>
      </c>
      <c r="AR56" s="208">
        <f t="shared" si="17"/>
        <v>4</v>
      </c>
      <c r="AS56" s="205"/>
      <c r="AT56" s="205"/>
      <c r="AU56" s="208">
        <f t="shared" si="18"/>
        <v>0</v>
      </c>
      <c r="AV56" s="205"/>
      <c r="AW56" s="205"/>
      <c r="AX56" s="208">
        <f t="shared" si="19"/>
        <v>0</v>
      </c>
      <c r="AY56" s="205"/>
      <c r="AZ56" s="205"/>
      <c r="BA56" s="208">
        <f t="shared" si="20"/>
        <v>0</v>
      </c>
      <c r="BB56" s="175"/>
      <c r="BC56" s="175"/>
      <c r="BD56" s="208">
        <f t="shared" si="21"/>
        <v>0</v>
      </c>
      <c r="BE56" s="205"/>
      <c r="BF56" s="205"/>
      <c r="BG56" s="208">
        <f t="shared" si="22"/>
        <v>0</v>
      </c>
      <c r="BH56" s="206"/>
      <c r="BI56" s="206"/>
      <c r="BJ56" s="208">
        <f t="shared" si="23"/>
        <v>0</v>
      </c>
      <c r="BK56" s="205"/>
      <c r="BL56" s="205"/>
      <c r="BM56" s="208">
        <f t="shared" si="28"/>
        <v>0</v>
      </c>
      <c r="BN56" s="175"/>
      <c r="BO56" s="175"/>
      <c r="BP56" s="208">
        <f t="shared" si="24"/>
        <v>0</v>
      </c>
      <c r="BQ56" s="8">
        <f t="shared" ref="BQ56:BQ76" si="70">BN56+BK56+BH56+BE56+BB56+AY56+AV56+AS56+AP56+AM56+AJ56+AG56+AD56+AA56+X56+U56+R56+O56+L56+I56+F56+C56</f>
        <v>0</v>
      </c>
      <c r="BR56" s="9">
        <f t="shared" ref="BR56:BR76" si="71">BO56+BL56+BI56+BF56+BC56+AZ56+AW56+AT56+AQ56+AN56+AK56+AH56+AE56+AB56+Y56+V56+S56+P56+M56+J56+G56+D56</f>
        <v>4</v>
      </c>
      <c r="BS56" s="204">
        <f>BQ56+BR56</f>
        <v>4</v>
      </c>
      <c r="BT56" s="206">
        <f t="shared" ref="BT56:BT77" si="72">BK56+BH56+BE56+AY56+AV56+AS56+AP56+AJ56+AG56+AD56+AA56+X56+U56+R56+L56+I56+C56</f>
        <v>0</v>
      </c>
      <c r="BU56" s="206">
        <f t="shared" ref="BU56:BU77" si="73">BL56+BI56+BF56+AZ56+AW56+AT56+AQ56+AK56+AH56+AE56+AB56+Y56+V56+S56+M56+J56+D56</f>
        <v>4</v>
      </c>
      <c r="BV56" s="193">
        <f>BT56+BU56</f>
        <v>4</v>
      </c>
      <c r="BW56" s="172">
        <f>$BV56/$BQ12</f>
        <v>4.4106296173778808E-4</v>
      </c>
      <c r="BX56" s="175">
        <f t="shared" ref="BX56:BX77" si="74">BN56+BB56+AM56+O56+F56</f>
        <v>0</v>
      </c>
      <c r="BY56" s="205">
        <f t="shared" ref="BY56:BY77" si="75">BO56+BC56+AN56+P56+G56</f>
        <v>0</v>
      </c>
      <c r="BZ56" s="194">
        <f>BX56+BY56</f>
        <v>0</v>
      </c>
      <c r="CA56" s="171">
        <f>$BZ56/$BQ12</f>
        <v>0</v>
      </c>
    </row>
    <row r="57" spans="1:79" ht="15.75" customHeight="1" x14ac:dyDescent="0.3">
      <c r="A57" s="181">
        <f t="shared" si="69"/>
        <v>36</v>
      </c>
      <c r="B57" s="12" t="s">
        <v>178</v>
      </c>
      <c r="C57" s="10"/>
      <c r="D57" s="10"/>
      <c r="E57" s="208">
        <f t="shared" si="4"/>
        <v>0</v>
      </c>
      <c r="F57" s="175"/>
      <c r="G57" s="175"/>
      <c r="H57" s="208">
        <f t="shared" si="5"/>
        <v>0</v>
      </c>
      <c r="I57" s="9"/>
      <c r="J57" s="9"/>
      <c r="K57" s="208">
        <f t="shared" si="6"/>
        <v>0</v>
      </c>
      <c r="L57" s="205"/>
      <c r="M57" s="205"/>
      <c r="N57" s="208">
        <f t="shared" si="7"/>
        <v>0</v>
      </c>
      <c r="O57" s="175"/>
      <c r="P57" s="175"/>
      <c r="Q57" s="208">
        <f t="shared" si="8"/>
        <v>0</v>
      </c>
      <c r="R57" s="205"/>
      <c r="S57" s="205"/>
      <c r="T57" s="208">
        <f t="shared" si="9"/>
        <v>0</v>
      </c>
      <c r="U57" s="205"/>
      <c r="V57" s="205"/>
      <c r="W57" s="208">
        <f t="shared" si="10"/>
        <v>0</v>
      </c>
      <c r="X57" s="205"/>
      <c r="Y57" s="205"/>
      <c r="Z57" s="208">
        <f t="shared" si="11"/>
        <v>0</v>
      </c>
      <c r="AA57" s="9"/>
      <c r="AB57" s="9"/>
      <c r="AC57" s="208">
        <f t="shared" si="12"/>
        <v>0</v>
      </c>
      <c r="AD57" s="205"/>
      <c r="AE57" s="205"/>
      <c r="AF57" s="208">
        <f t="shared" si="13"/>
        <v>0</v>
      </c>
      <c r="AG57" s="205"/>
      <c r="AH57" s="205"/>
      <c r="AI57" s="208">
        <f t="shared" si="14"/>
        <v>0</v>
      </c>
      <c r="AJ57" s="205"/>
      <c r="AK57" s="205"/>
      <c r="AL57" s="208">
        <f t="shared" si="15"/>
        <v>0</v>
      </c>
      <c r="AM57" s="175"/>
      <c r="AN57" s="175"/>
      <c r="AO57" s="208">
        <f t="shared" si="16"/>
        <v>0</v>
      </c>
      <c r="AP57" s="205"/>
      <c r="AQ57" s="205"/>
      <c r="AR57" s="208">
        <f t="shared" si="17"/>
        <v>0</v>
      </c>
      <c r="AS57" s="205"/>
      <c r="AT57" s="205"/>
      <c r="AU57" s="208">
        <f t="shared" si="18"/>
        <v>0</v>
      </c>
      <c r="AV57" s="205"/>
      <c r="AW57" s="205"/>
      <c r="AX57" s="208">
        <f t="shared" si="19"/>
        <v>0</v>
      </c>
      <c r="AY57" s="205"/>
      <c r="AZ57" s="205"/>
      <c r="BA57" s="208">
        <f t="shared" si="20"/>
        <v>0</v>
      </c>
      <c r="BB57" s="175"/>
      <c r="BC57" s="175"/>
      <c r="BD57" s="208">
        <f t="shared" si="21"/>
        <v>0</v>
      </c>
      <c r="BE57" s="205"/>
      <c r="BF57" s="205"/>
      <c r="BG57" s="208">
        <f t="shared" si="22"/>
        <v>0</v>
      </c>
      <c r="BH57" s="206"/>
      <c r="BI57" s="206"/>
      <c r="BJ57" s="208">
        <f t="shared" si="23"/>
        <v>0</v>
      </c>
      <c r="BK57" s="205"/>
      <c r="BL57" s="205"/>
      <c r="BM57" s="208">
        <f t="shared" si="28"/>
        <v>0</v>
      </c>
      <c r="BN57" s="175"/>
      <c r="BO57" s="175"/>
      <c r="BP57" s="208">
        <f t="shared" si="24"/>
        <v>0</v>
      </c>
      <c r="BQ57" s="8">
        <f t="shared" si="70"/>
        <v>0</v>
      </c>
      <c r="BR57" s="9">
        <f t="shared" si="71"/>
        <v>0</v>
      </c>
      <c r="BS57" s="204">
        <f t="shared" si="25"/>
        <v>0</v>
      </c>
      <c r="BT57" s="206">
        <f t="shared" si="72"/>
        <v>0</v>
      </c>
      <c r="BU57" s="206">
        <f t="shared" si="73"/>
        <v>0</v>
      </c>
      <c r="BV57" s="193">
        <f t="shared" si="26"/>
        <v>0</v>
      </c>
      <c r="BW57" s="172">
        <f>$BV57/$BQ12</f>
        <v>0</v>
      </c>
      <c r="BX57" s="175">
        <f t="shared" si="74"/>
        <v>0</v>
      </c>
      <c r="BY57" s="205">
        <f t="shared" si="75"/>
        <v>0</v>
      </c>
      <c r="BZ57" s="194">
        <f t="shared" si="27"/>
        <v>0</v>
      </c>
      <c r="CA57" s="171">
        <f>$BZ57/$BQ12</f>
        <v>0</v>
      </c>
    </row>
    <row r="58" spans="1:79" ht="14.25" customHeight="1" x14ac:dyDescent="0.3">
      <c r="A58" s="182">
        <f t="shared" si="69"/>
        <v>37</v>
      </c>
      <c r="B58" s="14" t="s">
        <v>179</v>
      </c>
      <c r="C58" s="10"/>
      <c r="D58" s="10"/>
      <c r="E58" s="208">
        <f t="shared" si="4"/>
        <v>0</v>
      </c>
      <c r="F58" s="175"/>
      <c r="G58" s="175">
        <v>1</v>
      </c>
      <c r="H58" s="208">
        <f t="shared" si="5"/>
        <v>1</v>
      </c>
      <c r="I58" s="9"/>
      <c r="J58" s="9"/>
      <c r="K58" s="208">
        <f t="shared" si="6"/>
        <v>0</v>
      </c>
      <c r="L58" s="205"/>
      <c r="M58" s="205"/>
      <c r="N58" s="208">
        <f t="shared" si="7"/>
        <v>0</v>
      </c>
      <c r="O58" s="175"/>
      <c r="P58" s="175"/>
      <c r="Q58" s="208">
        <f t="shared" si="8"/>
        <v>0</v>
      </c>
      <c r="R58" s="205"/>
      <c r="S58" s="205"/>
      <c r="T58" s="208">
        <f t="shared" si="9"/>
        <v>0</v>
      </c>
      <c r="U58" s="205"/>
      <c r="V58" s="205"/>
      <c r="W58" s="208">
        <f t="shared" si="10"/>
        <v>0</v>
      </c>
      <c r="X58" s="205">
        <v>26</v>
      </c>
      <c r="Y58" s="205">
        <v>8</v>
      </c>
      <c r="Z58" s="208">
        <f t="shared" si="11"/>
        <v>34</v>
      </c>
      <c r="AA58" s="9"/>
      <c r="AB58" s="9"/>
      <c r="AC58" s="208">
        <f t="shared" si="12"/>
        <v>0</v>
      </c>
      <c r="AD58" s="205"/>
      <c r="AE58" s="205"/>
      <c r="AF58" s="208">
        <f t="shared" si="13"/>
        <v>0</v>
      </c>
      <c r="AG58" s="205"/>
      <c r="AH58" s="205"/>
      <c r="AI58" s="208">
        <f t="shared" si="14"/>
        <v>0</v>
      </c>
      <c r="AJ58" s="205"/>
      <c r="AK58" s="205"/>
      <c r="AL58" s="208">
        <f t="shared" si="15"/>
        <v>0</v>
      </c>
      <c r="AM58" s="175"/>
      <c r="AN58" s="175"/>
      <c r="AO58" s="208">
        <f t="shared" si="16"/>
        <v>0</v>
      </c>
      <c r="AP58" s="205"/>
      <c r="AQ58" s="205"/>
      <c r="AR58" s="208">
        <f t="shared" si="17"/>
        <v>0</v>
      </c>
      <c r="AS58" s="205"/>
      <c r="AT58" s="205"/>
      <c r="AU58" s="208">
        <f t="shared" si="18"/>
        <v>0</v>
      </c>
      <c r="AV58" s="205"/>
      <c r="AW58" s="205"/>
      <c r="AX58" s="208">
        <f t="shared" si="19"/>
        <v>0</v>
      </c>
      <c r="AY58" s="205"/>
      <c r="AZ58" s="205">
        <v>1</v>
      </c>
      <c r="BA58" s="208">
        <f t="shared" si="20"/>
        <v>1</v>
      </c>
      <c r="BB58" s="175"/>
      <c r="BC58" s="175"/>
      <c r="BD58" s="208">
        <f t="shared" si="21"/>
        <v>0</v>
      </c>
      <c r="BE58" s="205"/>
      <c r="BF58" s="205"/>
      <c r="BG58" s="208">
        <f t="shared" si="22"/>
        <v>0</v>
      </c>
      <c r="BH58" s="206"/>
      <c r="BI58" s="206"/>
      <c r="BJ58" s="208">
        <f t="shared" si="23"/>
        <v>0</v>
      </c>
      <c r="BK58" s="205"/>
      <c r="BL58" s="205"/>
      <c r="BM58" s="208">
        <f t="shared" si="28"/>
        <v>0</v>
      </c>
      <c r="BN58" s="175"/>
      <c r="BO58" s="175"/>
      <c r="BP58" s="208">
        <f t="shared" si="24"/>
        <v>0</v>
      </c>
      <c r="BQ58" s="8">
        <f t="shared" si="70"/>
        <v>26</v>
      </c>
      <c r="BR58" s="9">
        <f t="shared" si="71"/>
        <v>10</v>
      </c>
      <c r="BS58" s="204">
        <f t="shared" si="25"/>
        <v>36</v>
      </c>
      <c r="BT58" s="206">
        <f t="shared" si="72"/>
        <v>26</v>
      </c>
      <c r="BU58" s="206">
        <f t="shared" si="73"/>
        <v>9</v>
      </c>
      <c r="BV58" s="193">
        <f t="shared" si="26"/>
        <v>35</v>
      </c>
      <c r="BW58" s="172">
        <f>$BV58/$BQ12</f>
        <v>3.8593009152056456E-3</v>
      </c>
      <c r="BX58" s="175">
        <f t="shared" si="74"/>
        <v>0</v>
      </c>
      <c r="BY58" s="205">
        <f t="shared" si="75"/>
        <v>1</v>
      </c>
      <c r="BZ58" s="194">
        <f t="shared" si="27"/>
        <v>1</v>
      </c>
      <c r="CA58" s="171">
        <f>$BZ58/$BQ12</f>
        <v>1.1026574043444702E-4</v>
      </c>
    </row>
    <row r="59" spans="1:79" ht="13.5" customHeight="1" x14ac:dyDescent="0.3">
      <c r="A59" s="181">
        <f t="shared" si="69"/>
        <v>38</v>
      </c>
      <c r="B59" s="13" t="s">
        <v>182</v>
      </c>
      <c r="C59" s="10"/>
      <c r="D59" s="10"/>
      <c r="E59" s="208">
        <f t="shared" si="4"/>
        <v>0</v>
      </c>
      <c r="F59" s="175"/>
      <c r="G59" s="175"/>
      <c r="H59" s="208">
        <f t="shared" si="5"/>
        <v>0</v>
      </c>
      <c r="I59" s="9"/>
      <c r="J59" s="9"/>
      <c r="K59" s="208">
        <f t="shared" si="6"/>
        <v>0</v>
      </c>
      <c r="L59" s="205"/>
      <c r="M59" s="205"/>
      <c r="N59" s="208">
        <f t="shared" si="7"/>
        <v>0</v>
      </c>
      <c r="O59" s="175"/>
      <c r="P59" s="175"/>
      <c r="Q59" s="208">
        <f t="shared" si="8"/>
        <v>0</v>
      </c>
      <c r="R59" s="205"/>
      <c r="S59" s="205">
        <v>1</v>
      </c>
      <c r="T59" s="208">
        <f t="shared" si="9"/>
        <v>1</v>
      </c>
      <c r="U59" s="205"/>
      <c r="V59" s="205"/>
      <c r="W59" s="208">
        <f t="shared" si="10"/>
        <v>0</v>
      </c>
      <c r="X59" s="205"/>
      <c r="Y59" s="205">
        <v>2</v>
      </c>
      <c r="Z59" s="208">
        <f t="shared" si="11"/>
        <v>2</v>
      </c>
      <c r="AA59" s="9"/>
      <c r="AB59" s="9"/>
      <c r="AC59" s="208">
        <f t="shared" si="12"/>
        <v>0</v>
      </c>
      <c r="AD59" s="205"/>
      <c r="AE59" s="205"/>
      <c r="AF59" s="208">
        <f t="shared" si="13"/>
        <v>0</v>
      </c>
      <c r="AG59" s="205"/>
      <c r="AH59" s="205"/>
      <c r="AI59" s="208">
        <f t="shared" si="14"/>
        <v>0</v>
      </c>
      <c r="AJ59" s="205"/>
      <c r="AK59" s="205">
        <v>5</v>
      </c>
      <c r="AL59" s="208">
        <f t="shared" si="15"/>
        <v>5</v>
      </c>
      <c r="AM59" s="175"/>
      <c r="AN59" s="175"/>
      <c r="AO59" s="208">
        <f t="shared" si="16"/>
        <v>0</v>
      </c>
      <c r="AP59" s="205"/>
      <c r="AQ59" s="205"/>
      <c r="AR59" s="208">
        <f t="shared" si="17"/>
        <v>0</v>
      </c>
      <c r="AS59" s="205"/>
      <c r="AT59" s="205"/>
      <c r="AU59" s="208">
        <f t="shared" si="18"/>
        <v>0</v>
      </c>
      <c r="AV59" s="205"/>
      <c r="AW59" s="205"/>
      <c r="AX59" s="208">
        <f t="shared" si="19"/>
        <v>0</v>
      </c>
      <c r="AY59" s="205">
        <v>1</v>
      </c>
      <c r="AZ59" s="205"/>
      <c r="BA59" s="208">
        <f t="shared" si="20"/>
        <v>1</v>
      </c>
      <c r="BB59" s="175"/>
      <c r="BC59" s="175"/>
      <c r="BD59" s="208">
        <f t="shared" si="21"/>
        <v>0</v>
      </c>
      <c r="BE59" s="205"/>
      <c r="BF59" s="205"/>
      <c r="BG59" s="208">
        <f t="shared" si="22"/>
        <v>0</v>
      </c>
      <c r="BH59" s="206"/>
      <c r="BI59" s="206"/>
      <c r="BJ59" s="208">
        <f t="shared" si="23"/>
        <v>0</v>
      </c>
      <c r="BK59" s="205"/>
      <c r="BL59" s="205"/>
      <c r="BM59" s="208">
        <f t="shared" si="28"/>
        <v>0</v>
      </c>
      <c r="BN59" s="175"/>
      <c r="BO59" s="175"/>
      <c r="BP59" s="208">
        <f t="shared" si="24"/>
        <v>0</v>
      </c>
      <c r="BQ59" s="8">
        <f t="shared" si="70"/>
        <v>1</v>
      </c>
      <c r="BR59" s="9">
        <f t="shared" si="71"/>
        <v>8</v>
      </c>
      <c r="BS59" s="204">
        <f t="shared" si="25"/>
        <v>9</v>
      </c>
      <c r="BT59" s="206">
        <f t="shared" si="72"/>
        <v>1</v>
      </c>
      <c r="BU59" s="206">
        <f t="shared" si="73"/>
        <v>8</v>
      </c>
      <c r="BV59" s="193">
        <f t="shared" si="26"/>
        <v>9</v>
      </c>
      <c r="BW59" s="172">
        <f>$BV59/$BQ12</f>
        <v>9.9239166391002311E-4</v>
      </c>
      <c r="BX59" s="175">
        <f t="shared" si="74"/>
        <v>0</v>
      </c>
      <c r="BY59" s="205">
        <f t="shared" si="75"/>
        <v>0</v>
      </c>
      <c r="BZ59" s="194">
        <f t="shared" si="27"/>
        <v>0</v>
      </c>
      <c r="CA59" s="171">
        <f>$BZ59/$BQ12</f>
        <v>0</v>
      </c>
    </row>
    <row r="60" spans="1:79" ht="15.75" x14ac:dyDescent="0.3">
      <c r="A60" s="182">
        <f t="shared" si="69"/>
        <v>39</v>
      </c>
      <c r="B60" s="12" t="s">
        <v>24</v>
      </c>
      <c r="C60" s="10"/>
      <c r="D60" s="10"/>
      <c r="E60" s="208">
        <f t="shared" si="4"/>
        <v>0</v>
      </c>
      <c r="F60" s="175">
        <v>7</v>
      </c>
      <c r="G60" s="175">
        <v>13</v>
      </c>
      <c r="H60" s="208">
        <f t="shared" si="5"/>
        <v>20</v>
      </c>
      <c r="I60" s="9"/>
      <c r="J60" s="9"/>
      <c r="K60" s="208">
        <f t="shared" si="6"/>
        <v>0</v>
      </c>
      <c r="L60" s="205"/>
      <c r="M60" s="205"/>
      <c r="N60" s="208">
        <f t="shared" si="7"/>
        <v>0</v>
      </c>
      <c r="O60" s="175"/>
      <c r="P60" s="175"/>
      <c r="Q60" s="208">
        <f t="shared" si="8"/>
        <v>0</v>
      </c>
      <c r="R60" s="205"/>
      <c r="S60" s="205"/>
      <c r="T60" s="208">
        <f t="shared" si="9"/>
        <v>0</v>
      </c>
      <c r="U60" s="205"/>
      <c r="V60" s="205"/>
      <c r="W60" s="208">
        <f t="shared" si="10"/>
        <v>0</v>
      </c>
      <c r="X60" s="205"/>
      <c r="Y60" s="205">
        <v>2</v>
      </c>
      <c r="Z60" s="208">
        <f t="shared" si="11"/>
        <v>2</v>
      </c>
      <c r="AA60" s="9"/>
      <c r="AB60" s="9"/>
      <c r="AC60" s="208">
        <f t="shared" si="12"/>
        <v>0</v>
      </c>
      <c r="AD60" s="205"/>
      <c r="AE60" s="205"/>
      <c r="AF60" s="208">
        <f t="shared" si="13"/>
        <v>0</v>
      </c>
      <c r="AG60" s="205">
        <v>20</v>
      </c>
      <c r="AH60" s="205">
        <v>2</v>
      </c>
      <c r="AI60" s="208">
        <f t="shared" si="14"/>
        <v>22</v>
      </c>
      <c r="AJ60" s="205"/>
      <c r="AK60" s="205">
        <v>6</v>
      </c>
      <c r="AL60" s="208">
        <f t="shared" si="15"/>
        <v>6</v>
      </c>
      <c r="AM60" s="175"/>
      <c r="AN60" s="175"/>
      <c r="AO60" s="208">
        <f t="shared" si="16"/>
        <v>0</v>
      </c>
      <c r="AP60" s="205"/>
      <c r="AQ60" s="205"/>
      <c r="AR60" s="208">
        <f t="shared" si="17"/>
        <v>0</v>
      </c>
      <c r="AS60" s="205"/>
      <c r="AT60" s="205"/>
      <c r="AU60" s="208">
        <f t="shared" si="18"/>
        <v>0</v>
      </c>
      <c r="AV60" s="205">
        <v>2</v>
      </c>
      <c r="AW60" s="205"/>
      <c r="AX60" s="208">
        <f t="shared" si="19"/>
        <v>2</v>
      </c>
      <c r="AY60" s="205"/>
      <c r="AZ60" s="205"/>
      <c r="BA60" s="208">
        <f t="shared" si="20"/>
        <v>0</v>
      </c>
      <c r="BB60" s="175"/>
      <c r="BC60" s="175"/>
      <c r="BD60" s="208">
        <f t="shared" si="21"/>
        <v>0</v>
      </c>
      <c r="BE60" s="205"/>
      <c r="BF60" s="205"/>
      <c r="BG60" s="208">
        <f t="shared" si="22"/>
        <v>0</v>
      </c>
      <c r="BH60" s="206"/>
      <c r="BI60" s="206"/>
      <c r="BJ60" s="208">
        <f t="shared" si="23"/>
        <v>0</v>
      </c>
      <c r="BK60" s="205"/>
      <c r="BL60" s="205"/>
      <c r="BM60" s="208">
        <f t="shared" si="28"/>
        <v>0</v>
      </c>
      <c r="BN60" s="175"/>
      <c r="BO60" s="175"/>
      <c r="BP60" s="208">
        <f t="shared" si="24"/>
        <v>0</v>
      </c>
      <c r="BQ60" s="8">
        <f t="shared" si="70"/>
        <v>29</v>
      </c>
      <c r="BR60" s="9">
        <f t="shared" si="71"/>
        <v>23</v>
      </c>
      <c r="BS60" s="204">
        <f t="shared" si="25"/>
        <v>52</v>
      </c>
      <c r="BT60" s="206">
        <f t="shared" si="72"/>
        <v>22</v>
      </c>
      <c r="BU60" s="206">
        <f t="shared" si="73"/>
        <v>10</v>
      </c>
      <c r="BV60" s="193">
        <f t="shared" si="26"/>
        <v>32</v>
      </c>
      <c r="BW60" s="172">
        <f>$BV60/$BQ12</f>
        <v>3.5285036939023046E-3</v>
      </c>
      <c r="BX60" s="175">
        <f t="shared" si="74"/>
        <v>7</v>
      </c>
      <c r="BY60" s="205">
        <f t="shared" si="75"/>
        <v>13</v>
      </c>
      <c r="BZ60" s="194">
        <f t="shared" si="27"/>
        <v>20</v>
      </c>
      <c r="CA60" s="171">
        <f>$BZ60/$BQ12</f>
        <v>2.2053148086889404E-3</v>
      </c>
    </row>
    <row r="61" spans="1:79" ht="13.5" customHeight="1" x14ac:dyDescent="0.3">
      <c r="A61" s="181">
        <f t="shared" si="69"/>
        <v>40</v>
      </c>
      <c r="B61" s="12" t="s">
        <v>196</v>
      </c>
      <c r="C61" s="10"/>
      <c r="D61" s="10"/>
      <c r="E61" s="208">
        <f t="shared" si="4"/>
        <v>0</v>
      </c>
      <c r="F61" s="175">
        <v>1</v>
      </c>
      <c r="G61" s="175">
        <v>3</v>
      </c>
      <c r="H61" s="208">
        <f t="shared" si="5"/>
        <v>4</v>
      </c>
      <c r="I61" s="9"/>
      <c r="J61" s="9"/>
      <c r="K61" s="208">
        <f t="shared" si="6"/>
        <v>0</v>
      </c>
      <c r="L61" s="205"/>
      <c r="M61" s="205"/>
      <c r="N61" s="208">
        <f t="shared" si="7"/>
        <v>0</v>
      </c>
      <c r="O61" s="175"/>
      <c r="P61" s="175"/>
      <c r="Q61" s="208">
        <f t="shared" si="8"/>
        <v>0</v>
      </c>
      <c r="R61" s="205"/>
      <c r="S61" s="205"/>
      <c r="T61" s="208">
        <f t="shared" si="9"/>
        <v>0</v>
      </c>
      <c r="U61" s="205"/>
      <c r="V61" s="205"/>
      <c r="W61" s="208">
        <f t="shared" si="10"/>
        <v>0</v>
      </c>
      <c r="X61" s="205"/>
      <c r="Y61" s="205">
        <v>1</v>
      </c>
      <c r="Z61" s="208">
        <f t="shared" si="11"/>
        <v>1</v>
      </c>
      <c r="AA61" s="9"/>
      <c r="AB61" s="9"/>
      <c r="AC61" s="208">
        <f t="shared" si="12"/>
        <v>0</v>
      </c>
      <c r="AD61" s="205"/>
      <c r="AE61" s="205"/>
      <c r="AF61" s="208">
        <f t="shared" si="13"/>
        <v>0</v>
      </c>
      <c r="AG61" s="205"/>
      <c r="AH61" s="205"/>
      <c r="AI61" s="208">
        <f t="shared" si="14"/>
        <v>0</v>
      </c>
      <c r="AJ61" s="205"/>
      <c r="AK61" s="205"/>
      <c r="AL61" s="208">
        <f t="shared" si="15"/>
        <v>0</v>
      </c>
      <c r="AM61" s="175"/>
      <c r="AN61" s="175"/>
      <c r="AO61" s="208">
        <f t="shared" si="16"/>
        <v>0</v>
      </c>
      <c r="AP61" s="205"/>
      <c r="AQ61" s="205"/>
      <c r="AR61" s="208">
        <f t="shared" si="17"/>
        <v>0</v>
      </c>
      <c r="AS61" s="205"/>
      <c r="AT61" s="205"/>
      <c r="AU61" s="208">
        <f t="shared" si="18"/>
        <v>0</v>
      </c>
      <c r="AV61" s="205"/>
      <c r="AW61" s="205"/>
      <c r="AX61" s="208">
        <f t="shared" si="19"/>
        <v>0</v>
      </c>
      <c r="AY61" s="205"/>
      <c r="AZ61" s="205"/>
      <c r="BA61" s="208">
        <f t="shared" si="20"/>
        <v>0</v>
      </c>
      <c r="BB61" s="175"/>
      <c r="BC61" s="175"/>
      <c r="BD61" s="208">
        <f t="shared" si="21"/>
        <v>0</v>
      </c>
      <c r="BE61" s="205"/>
      <c r="BF61" s="205"/>
      <c r="BG61" s="208">
        <f t="shared" si="22"/>
        <v>0</v>
      </c>
      <c r="BH61" s="206"/>
      <c r="BI61" s="206"/>
      <c r="BJ61" s="208">
        <f t="shared" si="23"/>
        <v>0</v>
      </c>
      <c r="BK61" s="205"/>
      <c r="BL61" s="205"/>
      <c r="BM61" s="208">
        <f t="shared" si="28"/>
        <v>0</v>
      </c>
      <c r="BN61" s="175"/>
      <c r="BO61" s="175"/>
      <c r="BP61" s="208">
        <f t="shared" si="24"/>
        <v>0</v>
      </c>
      <c r="BQ61" s="8">
        <f t="shared" si="70"/>
        <v>1</v>
      </c>
      <c r="BR61" s="9">
        <f t="shared" si="71"/>
        <v>4</v>
      </c>
      <c r="BS61" s="204">
        <f t="shared" si="25"/>
        <v>5</v>
      </c>
      <c r="BT61" s="206">
        <f t="shared" si="72"/>
        <v>0</v>
      </c>
      <c r="BU61" s="206">
        <f t="shared" si="73"/>
        <v>1</v>
      </c>
      <c r="BV61" s="193">
        <f t="shared" si="26"/>
        <v>1</v>
      </c>
      <c r="BW61" s="172">
        <f>$BV61/$BQ12</f>
        <v>1.1026574043444702E-4</v>
      </c>
      <c r="BX61" s="175">
        <f t="shared" si="74"/>
        <v>1</v>
      </c>
      <c r="BY61" s="205">
        <f t="shared" si="75"/>
        <v>3</v>
      </c>
      <c r="BZ61" s="194">
        <f t="shared" si="27"/>
        <v>4</v>
      </c>
      <c r="CA61" s="171">
        <f>$BZ61/$BQ12</f>
        <v>4.4106296173778808E-4</v>
      </c>
    </row>
    <row r="62" spans="1:79" ht="21" customHeight="1" x14ac:dyDescent="0.3">
      <c r="A62" s="182">
        <f t="shared" si="69"/>
        <v>41</v>
      </c>
      <c r="B62" s="12" t="s">
        <v>188</v>
      </c>
      <c r="C62" s="10">
        <v>64</v>
      </c>
      <c r="D62" s="10">
        <v>83</v>
      </c>
      <c r="E62" s="208">
        <f t="shared" si="4"/>
        <v>147</v>
      </c>
      <c r="F62" s="175">
        <v>5</v>
      </c>
      <c r="G62" s="175">
        <v>3</v>
      </c>
      <c r="H62" s="208">
        <f t="shared" si="5"/>
        <v>8</v>
      </c>
      <c r="I62" s="9">
        <v>5</v>
      </c>
      <c r="J62" s="9"/>
      <c r="K62" s="208">
        <f t="shared" si="6"/>
        <v>5</v>
      </c>
      <c r="L62" s="205">
        <v>11</v>
      </c>
      <c r="M62" s="205">
        <v>5</v>
      </c>
      <c r="N62" s="208">
        <f t="shared" si="7"/>
        <v>16</v>
      </c>
      <c r="O62" s="175">
        <v>7</v>
      </c>
      <c r="P62" s="175">
        <v>1</v>
      </c>
      <c r="Q62" s="208">
        <f t="shared" si="8"/>
        <v>8</v>
      </c>
      <c r="R62" s="205">
        <v>7</v>
      </c>
      <c r="S62" s="205">
        <v>5</v>
      </c>
      <c r="T62" s="208">
        <f t="shared" si="9"/>
        <v>12</v>
      </c>
      <c r="U62" s="205">
        <v>25</v>
      </c>
      <c r="V62" s="205">
        <v>43</v>
      </c>
      <c r="W62" s="208">
        <f t="shared" si="10"/>
        <v>68</v>
      </c>
      <c r="X62" s="205">
        <v>32</v>
      </c>
      <c r="Y62" s="205">
        <v>23</v>
      </c>
      <c r="Z62" s="208">
        <f t="shared" si="11"/>
        <v>55</v>
      </c>
      <c r="AA62" s="9">
        <v>38</v>
      </c>
      <c r="AB62" s="9">
        <v>28</v>
      </c>
      <c r="AC62" s="208">
        <f t="shared" si="12"/>
        <v>66</v>
      </c>
      <c r="AD62" s="205">
        <v>46</v>
      </c>
      <c r="AE62" s="205">
        <v>57</v>
      </c>
      <c r="AF62" s="208">
        <f t="shared" si="13"/>
        <v>103</v>
      </c>
      <c r="AG62" s="205">
        <v>50</v>
      </c>
      <c r="AH62" s="205">
        <v>48</v>
      </c>
      <c r="AI62" s="208">
        <f t="shared" si="14"/>
        <v>98</v>
      </c>
      <c r="AJ62" s="205">
        <v>34</v>
      </c>
      <c r="AK62" s="205">
        <v>141</v>
      </c>
      <c r="AL62" s="208">
        <f t="shared" si="15"/>
        <v>175</v>
      </c>
      <c r="AM62" s="175">
        <v>6</v>
      </c>
      <c r="AN62" s="175">
        <v>2</v>
      </c>
      <c r="AO62" s="208">
        <f t="shared" si="16"/>
        <v>8</v>
      </c>
      <c r="AP62" s="205">
        <v>58</v>
      </c>
      <c r="AQ62" s="205">
        <v>250</v>
      </c>
      <c r="AR62" s="208">
        <f t="shared" si="17"/>
        <v>308</v>
      </c>
      <c r="AS62" s="205">
        <v>10</v>
      </c>
      <c r="AT62" s="205">
        <v>95</v>
      </c>
      <c r="AU62" s="208">
        <f t="shared" si="18"/>
        <v>105</v>
      </c>
      <c r="AV62" s="205">
        <v>82</v>
      </c>
      <c r="AW62" s="205">
        <v>5</v>
      </c>
      <c r="AX62" s="208">
        <f t="shared" si="19"/>
        <v>87</v>
      </c>
      <c r="AY62" s="205">
        <v>55</v>
      </c>
      <c r="AZ62" s="205">
        <v>142</v>
      </c>
      <c r="BA62" s="208">
        <f t="shared" si="20"/>
        <v>197</v>
      </c>
      <c r="BB62" s="175">
        <v>3</v>
      </c>
      <c r="BC62" s="175"/>
      <c r="BD62" s="208">
        <f t="shared" si="21"/>
        <v>3</v>
      </c>
      <c r="BE62" s="205">
        <v>1</v>
      </c>
      <c r="BF62" s="205">
        <v>1</v>
      </c>
      <c r="BG62" s="208">
        <f t="shared" si="22"/>
        <v>2</v>
      </c>
      <c r="BH62" s="206">
        <v>27</v>
      </c>
      <c r="BI62" s="206"/>
      <c r="BJ62" s="208">
        <f t="shared" si="23"/>
        <v>27</v>
      </c>
      <c r="BK62" s="205">
        <v>1</v>
      </c>
      <c r="BL62" s="205">
        <v>1</v>
      </c>
      <c r="BM62" s="208">
        <f t="shared" si="28"/>
        <v>2</v>
      </c>
      <c r="BN62" s="175"/>
      <c r="BO62" s="175"/>
      <c r="BP62" s="208">
        <f t="shared" si="24"/>
        <v>0</v>
      </c>
      <c r="BQ62" s="8">
        <f t="shared" si="70"/>
        <v>567</v>
      </c>
      <c r="BR62" s="9">
        <f t="shared" si="71"/>
        <v>933</v>
      </c>
      <c r="BS62" s="204">
        <f t="shared" si="25"/>
        <v>1500</v>
      </c>
      <c r="BT62" s="206">
        <f t="shared" si="72"/>
        <v>546</v>
      </c>
      <c r="BU62" s="206">
        <f t="shared" si="73"/>
        <v>927</v>
      </c>
      <c r="BV62" s="193">
        <f t="shared" si="26"/>
        <v>1473</v>
      </c>
      <c r="BW62" s="172">
        <f>$BV62/$BQ12</f>
        <v>0.16242143565994047</v>
      </c>
      <c r="BX62" s="175">
        <f t="shared" si="74"/>
        <v>21</v>
      </c>
      <c r="BY62" s="205">
        <f t="shared" si="75"/>
        <v>6</v>
      </c>
      <c r="BZ62" s="194">
        <f t="shared" si="27"/>
        <v>27</v>
      </c>
      <c r="CA62" s="171">
        <f>$BZ62/$BQ12</f>
        <v>2.9771749917300696E-3</v>
      </c>
    </row>
    <row r="63" spans="1:79" ht="12" customHeight="1" x14ac:dyDescent="0.3">
      <c r="A63" s="181">
        <f t="shared" si="69"/>
        <v>42</v>
      </c>
      <c r="B63" s="15" t="s">
        <v>187</v>
      </c>
      <c r="C63" s="10"/>
      <c r="D63" s="10"/>
      <c r="E63" s="208">
        <f t="shared" si="4"/>
        <v>0</v>
      </c>
      <c r="F63" s="175"/>
      <c r="G63" s="175"/>
      <c r="H63" s="208">
        <f t="shared" si="5"/>
        <v>0</v>
      </c>
      <c r="I63" s="9"/>
      <c r="J63" s="9"/>
      <c r="K63" s="208">
        <f t="shared" si="6"/>
        <v>0</v>
      </c>
      <c r="L63" s="205"/>
      <c r="M63" s="205"/>
      <c r="N63" s="208">
        <f t="shared" si="7"/>
        <v>0</v>
      </c>
      <c r="O63" s="175"/>
      <c r="P63" s="175"/>
      <c r="Q63" s="208">
        <f t="shared" si="8"/>
        <v>0</v>
      </c>
      <c r="R63" s="205"/>
      <c r="S63" s="205"/>
      <c r="T63" s="208">
        <f t="shared" si="9"/>
        <v>0</v>
      </c>
      <c r="U63" s="205"/>
      <c r="V63" s="205"/>
      <c r="W63" s="208">
        <f t="shared" si="10"/>
        <v>0</v>
      </c>
      <c r="X63" s="205"/>
      <c r="Y63" s="205"/>
      <c r="Z63" s="208">
        <f t="shared" si="11"/>
        <v>0</v>
      </c>
      <c r="AA63" s="9"/>
      <c r="AB63" s="9"/>
      <c r="AC63" s="208">
        <f t="shared" si="12"/>
        <v>0</v>
      </c>
      <c r="AD63" s="205"/>
      <c r="AE63" s="205"/>
      <c r="AF63" s="208">
        <f t="shared" si="13"/>
        <v>0</v>
      </c>
      <c r="AG63" s="205"/>
      <c r="AH63" s="205"/>
      <c r="AI63" s="208">
        <f t="shared" si="14"/>
        <v>0</v>
      </c>
      <c r="AJ63" s="205"/>
      <c r="AK63" s="205"/>
      <c r="AL63" s="208">
        <f t="shared" si="15"/>
        <v>0</v>
      </c>
      <c r="AM63" s="175"/>
      <c r="AN63" s="175"/>
      <c r="AO63" s="208">
        <f t="shared" si="16"/>
        <v>0</v>
      </c>
      <c r="AP63" s="205"/>
      <c r="AQ63" s="205"/>
      <c r="AR63" s="208">
        <f t="shared" si="17"/>
        <v>0</v>
      </c>
      <c r="AS63" s="205"/>
      <c r="AT63" s="205"/>
      <c r="AU63" s="208">
        <f t="shared" si="18"/>
        <v>0</v>
      </c>
      <c r="AV63" s="205"/>
      <c r="AW63" s="205"/>
      <c r="AX63" s="208">
        <f t="shared" si="19"/>
        <v>0</v>
      </c>
      <c r="AY63" s="205"/>
      <c r="AZ63" s="205"/>
      <c r="BA63" s="208">
        <f t="shared" si="20"/>
        <v>0</v>
      </c>
      <c r="BB63" s="175"/>
      <c r="BC63" s="175"/>
      <c r="BD63" s="208">
        <f t="shared" si="21"/>
        <v>0</v>
      </c>
      <c r="BE63" s="205"/>
      <c r="BF63" s="205"/>
      <c r="BG63" s="208">
        <f t="shared" si="22"/>
        <v>0</v>
      </c>
      <c r="BH63" s="206"/>
      <c r="BI63" s="206"/>
      <c r="BJ63" s="208">
        <f t="shared" si="23"/>
        <v>0</v>
      </c>
      <c r="BK63" s="205"/>
      <c r="BL63" s="205"/>
      <c r="BM63" s="208">
        <f t="shared" si="28"/>
        <v>0</v>
      </c>
      <c r="BN63" s="175"/>
      <c r="BO63" s="175"/>
      <c r="BP63" s="208">
        <f t="shared" si="24"/>
        <v>0</v>
      </c>
      <c r="BQ63" s="8">
        <f t="shared" si="70"/>
        <v>0</v>
      </c>
      <c r="BR63" s="9">
        <f t="shared" si="71"/>
        <v>0</v>
      </c>
      <c r="BS63" s="204">
        <f t="shared" si="25"/>
        <v>0</v>
      </c>
      <c r="BT63" s="206">
        <f t="shared" si="72"/>
        <v>0</v>
      </c>
      <c r="BU63" s="206">
        <f t="shared" si="73"/>
        <v>0</v>
      </c>
      <c r="BV63" s="193">
        <f t="shared" si="26"/>
        <v>0</v>
      </c>
      <c r="BW63" s="172">
        <f>$BV63/$BQ12</f>
        <v>0</v>
      </c>
      <c r="BX63" s="175">
        <f t="shared" si="74"/>
        <v>0</v>
      </c>
      <c r="BY63" s="205">
        <f t="shared" si="75"/>
        <v>0</v>
      </c>
      <c r="BZ63" s="194">
        <f t="shared" si="27"/>
        <v>0</v>
      </c>
      <c r="CA63" s="171">
        <f>$BZ63/$BQ12</f>
        <v>0</v>
      </c>
    </row>
    <row r="64" spans="1:79" ht="13.5" customHeight="1" x14ac:dyDescent="0.3">
      <c r="A64" s="182">
        <f t="shared" si="69"/>
        <v>43</v>
      </c>
      <c r="B64" s="15" t="s">
        <v>52</v>
      </c>
      <c r="C64" s="10"/>
      <c r="D64" s="10"/>
      <c r="E64" s="208">
        <f t="shared" si="4"/>
        <v>0</v>
      </c>
      <c r="F64" s="175">
        <v>1</v>
      </c>
      <c r="G64" s="175">
        <v>7</v>
      </c>
      <c r="H64" s="208">
        <f t="shared" si="5"/>
        <v>8</v>
      </c>
      <c r="I64" s="9"/>
      <c r="J64" s="9"/>
      <c r="K64" s="208">
        <f t="shared" si="6"/>
        <v>0</v>
      </c>
      <c r="L64" s="205"/>
      <c r="M64" s="205"/>
      <c r="N64" s="208">
        <f t="shared" si="7"/>
        <v>0</v>
      </c>
      <c r="O64" s="175"/>
      <c r="P64" s="175"/>
      <c r="Q64" s="208">
        <f t="shared" si="8"/>
        <v>0</v>
      </c>
      <c r="R64" s="205"/>
      <c r="S64" s="205"/>
      <c r="T64" s="208">
        <f t="shared" si="9"/>
        <v>0</v>
      </c>
      <c r="U64" s="205"/>
      <c r="V64" s="205"/>
      <c r="W64" s="208">
        <f t="shared" si="10"/>
        <v>0</v>
      </c>
      <c r="X64" s="205">
        <v>5</v>
      </c>
      <c r="Y64" s="205"/>
      <c r="Z64" s="208">
        <f t="shared" si="11"/>
        <v>5</v>
      </c>
      <c r="AA64" s="9">
        <v>3</v>
      </c>
      <c r="AB64" s="9"/>
      <c r="AC64" s="208">
        <f t="shared" si="12"/>
        <v>3</v>
      </c>
      <c r="AD64" s="205">
        <v>3</v>
      </c>
      <c r="AE64" s="205"/>
      <c r="AF64" s="208">
        <f t="shared" si="13"/>
        <v>3</v>
      </c>
      <c r="AG64" s="205"/>
      <c r="AH64" s="205">
        <v>1</v>
      </c>
      <c r="AI64" s="208">
        <f t="shared" si="14"/>
        <v>1</v>
      </c>
      <c r="AJ64" s="205">
        <v>1</v>
      </c>
      <c r="AK64" s="205">
        <v>3</v>
      </c>
      <c r="AL64" s="208">
        <f t="shared" si="15"/>
        <v>4</v>
      </c>
      <c r="AM64" s="175">
        <v>1</v>
      </c>
      <c r="AN64" s="175"/>
      <c r="AO64" s="208">
        <f t="shared" si="16"/>
        <v>1</v>
      </c>
      <c r="AP64" s="205">
        <v>5</v>
      </c>
      <c r="AQ64" s="205"/>
      <c r="AR64" s="208">
        <f t="shared" si="17"/>
        <v>5</v>
      </c>
      <c r="AS64" s="205"/>
      <c r="AT64" s="205"/>
      <c r="AU64" s="208">
        <f t="shared" si="18"/>
        <v>0</v>
      </c>
      <c r="AV64" s="205">
        <v>1</v>
      </c>
      <c r="AW64" s="205"/>
      <c r="AX64" s="208">
        <f t="shared" si="19"/>
        <v>1</v>
      </c>
      <c r="AY64" s="205">
        <v>4</v>
      </c>
      <c r="AZ64" s="205">
        <v>2</v>
      </c>
      <c r="BA64" s="208">
        <f t="shared" si="20"/>
        <v>6</v>
      </c>
      <c r="BB64" s="175"/>
      <c r="BC64" s="175"/>
      <c r="BD64" s="208">
        <f t="shared" si="21"/>
        <v>0</v>
      </c>
      <c r="BE64" s="205">
        <v>1</v>
      </c>
      <c r="BF64" s="205"/>
      <c r="BG64" s="208">
        <f t="shared" si="22"/>
        <v>1</v>
      </c>
      <c r="BH64" s="206"/>
      <c r="BI64" s="206"/>
      <c r="BJ64" s="208">
        <f t="shared" si="23"/>
        <v>0</v>
      </c>
      <c r="BK64" s="205"/>
      <c r="BL64" s="205"/>
      <c r="BM64" s="208">
        <f t="shared" si="28"/>
        <v>0</v>
      </c>
      <c r="BN64" s="175">
        <v>1</v>
      </c>
      <c r="BO64" s="175"/>
      <c r="BP64" s="208">
        <f t="shared" si="24"/>
        <v>1</v>
      </c>
      <c r="BQ64" s="8">
        <f t="shared" si="70"/>
        <v>26</v>
      </c>
      <c r="BR64" s="9">
        <f t="shared" si="71"/>
        <v>13</v>
      </c>
      <c r="BS64" s="204">
        <f t="shared" si="25"/>
        <v>39</v>
      </c>
      <c r="BT64" s="206">
        <f t="shared" si="72"/>
        <v>23</v>
      </c>
      <c r="BU64" s="206">
        <f t="shared" si="73"/>
        <v>6</v>
      </c>
      <c r="BV64" s="193">
        <f t="shared" si="26"/>
        <v>29</v>
      </c>
      <c r="BW64" s="172">
        <f>$BV64/$BQ12</f>
        <v>3.1977064725989637E-3</v>
      </c>
      <c r="BX64" s="175">
        <f t="shared" si="74"/>
        <v>3</v>
      </c>
      <c r="BY64" s="205">
        <f t="shared" si="75"/>
        <v>7</v>
      </c>
      <c r="BZ64" s="194">
        <f t="shared" si="27"/>
        <v>10</v>
      </c>
      <c r="CA64" s="171">
        <f>$BZ64/$BQ12</f>
        <v>1.1026574043444702E-3</v>
      </c>
    </row>
    <row r="65" spans="1:79" ht="15.75" x14ac:dyDescent="0.3">
      <c r="A65" s="181">
        <f t="shared" si="69"/>
        <v>44</v>
      </c>
      <c r="B65" s="15" t="s">
        <v>186</v>
      </c>
      <c r="C65" s="10"/>
      <c r="D65" s="10"/>
      <c r="E65" s="208">
        <f t="shared" si="4"/>
        <v>0</v>
      </c>
      <c r="F65" s="175"/>
      <c r="G65" s="175"/>
      <c r="H65" s="208">
        <f t="shared" si="5"/>
        <v>0</v>
      </c>
      <c r="I65" s="9"/>
      <c r="J65" s="9"/>
      <c r="K65" s="208">
        <f t="shared" si="6"/>
        <v>0</v>
      </c>
      <c r="L65" s="205"/>
      <c r="M65" s="205"/>
      <c r="N65" s="208">
        <f t="shared" si="7"/>
        <v>0</v>
      </c>
      <c r="O65" s="175"/>
      <c r="P65" s="175"/>
      <c r="Q65" s="208">
        <f t="shared" si="8"/>
        <v>0</v>
      </c>
      <c r="R65" s="205"/>
      <c r="S65" s="205"/>
      <c r="T65" s="208">
        <f t="shared" si="9"/>
        <v>0</v>
      </c>
      <c r="U65" s="205"/>
      <c r="V65" s="205"/>
      <c r="W65" s="208">
        <f t="shared" si="10"/>
        <v>0</v>
      </c>
      <c r="X65" s="205"/>
      <c r="Y65" s="205"/>
      <c r="Z65" s="208">
        <f t="shared" si="11"/>
        <v>0</v>
      </c>
      <c r="AA65" s="9"/>
      <c r="AB65" s="9">
        <v>1</v>
      </c>
      <c r="AC65" s="208">
        <f t="shared" si="12"/>
        <v>1</v>
      </c>
      <c r="AD65" s="205"/>
      <c r="AE65" s="205"/>
      <c r="AF65" s="208">
        <f t="shared" si="13"/>
        <v>0</v>
      </c>
      <c r="AG65" s="205"/>
      <c r="AH65" s="205"/>
      <c r="AI65" s="208">
        <f t="shared" si="14"/>
        <v>0</v>
      </c>
      <c r="AJ65" s="205"/>
      <c r="AK65" s="205"/>
      <c r="AL65" s="208">
        <f t="shared" si="15"/>
        <v>0</v>
      </c>
      <c r="AM65" s="175"/>
      <c r="AN65" s="175"/>
      <c r="AO65" s="208">
        <f t="shared" si="16"/>
        <v>0</v>
      </c>
      <c r="AP65" s="205"/>
      <c r="AQ65" s="205"/>
      <c r="AR65" s="208">
        <f t="shared" si="17"/>
        <v>0</v>
      </c>
      <c r="AS65" s="205"/>
      <c r="AT65" s="205"/>
      <c r="AU65" s="208">
        <f t="shared" si="18"/>
        <v>0</v>
      </c>
      <c r="AV65" s="205"/>
      <c r="AW65" s="205"/>
      <c r="AX65" s="208">
        <f t="shared" si="19"/>
        <v>0</v>
      </c>
      <c r="AY65" s="205"/>
      <c r="AZ65" s="205"/>
      <c r="BA65" s="208">
        <f t="shared" si="20"/>
        <v>0</v>
      </c>
      <c r="BB65" s="175"/>
      <c r="BC65" s="175"/>
      <c r="BD65" s="208">
        <f t="shared" si="21"/>
        <v>0</v>
      </c>
      <c r="BE65" s="205"/>
      <c r="BF65" s="205"/>
      <c r="BG65" s="208">
        <f t="shared" si="22"/>
        <v>0</v>
      </c>
      <c r="BH65" s="206"/>
      <c r="BI65" s="206"/>
      <c r="BJ65" s="208">
        <f t="shared" si="23"/>
        <v>0</v>
      </c>
      <c r="BK65" s="205"/>
      <c r="BL65" s="205"/>
      <c r="BM65" s="208">
        <f t="shared" si="28"/>
        <v>0</v>
      </c>
      <c r="BN65" s="175"/>
      <c r="BO65" s="175"/>
      <c r="BP65" s="208">
        <f t="shared" si="24"/>
        <v>0</v>
      </c>
      <c r="BQ65" s="8">
        <f t="shared" si="70"/>
        <v>0</v>
      </c>
      <c r="BR65" s="9">
        <f t="shared" si="71"/>
        <v>1</v>
      </c>
      <c r="BS65" s="204">
        <f t="shared" si="25"/>
        <v>1</v>
      </c>
      <c r="BT65" s="206">
        <f t="shared" si="72"/>
        <v>0</v>
      </c>
      <c r="BU65" s="206">
        <f t="shared" si="73"/>
        <v>1</v>
      </c>
      <c r="BV65" s="193">
        <f t="shared" si="26"/>
        <v>1</v>
      </c>
      <c r="BW65" s="172">
        <f>$BV65/$BQ12</f>
        <v>1.1026574043444702E-4</v>
      </c>
      <c r="BX65" s="175">
        <f t="shared" si="74"/>
        <v>0</v>
      </c>
      <c r="BY65" s="205">
        <f t="shared" si="75"/>
        <v>0</v>
      </c>
      <c r="BZ65" s="194">
        <f t="shared" si="27"/>
        <v>0</v>
      </c>
      <c r="CA65" s="171">
        <f>$BZ65/$BQ12</f>
        <v>0</v>
      </c>
    </row>
    <row r="66" spans="1:79" ht="12.75" customHeight="1" x14ac:dyDescent="0.3">
      <c r="A66" s="182">
        <f t="shared" si="69"/>
        <v>45</v>
      </c>
      <c r="B66" s="12" t="s">
        <v>180</v>
      </c>
      <c r="C66" s="10"/>
      <c r="D66" s="10">
        <v>1</v>
      </c>
      <c r="E66" s="208">
        <f t="shared" si="4"/>
        <v>1</v>
      </c>
      <c r="F66" s="175"/>
      <c r="G66" s="175"/>
      <c r="H66" s="208">
        <f t="shared" si="5"/>
        <v>0</v>
      </c>
      <c r="I66" s="9"/>
      <c r="J66" s="9"/>
      <c r="K66" s="208">
        <f t="shared" si="6"/>
        <v>0</v>
      </c>
      <c r="L66" s="205"/>
      <c r="M66" s="205"/>
      <c r="N66" s="208">
        <f t="shared" si="7"/>
        <v>0</v>
      </c>
      <c r="O66" s="175"/>
      <c r="P66" s="175"/>
      <c r="Q66" s="208">
        <f t="shared" si="8"/>
        <v>0</v>
      </c>
      <c r="R66" s="205"/>
      <c r="S66" s="205"/>
      <c r="T66" s="208">
        <f t="shared" si="9"/>
        <v>0</v>
      </c>
      <c r="U66" s="205"/>
      <c r="V66" s="205"/>
      <c r="W66" s="208">
        <f t="shared" si="10"/>
        <v>0</v>
      </c>
      <c r="X66" s="205">
        <v>3</v>
      </c>
      <c r="Y66" s="205">
        <v>4</v>
      </c>
      <c r="Z66" s="208">
        <f t="shared" si="11"/>
        <v>7</v>
      </c>
      <c r="AA66" s="9"/>
      <c r="AB66" s="9"/>
      <c r="AC66" s="208">
        <f t="shared" si="12"/>
        <v>0</v>
      </c>
      <c r="AD66" s="205"/>
      <c r="AE66" s="205"/>
      <c r="AF66" s="208">
        <f t="shared" si="13"/>
        <v>0</v>
      </c>
      <c r="AG66" s="205"/>
      <c r="AH66" s="205"/>
      <c r="AI66" s="208">
        <f t="shared" si="14"/>
        <v>0</v>
      </c>
      <c r="AJ66" s="205"/>
      <c r="AK66" s="205"/>
      <c r="AL66" s="208">
        <f t="shared" si="15"/>
        <v>0</v>
      </c>
      <c r="AM66" s="175"/>
      <c r="AN66" s="175"/>
      <c r="AO66" s="208">
        <f t="shared" si="16"/>
        <v>0</v>
      </c>
      <c r="AP66" s="205">
        <v>2</v>
      </c>
      <c r="AQ66" s="205">
        <v>19</v>
      </c>
      <c r="AR66" s="208">
        <f t="shared" si="17"/>
        <v>21</v>
      </c>
      <c r="AS66" s="205"/>
      <c r="AT66" s="205"/>
      <c r="AU66" s="208">
        <f t="shared" si="18"/>
        <v>0</v>
      </c>
      <c r="AV66" s="205"/>
      <c r="AW66" s="205"/>
      <c r="AX66" s="208">
        <f t="shared" si="19"/>
        <v>0</v>
      </c>
      <c r="AY66" s="205"/>
      <c r="AZ66" s="205"/>
      <c r="BA66" s="208">
        <f t="shared" si="20"/>
        <v>0</v>
      </c>
      <c r="BB66" s="175"/>
      <c r="BC66" s="175"/>
      <c r="BD66" s="208">
        <f t="shared" si="21"/>
        <v>0</v>
      </c>
      <c r="BE66" s="205"/>
      <c r="BF66" s="205"/>
      <c r="BG66" s="208">
        <f t="shared" si="22"/>
        <v>0</v>
      </c>
      <c r="BH66" s="206">
        <v>7</v>
      </c>
      <c r="BI66" s="206"/>
      <c r="BJ66" s="208">
        <f t="shared" si="23"/>
        <v>7</v>
      </c>
      <c r="BK66" s="205"/>
      <c r="BL66" s="205"/>
      <c r="BM66" s="208">
        <f t="shared" si="28"/>
        <v>0</v>
      </c>
      <c r="BN66" s="175"/>
      <c r="BO66" s="175"/>
      <c r="BP66" s="208">
        <f t="shared" si="24"/>
        <v>0</v>
      </c>
      <c r="BQ66" s="8">
        <f t="shared" si="70"/>
        <v>12</v>
      </c>
      <c r="BR66" s="9">
        <f t="shared" si="71"/>
        <v>24</v>
      </c>
      <c r="BS66" s="204">
        <f t="shared" si="25"/>
        <v>36</v>
      </c>
      <c r="BT66" s="206">
        <f t="shared" si="72"/>
        <v>12</v>
      </c>
      <c r="BU66" s="206">
        <f t="shared" si="73"/>
        <v>24</v>
      </c>
      <c r="BV66" s="193">
        <f t="shared" si="26"/>
        <v>36</v>
      </c>
      <c r="BW66" s="172">
        <f>$BV66/$BQ12</f>
        <v>3.9695666556400925E-3</v>
      </c>
      <c r="BX66" s="175">
        <f t="shared" si="74"/>
        <v>0</v>
      </c>
      <c r="BY66" s="205">
        <f t="shared" si="75"/>
        <v>0</v>
      </c>
      <c r="BZ66" s="194">
        <f t="shared" si="27"/>
        <v>0</v>
      </c>
      <c r="CA66" s="171">
        <f>$BZ66/$BQ12</f>
        <v>0</v>
      </c>
    </row>
    <row r="67" spans="1:79" ht="13.5" customHeight="1" x14ac:dyDescent="0.3">
      <c r="A67" s="181">
        <f t="shared" si="69"/>
        <v>46</v>
      </c>
      <c r="B67" s="15" t="s">
        <v>29</v>
      </c>
      <c r="C67" s="10"/>
      <c r="D67" s="10"/>
      <c r="E67" s="208">
        <f t="shared" si="4"/>
        <v>0</v>
      </c>
      <c r="F67" s="175"/>
      <c r="G67" s="175"/>
      <c r="H67" s="208">
        <f t="shared" si="5"/>
        <v>0</v>
      </c>
      <c r="I67" s="9"/>
      <c r="J67" s="9"/>
      <c r="K67" s="208">
        <f t="shared" si="6"/>
        <v>0</v>
      </c>
      <c r="L67" s="205"/>
      <c r="M67" s="205"/>
      <c r="N67" s="208">
        <f t="shared" si="7"/>
        <v>0</v>
      </c>
      <c r="O67" s="175"/>
      <c r="P67" s="175"/>
      <c r="Q67" s="208">
        <f t="shared" si="8"/>
        <v>0</v>
      </c>
      <c r="R67" s="205"/>
      <c r="S67" s="205"/>
      <c r="T67" s="208">
        <f t="shared" si="9"/>
        <v>0</v>
      </c>
      <c r="U67" s="205"/>
      <c r="V67" s="205"/>
      <c r="W67" s="208">
        <f t="shared" si="10"/>
        <v>0</v>
      </c>
      <c r="X67" s="205"/>
      <c r="Y67" s="205"/>
      <c r="Z67" s="208">
        <f t="shared" si="11"/>
        <v>0</v>
      </c>
      <c r="AA67" s="9"/>
      <c r="AB67" s="9"/>
      <c r="AC67" s="208">
        <f t="shared" si="12"/>
        <v>0</v>
      </c>
      <c r="AD67" s="205"/>
      <c r="AE67" s="205"/>
      <c r="AF67" s="208">
        <f t="shared" si="13"/>
        <v>0</v>
      </c>
      <c r="AG67" s="205"/>
      <c r="AH67" s="205"/>
      <c r="AI67" s="208">
        <f t="shared" si="14"/>
        <v>0</v>
      </c>
      <c r="AJ67" s="205"/>
      <c r="AK67" s="205"/>
      <c r="AL67" s="208">
        <f t="shared" si="15"/>
        <v>0</v>
      </c>
      <c r="AM67" s="175"/>
      <c r="AN67" s="175"/>
      <c r="AO67" s="208">
        <f t="shared" si="16"/>
        <v>0</v>
      </c>
      <c r="AP67" s="205"/>
      <c r="AQ67" s="205"/>
      <c r="AR67" s="208">
        <f t="shared" si="17"/>
        <v>0</v>
      </c>
      <c r="AS67" s="205"/>
      <c r="AT67" s="205"/>
      <c r="AU67" s="208">
        <f t="shared" si="18"/>
        <v>0</v>
      </c>
      <c r="AV67" s="205"/>
      <c r="AW67" s="205"/>
      <c r="AX67" s="208">
        <f t="shared" si="19"/>
        <v>0</v>
      </c>
      <c r="AY67" s="205"/>
      <c r="AZ67" s="205"/>
      <c r="BA67" s="208">
        <f t="shared" si="20"/>
        <v>0</v>
      </c>
      <c r="BB67" s="175"/>
      <c r="BC67" s="175"/>
      <c r="BD67" s="208">
        <f t="shared" si="21"/>
        <v>0</v>
      </c>
      <c r="BE67" s="205"/>
      <c r="BF67" s="205"/>
      <c r="BG67" s="208">
        <f t="shared" si="22"/>
        <v>0</v>
      </c>
      <c r="BH67" s="206"/>
      <c r="BI67" s="206"/>
      <c r="BJ67" s="208">
        <f t="shared" si="23"/>
        <v>0</v>
      </c>
      <c r="BK67" s="205"/>
      <c r="BL67" s="205"/>
      <c r="BM67" s="208">
        <f t="shared" si="28"/>
        <v>0</v>
      </c>
      <c r="BN67" s="175"/>
      <c r="BO67" s="175"/>
      <c r="BP67" s="208">
        <f t="shared" si="24"/>
        <v>0</v>
      </c>
      <c r="BQ67" s="8">
        <f t="shared" si="70"/>
        <v>0</v>
      </c>
      <c r="BR67" s="9">
        <f t="shared" si="71"/>
        <v>0</v>
      </c>
      <c r="BS67" s="204">
        <f t="shared" si="25"/>
        <v>0</v>
      </c>
      <c r="BT67" s="206">
        <f t="shared" si="72"/>
        <v>0</v>
      </c>
      <c r="BU67" s="206">
        <f t="shared" si="73"/>
        <v>0</v>
      </c>
      <c r="BV67" s="193">
        <f t="shared" si="26"/>
        <v>0</v>
      </c>
      <c r="BW67" s="172">
        <f>$BV67/$BQ12</f>
        <v>0</v>
      </c>
      <c r="BX67" s="175">
        <f t="shared" si="74"/>
        <v>0</v>
      </c>
      <c r="BY67" s="205">
        <f t="shared" si="75"/>
        <v>0</v>
      </c>
      <c r="BZ67" s="194">
        <f t="shared" si="27"/>
        <v>0</v>
      </c>
      <c r="CA67" s="171">
        <f>$BZ67/$BQ12</f>
        <v>0</v>
      </c>
    </row>
    <row r="68" spans="1:79" ht="12.75" customHeight="1" x14ac:dyDescent="0.3">
      <c r="A68" s="182">
        <f t="shared" si="69"/>
        <v>47</v>
      </c>
      <c r="B68" s="12" t="s">
        <v>45</v>
      </c>
      <c r="C68" s="10"/>
      <c r="D68" s="10"/>
      <c r="E68" s="208">
        <f t="shared" si="4"/>
        <v>0</v>
      </c>
      <c r="F68" s="175"/>
      <c r="G68" s="175"/>
      <c r="H68" s="208">
        <f t="shared" si="5"/>
        <v>0</v>
      </c>
      <c r="I68" s="9"/>
      <c r="J68" s="9"/>
      <c r="K68" s="208">
        <f t="shared" si="6"/>
        <v>0</v>
      </c>
      <c r="L68" s="205"/>
      <c r="M68" s="205"/>
      <c r="N68" s="208">
        <f t="shared" si="7"/>
        <v>0</v>
      </c>
      <c r="O68" s="175"/>
      <c r="P68" s="175"/>
      <c r="Q68" s="208">
        <f t="shared" si="8"/>
        <v>0</v>
      </c>
      <c r="R68" s="205"/>
      <c r="S68" s="205"/>
      <c r="T68" s="208">
        <f t="shared" si="9"/>
        <v>0</v>
      </c>
      <c r="U68" s="205"/>
      <c r="V68" s="205"/>
      <c r="W68" s="208">
        <f t="shared" si="10"/>
        <v>0</v>
      </c>
      <c r="X68" s="205"/>
      <c r="Y68" s="205"/>
      <c r="Z68" s="208">
        <f t="shared" si="11"/>
        <v>0</v>
      </c>
      <c r="AA68" s="9"/>
      <c r="AB68" s="9"/>
      <c r="AC68" s="208">
        <f t="shared" si="12"/>
        <v>0</v>
      </c>
      <c r="AD68" s="205"/>
      <c r="AE68" s="205"/>
      <c r="AF68" s="208">
        <f t="shared" si="13"/>
        <v>0</v>
      </c>
      <c r="AG68" s="205"/>
      <c r="AH68" s="205"/>
      <c r="AI68" s="208">
        <f t="shared" si="14"/>
        <v>0</v>
      </c>
      <c r="AJ68" s="205"/>
      <c r="AK68" s="205"/>
      <c r="AL68" s="208">
        <f t="shared" si="15"/>
        <v>0</v>
      </c>
      <c r="AM68" s="175"/>
      <c r="AN68" s="175"/>
      <c r="AO68" s="208">
        <f t="shared" si="16"/>
        <v>0</v>
      </c>
      <c r="AP68" s="205"/>
      <c r="AQ68" s="205"/>
      <c r="AR68" s="208">
        <f t="shared" si="17"/>
        <v>0</v>
      </c>
      <c r="AS68" s="205"/>
      <c r="AT68" s="205"/>
      <c r="AU68" s="208">
        <f t="shared" si="18"/>
        <v>0</v>
      </c>
      <c r="AV68" s="205"/>
      <c r="AW68" s="205"/>
      <c r="AX68" s="208">
        <f t="shared" si="19"/>
        <v>0</v>
      </c>
      <c r="AY68" s="205"/>
      <c r="AZ68" s="205"/>
      <c r="BA68" s="208">
        <f t="shared" si="20"/>
        <v>0</v>
      </c>
      <c r="BB68" s="175"/>
      <c r="BC68" s="175"/>
      <c r="BD68" s="208">
        <f t="shared" si="21"/>
        <v>0</v>
      </c>
      <c r="BE68" s="205"/>
      <c r="BF68" s="205"/>
      <c r="BG68" s="208">
        <f t="shared" si="22"/>
        <v>0</v>
      </c>
      <c r="BH68" s="206"/>
      <c r="BI68" s="206"/>
      <c r="BJ68" s="208">
        <f t="shared" si="23"/>
        <v>0</v>
      </c>
      <c r="BK68" s="205"/>
      <c r="BL68" s="205"/>
      <c r="BM68" s="208">
        <f t="shared" si="28"/>
        <v>0</v>
      </c>
      <c r="BN68" s="175"/>
      <c r="BO68" s="175"/>
      <c r="BP68" s="208">
        <f t="shared" si="24"/>
        <v>0</v>
      </c>
      <c r="BQ68" s="8">
        <f t="shared" si="70"/>
        <v>0</v>
      </c>
      <c r="BR68" s="9">
        <f t="shared" si="71"/>
        <v>0</v>
      </c>
      <c r="BS68" s="204">
        <f t="shared" si="25"/>
        <v>0</v>
      </c>
      <c r="BT68" s="206">
        <f t="shared" si="72"/>
        <v>0</v>
      </c>
      <c r="BU68" s="206">
        <f t="shared" si="73"/>
        <v>0</v>
      </c>
      <c r="BV68" s="193">
        <f t="shared" si="26"/>
        <v>0</v>
      </c>
      <c r="BW68" s="172">
        <f>$BV68/$BQ12</f>
        <v>0</v>
      </c>
      <c r="BX68" s="175">
        <f t="shared" si="74"/>
        <v>0</v>
      </c>
      <c r="BY68" s="205">
        <f t="shared" si="75"/>
        <v>0</v>
      </c>
      <c r="BZ68" s="194">
        <f t="shared" si="27"/>
        <v>0</v>
      </c>
      <c r="CA68" s="171">
        <f>$BZ68/$BQ12</f>
        <v>0</v>
      </c>
    </row>
    <row r="69" spans="1:79" ht="12.75" customHeight="1" x14ac:dyDescent="0.3">
      <c r="A69" s="181">
        <f t="shared" si="69"/>
        <v>48</v>
      </c>
      <c r="B69" s="12" t="s">
        <v>203</v>
      </c>
      <c r="C69" s="10"/>
      <c r="D69" s="10"/>
      <c r="E69" s="208">
        <f t="shared" ref="E69" si="76">C69+D69</f>
        <v>0</v>
      </c>
      <c r="F69" s="175"/>
      <c r="G69" s="175"/>
      <c r="H69" s="208">
        <f t="shared" ref="H69" si="77">F69+G69</f>
        <v>0</v>
      </c>
      <c r="I69" s="9"/>
      <c r="J69" s="9"/>
      <c r="K69" s="208">
        <f t="shared" ref="K69" si="78">I69+J69</f>
        <v>0</v>
      </c>
      <c r="L69" s="205"/>
      <c r="M69" s="205"/>
      <c r="N69" s="208">
        <f t="shared" ref="N69" si="79">L69+M69</f>
        <v>0</v>
      </c>
      <c r="O69" s="175">
        <v>6</v>
      </c>
      <c r="P69" s="175">
        <v>1</v>
      </c>
      <c r="Q69" s="208">
        <f t="shared" ref="Q69" si="80">O69+P69</f>
        <v>7</v>
      </c>
      <c r="R69" s="205"/>
      <c r="S69" s="205"/>
      <c r="T69" s="208">
        <f t="shared" ref="T69" si="81">R69+S69</f>
        <v>0</v>
      </c>
      <c r="U69" s="205"/>
      <c r="V69" s="205"/>
      <c r="W69" s="208">
        <f t="shared" ref="W69" si="82">U69+V69</f>
        <v>0</v>
      </c>
      <c r="X69" s="205">
        <v>1</v>
      </c>
      <c r="Y69" s="205">
        <v>1</v>
      </c>
      <c r="Z69" s="208">
        <f t="shared" ref="Z69" si="83">X69+Y69</f>
        <v>2</v>
      </c>
      <c r="AA69" s="9"/>
      <c r="AB69" s="9"/>
      <c r="AC69" s="208">
        <f t="shared" ref="AC69" si="84">AA69+AB69</f>
        <v>0</v>
      </c>
      <c r="AD69" s="205"/>
      <c r="AE69" s="205"/>
      <c r="AF69" s="208">
        <f t="shared" ref="AF69" si="85">AD69+AE69</f>
        <v>0</v>
      </c>
      <c r="AG69" s="205"/>
      <c r="AH69" s="205"/>
      <c r="AI69" s="208">
        <f t="shared" ref="AI69" si="86">AG69+AH69</f>
        <v>0</v>
      </c>
      <c r="AJ69" s="205"/>
      <c r="AK69" s="205"/>
      <c r="AL69" s="208">
        <f t="shared" ref="AL69" si="87">AJ69+AK69</f>
        <v>0</v>
      </c>
      <c r="AM69" s="175"/>
      <c r="AN69" s="175"/>
      <c r="AO69" s="208">
        <f t="shared" ref="AO69" si="88">AM69+AN69</f>
        <v>0</v>
      </c>
      <c r="AP69" s="205"/>
      <c r="AQ69" s="205"/>
      <c r="AR69" s="208">
        <f t="shared" ref="AR69" si="89">AP69+AQ69</f>
        <v>0</v>
      </c>
      <c r="AS69" s="205"/>
      <c r="AT69" s="205"/>
      <c r="AU69" s="208">
        <f t="shared" ref="AU69" si="90">AS69+AT69</f>
        <v>0</v>
      </c>
      <c r="AV69" s="205"/>
      <c r="AW69" s="205"/>
      <c r="AX69" s="208">
        <f t="shared" ref="AX69" si="91">AV69+AW69</f>
        <v>0</v>
      </c>
      <c r="AY69" s="205"/>
      <c r="AZ69" s="205"/>
      <c r="BA69" s="208">
        <f t="shared" ref="BA69" si="92">AY69+AZ69</f>
        <v>0</v>
      </c>
      <c r="BB69" s="175"/>
      <c r="BC69" s="175"/>
      <c r="BD69" s="208">
        <f t="shared" ref="BD69" si="93">BB69+BC69</f>
        <v>0</v>
      </c>
      <c r="BE69" s="205"/>
      <c r="BF69" s="205"/>
      <c r="BG69" s="208">
        <f t="shared" ref="BG69" si="94">BE69+BF69</f>
        <v>0</v>
      </c>
      <c r="BH69" s="206"/>
      <c r="BI69" s="206"/>
      <c r="BJ69" s="208">
        <f t="shared" ref="BJ69" si="95">BH69+BI69</f>
        <v>0</v>
      </c>
      <c r="BK69" s="205"/>
      <c r="BL69" s="205"/>
      <c r="BM69" s="208">
        <f t="shared" ref="BM69" si="96">BK69+BL69</f>
        <v>0</v>
      </c>
      <c r="BN69" s="175"/>
      <c r="BO69" s="175"/>
      <c r="BP69" s="208">
        <f t="shared" si="24"/>
        <v>0</v>
      </c>
      <c r="BQ69" s="8">
        <f t="shared" ref="BQ69" si="97">BN69+BK69+BH69+BE69+BB69+AY69+AV69+AS69+AP69+AM69+AJ69+AG69+AD69+AA69+X69+U69+R69+O69+L69+I69+F69+C69</f>
        <v>7</v>
      </c>
      <c r="BR69" s="9">
        <f t="shared" ref="BR69" si="98">BO69+BL69+BI69+BF69+BC69+AZ69+AW69+AT69+AQ69+AN69+AK69+AH69+AE69+AB69+Y69+V69+S69+P69+M69+J69+G69+D69</f>
        <v>2</v>
      </c>
      <c r="BS69" s="204">
        <f t="shared" ref="BS69" si="99">BQ69+BR69</f>
        <v>9</v>
      </c>
      <c r="BT69" s="206">
        <f t="shared" ref="BT69" si="100">BK69+BH69+BE69+AY69+AV69+AS69+AP69+AJ69+AG69+AD69+AA69+X69+U69+R69+L69+I69+C69</f>
        <v>1</v>
      </c>
      <c r="BU69" s="206">
        <f t="shared" ref="BU69" si="101">BL69+BI69+BF69+AZ69+AW69+AT69+AQ69+AK69+AH69+AE69+AB69+Y69+V69+S69+M69+J69+D69</f>
        <v>1</v>
      </c>
      <c r="BV69" s="193">
        <f t="shared" ref="BV69" si="102">BT69+BU69</f>
        <v>2</v>
      </c>
      <c r="BW69" s="172">
        <f>$BV69/$BQ13</f>
        <v>4.4662795891022776E-4</v>
      </c>
      <c r="BX69" s="175">
        <f t="shared" ref="BX69" si="103">BN69+BB69+AM69+O69+F69</f>
        <v>6</v>
      </c>
      <c r="BY69" s="205">
        <f t="shared" ref="BY69" si="104">BO69+BC69+AN69+P69+G69</f>
        <v>1</v>
      </c>
      <c r="BZ69" s="194">
        <f t="shared" ref="BZ69" si="105">BX69+BY69</f>
        <v>7</v>
      </c>
      <c r="CA69" s="171">
        <f>$BZ69/$BQ13</f>
        <v>1.5631978561857973E-3</v>
      </c>
    </row>
    <row r="70" spans="1:79" ht="15" customHeight="1" x14ac:dyDescent="0.3">
      <c r="A70" s="182">
        <f t="shared" si="69"/>
        <v>49</v>
      </c>
      <c r="B70" s="12" t="s">
        <v>44</v>
      </c>
      <c r="C70" s="10">
        <v>1</v>
      </c>
      <c r="D70" s="10"/>
      <c r="E70" s="208">
        <f t="shared" si="4"/>
        <v>1</v>
      </c>
      <c r="F70" s="175"/>
      <c r="G70" s="175"/>
      <c r="H70" s="208">
        <f t="shared" si="5"/>
        <v>0</v>
      </c>
      <c r="I70" s="9"/>
      <c r="J70" s="9"/>
      <c r="K70" s="208">
        <f t="shared" si="6"/>
        <v>0</v>
      </c>
      <c r="L70" s="205"/>
      <c r="M70" s="205">
        <v>1</v>
      </c>
      <c r="N70" s="208">
        <f t="shared" si="7"/>
        <v>1</v>
      </c>
      <c r="O70" s="175"/>
      <c r="P70" s="175"/>
      <c r="Q70" s="208">
        <f t="shared" si="8"/>
        <v>0</v>
      </c>
      <c r="R70" s="205"/>
      <c r="S70" s="205"/>
      <c r="T70" s="208">
        <f t="shared" si="9"/>
        <v>0</v>
      </c>
      <c r="U70" s="205"/>
      <c r="V70" s="205"/>
      <c r="W70" s="208">
        <f t="shared" si="10"/>
        <v>0</v>
      </c>
      <c r="X70" s="205">
        <v>2</v>
      </c>
      <c r="Y70" s="205"/>
      <c r="Z70" s="208">
        <f t="shared" si="11"/>
        <v>2</v>
      </c>
      <c r="AA70" s="9"/>
      <c r="AB70" s="9"/>
      <c r="AC70" s="208">
        <f t="shared" si="12"/>
        <v>0</v>
      </c>
      <c r="AD70" s="205"/>
      <c r="AE70" s="205"/>
      <c r="AF70" s="208">
        <f t="shared" si="13"/>
        <v>0</v>
      </c>
      <c r="AG70" s="205"/>
      <c r="AH70" s="205"/>
      <c r="AI70" s="208">
        <f t="shared" si="14"/>
        <v>0</v>
      </c>
      <c r="AJ70" s="205"/>
      <c r="AK70" s="205">
        <v>1</v>
      </c>
      <c r="AL70" s="208">
        <f t="shared" si="15"/>
        <v>1</v>
      </c>
      <c r="AM70" s="175"/>
      <c r="AN70" s="175">
        <v>1</v>
      </c>
      <c r="AO70" s="208">
        <f t="shared" si="16"/>
        <v>1</v>
      </c>
      <c r="AP70" s="205"/>
      <c r="AQ70" s="205"/>
      <c r="AR70" s="208">
        <f t="shared" si="17"/>
        <v>0</v>
      </c>
      <c r="AS70" s="205"/>
      <c r="AT70" s="205"/>
      <c r="AU70" s="208">
        <f t="shared" si="18"/>
        <v>0</v>
      </c>
      <c r="AV70" s="205"/>
      <c r="AW70" s="205"/>
      <c r="AX70" s="208">
        <f t="shared" si="19"/>
        <v>0</v>
      </c>
      <c r="AY70" s="205"/>
      <c r="AZ70" s="205">
        <v>2</v>
      </c>
      <c r="BA70" s="208">
        <f t="shared" si="20"/>
        <v>2</v>
      </c>
      <c r="BB70" s="175"/>
      <c r="BC70" s="175"/>
      <c r="BD70" s="208">
        <f t="shared" si="21"/>
        <v>0</v>
      </c>
      <c r="BE70" s="205"/>
      <c r="BF70" s="205"/>
      <c r="BG70" s="208">
        <f t="shared" si="22"/>
        <v>0</v>
      </c>
      <c r="BH70" s="206"/>
      <c r="BI70" s="206"/>
      <c r="BJ70" s="208">
        <f t="shared" si="23"/>
        <v>0</v>
      </c>
      <c r="BK70" s="205"/>
      <c r="BL70" s="205"/>
      <c r="BM70" s="208">
        <f t="shared" si="28"/>
        <v>0</v>
      </c>
      <c r="BN70" s="175"/>
      <c r="BO70" s="175"/>
      <c r="BP70" s="208">
        <f t="shared" si="24"/>
        <v>0</v>
      </c>
      <c r="BQ70" s="8">
        <f t="shared" si="70"/>
        <v>3</v>
      </c>
      <c r="BR70" s="9">
        <f t="shared" si="71"/>
        <v>5</v>
      </c>
      <c r="BS70" s="204">
        <f t="shared" si="25"/>
        <v>8</v>
      </c>
      <c r="BT70" s="206">
        <f t="shared" si="72"/>
        <v>3</v>
      </c>
      <c r="BU70" s="206">
        <f t="shared" si="73"/>
        <v>4</v>
      </c>
      <c r="BV70" s="193">
        <f t="shared" si="26"/>
        <v>7</v>
      </c>
      <c r="BW70" s="172">
        <f>$BV70/$BQ12</f>
        <v>7.718601830411291E-4</v>
      </c>
      <c r="BX70" s="175">
        <f t="shared" si="74"/>
        <v>0</v>
      </c>
      <c r="BY70" s="205">
        <f t="shared" si="75"/>
        <v>1</v>
      </c>
      <c r="BZ70" s="194">
        <f t="shared" si="27"/>
        <v>1</v>
      </c>
      <c r="CA70" s="171">
        <f>$BZ70/$BQ12</f>
        <v>1.1026574043444702E-4</v>
      </c>
    </row>
    <row r="71" spans="1:79" ht="13.5" customHeight="1" x14ac:dyDescent="0.3">
      <c r="A71" s="181">
        <f t="shared" si="69"/>
        <v>50</v>
      </c>
      <c r="B71" s="12" t="s">
        <v>46</v>
      </c>
      <c r="C71" s="10"/>
      <c r="D71" s="10">
        <v>9</v>
      </c>
      <c r="E71" s="208">
        <f t="shared" si="4"/>
        <v>9</v>
      </c>
      <c r="F71" s="175">
        <v>1</v>
      </c>
      <c r="G71" s="175">
        <v>9</v>
      </c>
      <c r="H71" s="208">
        <f t="shared" si="5"/>
        <v>10</v>
      </c>
      <c r="I71" s="9"/>
      <c r="J71" s="9"/>
      <c r="K71" s="208">
        <f t="shared" si="6"/>
        <v>0</v>
      </c>
      <c r="L71" s="205"/>
      <c r="M71" s="205"/>
      <c r="N71" s="208">
        <f t="shared" si="7"/>
        <v>0</v>
      </c>
      <c r="O71" s="175"/>
      <c r="P71" s="175"/>
      <c r="Q71" s="208">
        <f t="shared" si="8"/>
        <v>0</v>
      </c>
      <c r="R71" s="205"/>
      <c r="S71" s="205">
        <v>2</v>
      </c>
      <c r="T71" s="208">
        <f t="shared" si="9"/>
        <v>2</v>
      </c>
      <c r="U71" s="205"/>
      <c r="V71" s="205"/>
      <c r="W71" s="208">
        <f t="shared" si="10"/>
        <v>0</v>
      </c>
      <c r="X71" s="205"/>
      <c r="Y71" s="205"/>
      <c r="Z71" s="208">
        <f t="shared" si="11"/>
        <v>0</v>
      </c>
      <c r="AA71" s="9"/>
      <c r="AB71" s="9"/>
      <c r="AC71" s="208">
        <f t="shared" si="12"/>
        <v>0</v>
      </c>
      <c r="AD71" s="205"/>
      <c r="AE71" s="205"/>
      <c r="AF71" s="208">
        <f t="shared" si="13"/>
        <v>0</v>
      </c>
      <c r="AG71" s="205">
        <v>5</v>
      </c>
      <c r="AH71" s="205"/>
      <c r="AI71" s="208">
        <f t="shared" si="14"/>
        <v>5</v>
      </c>
      <c r="AJ71" s="205"/>
      <c r="AK71" s="205"/>
      <c r="AL71" s="208">
        <f t="shared" si="15"/>
        <v>0</v>
      </c>
      <c r="AM71" s="175"/>
      <c r="AN71" s="175">
        <v>2</v>
      </c>
      <c r="AO71" s="208">
        <f t="shared" si="16"/>
        <v>2</v>
      </c>
      <c r="AP71" s="205">
        <v>5</v>
      </c>
      <c r="AQ71" s="205">
        <v>6</v>
      </c>
      <c r="AR71" s="208">
        <f t="shared" si="17"/>
        <v>11</v>
      </c>
      <c r="AS71" s="205"/>
      <c r="AT71" s="205"/>
      <c r="AU71" s="208">
        <f t="shared" si="18"/>
        <v>0</v>
      </c>
      <c r="AV71" s="205"/>
      <c r="AW71" s="205"/>
      <c r="AX71" s="208">
        <f t="shared" si="19"/>
        <v>0</v>
      </c>
      <c r="AY71" s="205"/>
      <c r="AZ71" s="205"/>
      <c r="BA71" s="208">
        <f t="shared" si="20"/>
        <v>0</v>
      </c>
      <c r="BB71" s="175">
        <v>1</v>
      </c>
      <c r="BC71" s="175"/>
      <c r="BD71" s="208">
        <f t="shared" si="21"/>
        <v>1</v>
      </c>
      <c r="BE71" s="205"/>
      <c r="BF71" s="205"/>
      <c r="BG71" s="208">
        <f t="shared" si="22"/>
        <v>0</v>
      </c>
      <c r="BH71" s="206"/>
      <c r="BI71" s="206"/>
      <c r="BJ71" s="208">
        <f t="shared" si="23"/>
        <v>0</v>
      </c>
      <c r="BK71" s="205"/>
      <c r="BL71" s="205"/>
      <c r="BM71" s="208">
        <f t="shared" si="28"/>
        <v>0</v>
      </c>
      <c r="BN71" s="175">
        <v>1</v>
      </c>
      <c r="BO71" s="175"/>
      <c r="BP71" s="208">
        <f t="shared" si="24"/>
        <v>1</v>
      </c>
      <c r="BQ71" s="8">
        <f t="shared" si="70"/>
        <v>13</v>
      </c>
      <c r="BR71" s="9">
        <f t="shared" si="71"/>
        <v>28</v>
      </c>
      <c r="BS71" s="204">
        <f t="shared" si="25"/>
        <v>41</v>
      </c>
      <c r="BT71" s="206">
        <f t="shared" si="72"/>
        <v>10</v>
      </c>
      <c r="BU71" s="206">
        <f t="shared" si="73"/>
        <v>17</v>
      </c>
      <c r="BV71" s="193">
        <f t="shared" si="26"/>
        <v>27</v>
      </c>
      <c r="BW71" s="172">
        <f>$BV71/$BQ12</f>
        <v>2.9771749917300696E-3</v>
      </c>
      <c r="BX71" s="175">
        <f t="shared" si="74"/>
        <v>3</v>
      </c>
      <c r="BY71" s="205">
        <f t="shared" si="75"/>
        <v>11</v>
      </c>
      <c r="BZ71" s="194">
        <f t="shared" si="27"/>
        <v>14</v>
      </c>
      <c r="CA71" s="171">
        <f>$BZ71/$BQ12</f>
        <v>1.5437203660822582E-3</v>
      </c>
    </row>
    <row r="72" spans="1:79" ht="18" customHeight="1" x14ac:dyDescent="0.3">
      <c r="A72" s="182">
        <f t="shared" si="69"/>
        <v>51</v>
      </c>
      <c r="B72" s="12" t="s">
        <v>185</v>
      </c>
      <c r="C72" s="10"/>
      <c r="D72" s="10"/>
      <c r="E72" s="208">
        <f t="shared" si="4"/>
        <v>0</v>
      </c>
      <c r="F72" s="175"/>
      <c r="G72" s="175"/>
      <c r="H72" s="208">
        <f t="shared" si="5"/>
        <v>0</v>
      </c>
      <c r="I72" s="9"/>
      <c r="J72" s="9"/>
      <c r="K72" s="208">
        <f t="shared" si="6"/>
        <v>0</v>
      </c>
      <c r="L72" s="205"/>
      <c r="M72" s="205"/>
      <c r="N72" s="208">
        <f t="shared" si="7"/>
        <v>0</v>
      </c>
      <c r="O72" s="175"/>
      <c r="P72" s="175"/>
      <c r="Q72" s="208">
        <f t="shared" si="8"/>
        <v>0</v>
      </c>
      <c r="R72" s="205"/>
      <c r="S72" s="205"/>
      <c r="T72" s="208">
        <f t="shared" si="9"/>
        <v>0</v>
      </c>
      <c r="U72" s="205"/>
      <c r="V72" s="205"/>
      <c r="W72" s="208">
        <f t="shared" si="10"/>
        <v>0</v>
      </c>
      <c r="X72" s="205"/>
      <c r="Y72" s="205"/>
      <c r="Z72" s="208">
        <f t="shared" si="11"/>
        <v>0</v>
      </c>
      <c r="AA72" s="9"/>
      <c r="AB72" s="9"/>
      <c r="AC72" s="208">
        <f t="shared" si="12"/>
        <v>0</v>
      </c>
      <c r="AD72" s="205"/>
      <c r="AE72" s="205"/>
      <c r="AF72" s="208">
        <f t="shared" si="13"/>
        <v>0</v>
      </c>
      <c r="AG72" s="205"/>
      <c r="AH72" s="205"/>
      <c r="AI72" s="208">
        <f t="shared" si="14"/>
        <v>0</v>
      </c>
      <c r="AJ72" s="205"/>
      <c r="AK72" s="205"/>
      <c r="AL72" s="208">
        <f t="shared" si="15"/>
        <v>0</v>
      </c>
      <c r="AM72" s="175"/>
      <c r="AN72" s="175"/>
      <c r="AO72" s="208">
        <f t="shared" si="16"/>
        <v>0</v>
      </c>
      <c r="AP72" s="205"/>
      <c r="AQ72" s="205"/>
      <c r="AR72" s="208">
        <f t="shared" si="17"/>
        <v>0</v>
      </c>
      <c r="AS72" s="205"/>
      <c r="AT72" s="205"/>
      <c r="AU72" s="208">
        <f t="shared" si="18"/>
        <v>0</v>
      </c>
      <c r="AV72" s="205"/>
      <c r="AW72" s="205"/>
      <c r="AX72" s="208">
        <f t="shared" si="19"/>
        <v>0</v>
      </c>
      <c r="AY72" s="205"/>
      <c r="AZ72" s="205"/>
      <c r="BA72" s="208">
        <f t="shared" si="20"/>
        <v>0</v>
      </c>
      <c r="BB72" s="175"/>
      <c r="BC72" s="175"/>
      <c r="BD72" s="208">
        <f t="shared" si="21"/>
        <v>0</v>
      </c>
      <c r="BE72" s="205"/>
      <c r="BF72" s="205"/>
      <c r="BG72" s="208">
        <f t="shared" si="22"/>
        <v>0</v>
      </c>
      <c r="BH72" s="206"/>
      <c r="BI72" s="206"/>
      <c r="BJ72" s="208">
        <f t="shared" si="23"/>
        <v>0</v>
      </c>
      <c r="BK72" s="205"/>
      <c r="BL72" s="205"/>
      <c r="BM72" s="208">
        <f t="shared" si="28"/>
        <v>0</v>
      </c>
      <c r="BN72" s="175"/>
      <c r="BO72" s="175"/>
      <c r="BP72" s="208">
        <f t="shared" si="24"/>
        <v>0</v>
      </c>
      <c r="BQ72" s="8">
        <f t="shared" si="70"/>
        <v>0</v>
      </c>
      <c r="BR72" s="9">
        <f t="shared" si="71"/>
        <v>0</v>
      </c>
      <c r="BS72" s="204">
        <f t="shared" si="25"/>
        <v>0</v>
      </c>
      <c r="BT72" s="206">
        <f t="shared" si="72"/>
        <v>0</v>
      </c>
      <c r="BU72" s="206">
        <f t="shared" si="73"/>
        <v>0</v>
      </c>
      <c r="BV72" s="193">
        <f t="shared" si="26"/>
        <v>0</v>
      </c>
      <c r="BW72" s="172">
        <f>$BV72/$BQ12</f>
        <v>0</v>
      </c>
      <c r="BX72" s="175">
        <f t="shared" si="74"/>
        <v>0</v>
      </c>
      <c r="BY72" s="205">
        <f t="shared" si="75"/>
        <v>0</v>
      </c>
      <c r="BZ72" s="194">
        <f t="shared" si="27"/>
        <v>0</v>
      </c>
      <c r="CA72" s="171">
        <f>$BZ72/$BQ12</f>
        <v>0</v>
      </c>
    </row>
    <row r="73" spans="1:79" ht="18.75" x14ac:dyDescent="0.3">
      <c r="A73" s="181">
        <f t="shared" si="69"/>
        <v>52</v>
      </c>
      <c r="B73" s="13" t="s">
        <v>195</v>
      </c>
      <c r="C73" s="10">
        <v>44</v>
      </c>
      <c r="D73" s="10">
        <v>20</v>
      </c>
      <c r="E73" s="208">
        <f t="shared" si="4"/>
        <v>64</v>
      </c>
      <c r="F73" s="175"/>
      <c r="G73" s="175"/>
      <c r="H73" s="208">
        <f t="shared" si="5"/>
        <v>0</v>
      </c>
      <c r="I73" s="9"/>
      <c r="J73" s="9"/>
      <c r="K73" s="208">
        <f t="shared" si="6"/>
        <v>0</v>
      </c>
      <c r="L73" s="205">
        <v>8</v>
      </c>
      <c r="M73" s="205">
        <v>1</v>
      </c>
      <c r="N73" s="208">
        <f t="shared" si="7"/>
        <v>9</v>
      </c>
      <c r="O73" s="175"/>
      <c r="P73" s="175"/>
      <c r="Q73" s="208">
        <f t="shared" si="8"/>
        <v>0</v>
      </c>
      <c r="R73" s="205">
        <v>14</v>
      </c>
      <c r="S73" s="205">
        <v>4</v>
      </c>
      <c r="T73" s="208">
        <f t="shared" si="9"/>
        <v>18</v>
      </c>
      <c r="U73" s="205">
        <v>16</v>
      </c>
      <c r="V73" s="205">
        <v>32</v>
      </c>
      <c r="W73" s="208">
        <f t="shared" si="10"/>
        <v>48</v>
      </c>
      <c r="X73" s="205">
        <v>36</v>
      </c>
      <c r="Y73" s="205">
        <v>22</v>
      </c>
      <c r="Z73" s="208">
        <f t="shared" si="11"/>
        <v>58</v>
      </c>
      <c r="AA73" s="9">
        <v>23</v>
      </c>
      <c r="AB73" s="9">
        <v>13</v>
      </c>
      <c r="AC73" s="208">
        <f t="shared" si="12"/>
        <v>36</v>
      </c>
      <c r="AD73" s="205">
        <v>37</v>
      </c>
      <c r="AE73" s="205">
        <v>33</v>
      </c>
      <c r="AF73" s="208">
        <f t="shared" si="13"/>
        <v>70</v>
      </c>
      <c r="AG73" s="205">
        <v>43</v>
      </c>
      <c r="AH73" s="205">
        <v>44</v>
      </c>
      <c r="AI73" s="208">
        <f t="shared" si="14"/>
        <v>87</v>
      </c>
      <c r="AJ73" s="205">
        <v>10</v>
      </c>
      <c r="AK73" s="205">
        <v>35</v>
      </c>
      <c r="AL73" s="208">
        <f t="shared" si="15"/>
        <v>45</v>
      </c>
      <c r="AM73" s="175"/>
      <c r="AN73" s="175"/>
      <c r="AO73" s="208">
        <f t="shared" si="16"/>
        <v>0</v>
      </c>
      <c r="AP73" s="205"/>
      <c r="AQ73" s="205">
        <v>2</v>
      </c>
      <c r="AR73" s="208">
        <f t="shared" si="17"/>
        <v>2</v>
      </c>
      <c r="AS73" s="205">
        <v>8</v>
      </c>
      <c r="AT73" s="205">
        <v>40</v>
      </c>
      <c r="AU73" s="208">
        <f t="shared" si="18"/>
        <v>48</v>
      </c>
      <c r="AV73" s="205">
        <v>33</v>
      </c>
      <c r="AW73" s="205"/>
      <c r="AX73" s="208">
        <f t="shared" si="19"/>
        <v>33</v>
      </c>
      <c r="AY73" s="205">
        <v>60</v>
      </c>
      <c r="AZ73" s="205">
        <v>82</v>
      </c>
      <c r="BA73" s="208">
        <f t="shared" si="20"/>
        <v>142</v>
      </c>
      <c r="BB73" s="175">
        <v>1</v>
      </c>
      <c r="BC73" s="175"/>
      <c r="BD73" s="208">
        <f t="shared" si="21"/>
        <v>1</v>
      </c>
      <c r="BE73" s="205">
        <v>16</v>
      </c>
      <c r="BF73" s="205">
        <v>7</v>
      </c>
      <c r="BG73" s="208">
        <f t="shared" si="22"/>
        <v>23</v>
      </c>
      <c r="BH73" s="206">
        <v>23</v>
      </c>
      <c r="BI73" s="206"/>
      <c r="BJ73" s="208">
        <f t="shared" si="23"/>
        <v>23</v>
      </c>
      <c r="BK73" s="205"/>
      <c r="BL73" s="205"/>
      <c r="BM73" s="208">
        <f t="shared" si="28"/>
        <v>0</v>
      </c>
      <c r="BN73" s="175"/>
      <c r="BO73" s="175"/>
      <c r="BP73" s="208">
        <f t="shared" si="24"/>
        <v>0</v>
      </c>
      <c r="BQ73" s="8">
        <f t="shared" si="70"/>
        <v>372</v>
      </c>
      <c r="BR73" s="9">
        <f t="shared" si="71"/>
        <v>335</v>
      </c>
      <c r="BS73" s="204">
        <f t="shared" si="25"/>
        <v>707</v>
      </c>
      <c r="BT73" s="206">
        <f t="shared" si="72"/>
        <v>371</v>
      </c>
      <c r="BU73" s="206">
        <f t="shared" si="73"/>
        <v>335</v>
      </c>
      <c r="BV73" s="193">
        <f t="shared" si="26"/>
        <v>706</v>
      </c>
      <c r="BW73" s="172">
        <f>$BV73/$BQ12</f>
        <v>7.7847612746719599E-2</v>
      </c>
      <c r="BX73" s="175">
        <f t="shared" si="74"/>
        <v>1</v>
      </c>
      <c r="BY73" s="205">
        <f t="shared" si="75"/>
        <v>0</v>
      </c>
      <c r="BZ73" s="194">
        <f t="shared" si="27"/>
        <v>1</v>
      </c>
      <c r="CA73" s="171">
        <f>$BZ73/$BQ12</f>
        <v>1.1026574043444702E-4</v>
      </c>
    </row>
    <row r="74" spans="1:79" ht="13.5" customHeight="1" x14ac:dyDescent="0.3">
      <c r="A74" s="182">
        <f t="shared" si="69"/>
        <v>53</v>
      </c>
      <c r="B74" s="13" t="s">
        <v>57</v>
      </c>
      <c r="C74" s="10"/>
      <c r="D74" s="10"/>
      <c r="E74" s="208">
        <f t="shared" si="4"/>
        <v>0</v>
      </c>
      <c r="F74" s="175"/>
      <c r="G74" s="175"/>
      <c r="H74" s="208">
        <f t="shared" si="5"/>
        <v>0</v>
      </c>
      <c r="I74" s="9"/>
      <c r="J74" s="9"/>
      <c r="K74" s="208">
        <f t="shared" si="6"/>
        <v>0</v>
      </c>
      <c r="L74" s="205"/>
      <c r="M74" s="205"/>
      <c r="N74" s="208">
        <f t="shared" si="7"/>
        <v>0</v>
      </c>
      <c r="O74" s="175"/>
      <c r="P74" s="175"/>
      <c r="Q74" s="208">
        <f t="shared" si="8"/>
        <v>0</v>
      </c>
      <c r="R74" s="205"/>
      <c r="S74" s="205"/>
      <c r="T74" s="208">
        <f t="shared" si="9"/>
        <v>0</v>
      </c>
      <c r="U74" s="205"/>
      <c r="V74" s="205"/>
      <c r="W74" s="208">
        <f t="shared" si="10"/>
        <v>0</v>
      </c>
      <c r="X74" s="205"/>
      <c r="Y74" s="205"/>
      <c r="Z74" s="208">
        <f t="shared" si="11"/>
        <v>0</v>
      </c>
      <c r="AA74" s="9"/>
      <c r="AB74" s="9"/>
      <c r="AC74" s="208">
        <f t="shared" si="12"/>
        <v>0</v>
      </c>
      <c r="AD74" s="205"/>
      <c r="AE74" s="205"/>
      <c r="AF74" s="208">
        <f t="shared" si="13"/>
        <v>0</v>
      </c>
      <c r="AG74" s="205"/>
      <c r="AH74" s="205"/>
      <c r="AI74" s="208">
        <f t="shared" si="14"/>
        <v>0</v>
      </c>
      <c r="AJ74" s="205"/>
      <c r="AK74" s="205"/>
      <c r="AL74" s="208">
        <f t="shared" si="15"/>
        <v>0</v>
      </c>
      <c r="AM74" s="175"/>
      <c r="AN74" s="175"/>
      <c r="AO74" s="208">
        <f t="shared" si="16"/>
        <v>0</v>
      </c>
      <c r="AP74" s="205"/>
      <c r="AQ74" s="205"/>
      <c r="AR74" s="208">
        <f t="shared" si="17"/>
        <v>0</v>
      </c>
      <c r="AS74" s="205"/>
      <c r="AT74" s="205"/>
      <c r="AU74" s="208">
        <f t="shared" si="18"/>
        <v>0</v>
      </c>
      <c r="AV74" s="205"/>
      <c r="AW74" s="205"/>
      <c r="AX74" s="208">
        <f t="shared" si="19"/>
        <v>0</v>
      </c>
      <c r="AY74" s="205"/>
      <c r="AZ74" s="205"/>
      <c r="BA74" s="208">
        <f t="shared" si="20"/>
        <v>0</v>
      </c>
      <c r="BB74" s="175"/>
      <c r="BC74" s="175"/>
      <c r="BD74" s="208">
        <f t="shared" si="21"/>
        <v>0</v>
      </c>
      <c r="BE74" s="205"/>
      <c r="BF74" s="205"/>
      <c r="BG74" s="208">
        <f t="shared" si="22"/>
        <v>0</v>
      </c>
      <c r="BH74" s="206"/>
      <c r="BI74" s="206"/>
      <c r="BJ74" s="208">
        <f t="shared" si="23"/>
        <v>0</v>
      </c>
      <c r="BK74" s="205"/>
      <c r="BL74" s="205"/>
      <c r="BM74" s="208">
        <f t="shared" si="28"/>
        <v>0</v>
      </c>
      <c r="BN74" s="175"/>
      <c r="BO74" s="175"/>
      <c r="BP74" s="208">
        <f t="shared" si="24"/>
        <v>0</v>
      </c>
      <c r="BQ74" s="8">
        <f t="shared" si="70"/>
        <v>0</v>
      </c>
      <c r="BR74" s="9">
        <f t="shared" si="71"/>
        <v>0</v>
      </c>
      <c r="BS74" s="204">
        <f t="shared" si="25"/>
        <v>0</v>
      </c>
      <c r="BT74" s="206">
        <f t="shared" si="72"/>
        <v>0</v>
      </c>
      <c r="BU74" s="206">
        <f t="shared" si="73"/>
        <v>0</v>
      </c>
      <c r="BV74" s="193">
        <f t="shared" si="26"/>
        <v>0</v>
      </c>
      <c r="BW74" s="172">
        <f>$BV74/$BQ12</f>
        <v>0</v>
      </c>
      <c r="BX74" s="175">
        <f t="shared" si="74"/>
        <v>0</v>
      </c>
      <c r="BY74" s="205">
        <f t="shared" si="75"/>
        <v>0</v>
      </c>
      <c r="BZ74" s="194">
        <f t="shared" si="27"/>
        <v>0</v>
      </c>
      <c r="CA74" s="171">
        <f>$BZ74/$BQ12</f>
        <v>0</v>
      </c>
    </row>
    <row r="75" spans="1:79" ht="18.75" customHeight="1" x14ac:dyDescent="0.3">
      <c r="A75" s="181">
        <f t="shared" si="69"/>
        <v>54</v>
      </c>
      <c r="B75" s="16" t="s">
        <v>193</v>
      </c>
      <c r="C75" s="10"/>
      <c r="D75" s="10">
        <v>3</v>
      </c>
      <c r="E75" s="208">
        <f t="shared" si="4"/>
        <v>3</v>
      </c>
      <c r="F75" s="175">
        <v>1</v>
      </c>
      <c r="G75" s="175">
        <v>1</v>
      </c>
      <c r="H75" s="208">
        <f t="shared" si="5"/>
        <v>2</v>
      </c>
      <c r="I75" s="9"/>
      <c r="J75" s="9"/>
      <c r="K75" s="208">
        <f t="shared" si="6"/>
        <v>0</v>
      </c>
      <c r="L75" s="205">
        <v>3</v>
      </c>
      <c r="M75" s="205">
        <v>2</v>
      </c>
      <c r="N75" s="208">
        <f t="shared" si="7"/>
        <v>5</v>
      </c>
      <c r="O75" s="175"/>
      <c r="P75" s="175">
        <v>2</v>
      </c>
      <c r="Q75" s="208">
        <f t="shared" si="8"/>
        <v>2</v>
      </c>
      <c r="R75" s="205"/>
      <c r="S75" s="205">
        <v>3</v>
      </c>
      <c r="T75" s="208">
        <f t="shared" si="9"/>
        <v>3</v>
      </c>
      <c r="U75" s="205">
        <v>5</v>
      </c>
      <c r="V75" s="205">
        <v>24</v>
      </c>
      <c r="W75" s="208">
        <f t="shared" si="10"/>
        <v>29</v>
      </c>
      <c r="X75" s="205">
        <v>8</v>
      </c>
      <c r="Y75" s="205">
        <v>41</v>
      </c>
      <c r="Z75" s="208">
        <f t="shared" si="11"/>
        <v>49</v>
      </c>
      <c r="AA75" s="9">
        <v>8</v>
      </c>
      <c r="AB75" s="9">
        <v>23</v>
      </c>
      <c r="AC75" s="208">
        <f t="shared" si="12"/>
        <v>31</v>
      </c>
      <c r="AD75" s="205">
        <v>14</v>
      </c>
      <c r="AE75" s="205">
        <v>35</v>
      </c>
      <c r="AF75" s="208">
        <f t="shared" si="13"/>
        <v>49</v>
      </c>
      <c r="AG75" s="205">
        <v>86</v>
      </c>
      <c r="AH75" s="205">
        <v>8</v>
      </c>
      <c r="AI75" s="208">
        <f t="shared" si="14"/>
        <v>94</v>
      </c>
      <c r="AJ75" s="205">
        <v>4</v>
      </c>
      <c r="AK75" s="205">
        <v>60</v>
      </c>
      <c r="AL75" s="208">
        <f t="shared" si="15"/>
        <v>64</v>
      </c>
      <c r="AM75" s="175">
        <v>8</v>
      </c>
      <c r="AN75" s="175">
        <v>2</v>
      </c>
      <c r="AO75" s="208">
        <f t="shared" si="16"/>
        <v>10</v>
      </c>
      <c r="AP75" s="205">
        <v>77</v>
      </c>
      <c r="AQ75" s="205">
        <v>93</v>
      </c>
      <c r="AR75" s="208">
        <f t="shared" si="17"/>
        <v>170</v>
      </c>
      <c r="AS75" s="205">
        <v>5</v>
      </c>
      <c r="AT75" s="205">
        <v>53</v>
      </c>
      <c r="AU75" s="208">
        <f t="shared" si="18"/>
        <v>58</v>
      </c>
      <c r="AV75" s="205">
        <v>26</v>
      </c>
      <c r="AW75" s="205">
        <v>5</v>
      </c>
      <c r="AX75" s="208">
        <f t="shared" si="19"/>
        <v>31</v>
      </c>
      <c r="AY75" s="205">
        <v>35</v>
      </c>
      <c r="AZ75" s="205">
        <v>195</v>
      </c>
      <c r="BA75" s="208">
        <f t="shared" si="20"/>
        <v>230</v>
      </c>
      <c r="BB75" s="175"/>
      <c r="BC75" s="175"/>
      <c r="BD75" s="208">
        <f t="shared" si="21"/>
        <v>0</v>
      </c>
      <c r="BE75" s="205">
        <v>1</v>
      </c>
      <c r="BF75" s="205">
        <v>1</v>
      </c>
      <c r="BG75" s="208">
        <f t="shared" si="22"/>
        <v>2</v>
      </c>
      <c r="BH75" s="206"/>
      <c r="BI75" s="206"/>
      <c r="BJ75" s="208">
        <f t="shared" si="23"/>
        <v>0</v>
      </c>
      <c r="BK75" s="205">
        <v>5</v>
      </c>
      <c r="BL75" s="205">
        <v>6</v>
      </c>
      <c r="BM75" s="208">
        <f t="shared" si="28"/>
        <v>11</v>
      </c>
      <c r="BN75" s="175">
        <v>1</v>
      </c>
      <c r="BO75" s="175"/>
      <c r="BP75" s="208">
        <f t="shared" si="24"/>
        <v>1</v>
      </c>
      <c r="BQ75" s="8">
        <f t="shared" si="70"/>
        <v>287</v>
      </c>
      <c r="BR75" s="9">
        <f t="shared" si="71"/>
        <v>557</v>
      </c>
      <c r="BS75" s="204">
        <f t="shared" si="25"/>
        <v>844</v>
      </c>
      <c r="BT75" s="206">
        <f t="shared" si="72"/>
        <v>277</v>
      </c>
      <c r="BU75" s="206">
        <f t="shared" si="73"/>
        <v>552</v>
      </c>
      <c r="BV75" s="193">
        <f t="shared" si="26"/>
        <v>829</v>
      </c>
      <c r="BW75" s="172">
        <f>$BV75/$BQ12</f>
        <v>9.1410298820156582E-2</v>
      </c>
      <c r="BX75" s="175">
        <f t="shared" si="74"/>
        <v>10</v>
      </c>
      <c r="BY75" s="205">
        <f t="shared" si="75"/>
        <v>5</v>
      </c>
      <c r="BZ75" s="194">
        <f t="shared" si="27"/>
        <v>15</v>
      </c>
      <c r="CA75" s="171">
        <f>$BZ75/$BQ12</f>
        <v>1.6539861065167053E-3</v>
      </c>
    </row>
    <row r="76" spans="1:79" ht="13.5" customHeight="1" thickBot="1" x14ac:dyDescent="0.35">
      <c r="A76" s="182">
        <f t="shared" si="69"/>
        <v>55</v>
      </c>
      <c r="B76" s="198" t="s">
        <v>181</v>
      </c>
      <c r="C76" s="10"/>
      <c r="D76" s="10"/>
      <c r="E76" s="208">
        <f t="shared" si="4"/>
        <v>0</v>
      </c>
      <c r="F76" s="175">
        <v>2</v>
      </c>
      <c r="G76" s="175">
        <v>2</v>
      </c>
      <c r="H76" s="208">
        <f t="shared" si="5"/>
        <v>4</v>
      </c>
      <c r="I76" s="9">
        <v>1</v>
      </c>
      <c r="J76" s="9"/>
      <c r="K76" s="208">
        <f t="shared" si="6"/>
        <v>1</v>
      </c>
      <c r="L76" s="205"/>
      <c r="M76" s="205"/>
      <c r="N76" s="208">
        <f t="shared" si="7"/>
        <v>0</v>
      </c>
      <c r="O76" s="175"/>
      <c r="P76" s="175"/>
      <c r="Q76" s="208">
        <f t="shared" si="8"/>
        <v>0</v>
      </c>
      <c r="R76" s="205"/>
      <c r="S76" s="205"/>
      <c r="T76" s="208">
        <f t="shared" si="9"/>
        <v>0</v>
      </c>
      <c r="U76" s="205"/>
      <c r="V76" s="205"/>
      <c r="W76" s="208">
        <f t="shared" si="10"/>
        <v>0</v>
      </c>
      <c r="X76" s="205"/>
      <c r="Y76" s="205"/>
      <c r="Z76" s="208">
        <f t="shared" si="11"/>
        <v>0</v>
      </c>
      <c r="AA76" s="9"/>
      <c r="AB76" s="9"/>
      <c r="AC76" s="208">
        <f t="shared" si="12"/>
        <v>0</v>
      </c>
      <c r="AD76" s="205"/>
      <c r="AE76" s="205"/>
      <c r="AF76" s="208">
        <f t="shared" si="13"/>
        <v>0</v>
      </c>
      <c r="AG76" s="205"/>
      <c r="AH76" s="205"/>
      <c r="AI76" s="208">
        <f t="shared" si="14"/>
        <v>0</v>
      </c>
      <c r="AJ76" s="205"/>
      <c r="AK76" s="205"/>
      <c r="AL76" s="208">
        <f t="shared" si="15"/>
        <v>0</v>
      </c>
      <c r="AM76" s="175"/>
      <c r="AN76" s="175"/>
      <c r="AO76" s="208">
        <f t="shared" si="16"/>
        <v>0</v>
      </c>
      <c r="AP76" s="205"/>
      <c r="AQ76" s="205">
        <v>1</v>
      </c>
      <c r="AR76" s="208">
        <f t="shared" si="17"/>
        <v>1</v>
      </c>
      <c r="AS76" s="205"/>
      <c r="AT76" s="205"/>
      <c r="AU76" s="208">
        <f t="shared" si="18"/>
        <v>0</v>
      </c>
      <c r="AV76" s="205"/>
      <c r="AW76" s="205"/>
      <c r="AX76" s="208">
        <f t="shared" si="19"/>
        <v>0</v>
      </c>
      <c r="AY76" s="205">
        <v>6</v>
      </c>
      <c r="AZ76" s="205">
        <v>25</v>
      </c>
      <c r="BA76" s="208">
        <f t="shared" si="20"/>
        <v>31</v>
      </c>
      <c r="BB76" s="175"/>
      <c r="BC76" s="175"/>
      <c r="BD76" s="208">
        <f t="shared" si="21"/>
        <v>0</v>
      </c>
      <c r="BE76" s="205"/>
      <c r="BF76" s="205"/>
      <c r="BG76" s="208">
        <f t="shared" si="22"/>
        <v>0</v>
      </c>
      <c r="BH76" s="206"/>
      <c r="BI76" s="206"/>
      <c r="BJ76" s="208">
        <f t="shared" si="23"/>
        <v>0</v>
      </c>
      <c r="BK76" s="205"/>
      <c r="BL76" s="205"/>
      <c r="BM76" s="208">
        <f t="shared" si="28"/>
        <v>0</v>
      </c>
      <c r="BN76" s="175"/>
      <c r="BO76" s="175"/>
      <c r="BP76" s="208">
        <f t="shared" si="24"/>
        <v>0</v>
      </c>
      <c r="BQ76" s="8">
        <f t="shared" si="70"/>
        <v>9</v>
      </c>
      <c r="BR76" s="9">
        <f t="shared" si="71"/>
        <v>28</v>
      </c>
      <c r="BS76" s="204">
        <f t="shared" si="25"/>
        <v>37</v>
      </c>
      <c r="BT76" s="206">
        <f t="shared" si="72"/>
        <v>7</v>
      </c>
      <c r="BU76" s="206">
        <f t="shared" si="73"/>
        <v>26</v>
      </c>
      <c r="BV76" s="193">
        <f t="shared" si="26"/>
        <v>33</v>
      </c>
      <c r="BW76" s="172">
        <f>$BV76/$BQ12</f>
        <v>3.6387694343367515E-3</v>
      </c>
      <c r="BX76" s="175">
        <f t="shared" si="74"/>
        <v>2</v>
      </c>
      <c r="BY76" s="205">
        <f t="shared" si="75"/>
        <v>2</v>
      </c>
      <c r="BZ76" s="194">
        <f t="shared" si="27"/>
        <v>4</v>
      </c>
      <c r="CA76" s="171">
        <f>$BZ76/$BQ12</f>
        <v>4.4106296173778808E-4</v>
      </c>
    </row>
    <row r="77" spans="1:79" ht="15.75" customHeight="1" x14ac:dyDescent="0.3">
      <c r="A77" s="354" t="s">
        <v>62</v>
      </c>
      <c r="B77" s="355"/>
      <c r="C77" s="199">
        <f>SUM(C22:C76)</f>
        <v>280</v>
      </c>
      <c r="D77" s="200">
        <f>SUM(D22:D76)</f>
        <v>272</v>
      </c>
      <c r="E77" s="211"/>
      <c r="F77" s="201">
        <f>SUM(F22:F76)</f>
        <v>99</v>
      </c>
      <c r="G77" s="201">
        <f>SUM(G22:G76)</f>
        <v>193</v>
      </c>
      <c r="H77" s="211"/>
      <c r="I77" s="200">
        <f>SUM(I22:I76)</f>
        <v>27</v>
      </c>
      <c r="J77" s="200">
        <f>SUM(J22:J76)</f>
        <v>0</v>
      </c>
      <c r="K77" s="211"/>
      <c r="L77" s="200">
        <f>SUM(L22:L76)</f>
        <v>68</v>
      </c>
      <c r="M77" s="200">
        <f>SUM(M22:M76)</f>
        <v>22</v>
      </c>
      <c r="N77" s="211"/>
      <c r="O77" s="200">
        <f>SUM(O22:O76)</f>
        <v>36</v>
      </c>
      <c r="P77" s="200">
        <f>SUM(P22:P76)</f>
        <v>28</v>
      </c>
      <c r="Q77" s="211"/>
      <c r="R77" s="200">
        <f>SUM(R22:R76)</f>
        <v>68</v>
      </c>
      <c r="S77" s="200">
        <f>SUM(S22:S76)</f>
        <v>57</v>
      </c>
      <c r="T77" s="211"/>
      <c r="U77" s="202">
        <f>SUM(U22:U76)</f>
        <v>131</v>
      </c>
      <c r="V77" s="202">
        <f>SUM(V22:V76)</f>
        <v>232</v>
      </c>
      <c r="W77" s="211"/>
      <c r="X77" s="200">
        <f>SUM(X22:X76)</f>
        <v>388</v>
      </c>
      <c r="Y77" s="200">
        <f>SUM(Y22:Y76)</f>
        <v>246</v>
      </c>
      <c r="Z77" s="211"/>
      <c r="AA77" s="200">
        <f>SUM(AA22:AA76)</f>
        <v>216</v>
      </c>
      <c r="AB77" s="200">
        <f>SUM(AB22:AB76)</f>
        <v>197</v>
      </c>
      <c r="AC77" s="211"/>
      <c r="AD77" s="200">
        <f>SUM(AD22:AD76)</f>
        <v>329</v>
      </c>
      <c r="AE77" s="200">
        <f>SUM(AE22:AE76)</f>
        <v>209</v>
      </c>
      <c r="AF77" s="211"/>
      <c r="AG77" s="200">
        <f>SUM(AG22:AG76)</f>
        <v>408</v>
      </c>
      <c r="AH77" s="200">
        <f>SUM(AH22:AH76)</f>
        <v>354</v>
      </c>
      <c r="AI77" s="211"/>
      <c r="AJ77" s="200">
        <f>SUM(AJ22:AJ76)</f>
        <v>170</v>
      </c>
      <c r="AK77" s="200">
        <f>SUM(AK22:AK76)</f>
        <v>477</v>
      </c>
      <c r="AL77" s="211"/>
      <c r="AM77" s="200">
        <f>SUM(AM22:AM76)</f>
        <v>38</v>
      </c>
      <c r="AN77" s="200">
        <f>SUM(AN22:AN76)</f>
        <v>27</v>
      </c>
      <c r="AO77" s="211"/>
      <c r="AP77" s="202">
        <f>SUM(AP21:AP76)</f>
        <v>368</v>
      </c>
      <c r="AQ77" s="202">
        <f>SUM(AQ21:AQ76)</f>
        <v>672</v>
      </c>
      <c r="AR77" s="211"/>
      <c r="AS77" s="202">
        <f>SUM(AS21:AS76)</f>
        <v>91</v>
      </c>
      <c r="AT77" s="202">
        <f>SUM(AT21:AT76)</f>
        <v>588</v>
      </c>
      <c r="AU77" s="211"/>
      <c r="AV77" s="202">
        <f>SUM(AV22:AV76)</f>
        <v>499</v>
      </c>
      <c r="AW77" s="202">
        <f>SUM(AW22:AW76)</f>
        <v>25</v>
      </c>
      <c r="AX77" s="211"/>
      <c r="AY77" s="202">
        <f>SUM(AY22:AY76)</f>
        <v>892</v>
      </c>
      <c r="AZ77" s="202">
        <f>SUM(AZ22:AZ76)</f>
        <v>960</v>
      </c>
      <c r="BA77" s="211"/>
      <c r="BB77" s="202">
        <f>SUM(BB21:BB76)</f>
        <v>58</v>
      </c>
      <c r="BC77" s="202">
        <f>SUM(BC21:BC76)</f>
        <v>0</v>
      </c>
      <c r="BD77" s="211"/>
      <c r="BE77" s="202">
        <f>SUM(BE22:BE76)</f>
        <v>63</v>
      </c>
      <c r="BF77" s="202">
        <f>SUM(BF22:BF76)</f>
        <v>10</v>
      </c>
      <c r="BG77" s="211"/>
      <c r="BH77" s="202">
        <f>SUM(BH21:BH76)</f>
        <v>205</v>
      </c>
      <c r="BI77" s="202">
        <f>SUM(BI21:BI76)</f>
        <v>9</v>
      </c>
      <c r="BJ77" s="211"/>
      <c r="BK77" s="202">
        <f>SUM(BK21:BK76)</f>
        <v>15</v>
      </c>
      <c r="BL77" s="202">
        <f>SUM(BL21:BL76)</f>
        <v>13</v>
      </c>
      <c r="BM77" s="211"/>
      <c r="BN77" s="203">
        <f>SUM(BN22:BN76)</f>
        <v>29</v>
      </c>
      <c r="BO77" s="203">
        <f>SUM(BO22:BO76)</f>
        <v>0</v>
      </c>
      <c r="BP77" s="211"/>
      <c r="BQ77" s="196">
        <f>BN77+BK77+BH77+BE77+BB77+AY77+AV77+AS77+AP77+AM77+AJ77+AG77+AD77+AA77+X77+U77+R77+O77+L77+I77+F77+C77</f>
        <v>4478</v>
      </c>
      <c r="BR77" s="197">
        <f>BO77+BL77+BI77+BF77+BC77+AZ77+AW77+AT77+AQ77+AN77+AK77+AH77+AE77+AB77+Y77+V77+S77+P77+M77+J77+G77+D77</f>
        <v>4591</v>
      </c>
      <c r="BS77" s="204">
        <f>BQ77+BR77</f>
        <v>9069</v>
      </c>
      <c r="BT77" s="206">
        <f t="shared" si="72"/>
        <v>4218</v>
      </c>
      <c r="BU77" s="206">
        <f t="shared" si="73"/>
        <v>4343</v>
      </c>
      <c r="BV77" s="193">
        <f t="shared" si="26"/>
        <v>8561</v>
      </c>
      <c r="BW77" s="184">
        <f>BT77/$BQ12</f>
        <v>0.46510089315249753</v>
      </c>
      <c r="BX77" s="175">
        <f t="shared" si="74"/>
        <v>260</v>
      </c>
      <c r="BY77" s="205">
        <f t="shared" si="75"/>
        <v>248</v>
      </c>
      <c r="BZ77" s="194">
        <f t="shared" si="27"/>
        <v>508</v>
      </c>
      <c r="CA77" s="171">
        <f>$BZ77/$BQ12</f>
        <v>5.6014996140699082E-2</v>
      </c>
    </row>
    <row r="78" spans="1:79" ht="15.75" thickBot="1" x14ac:dyDescent="0.3">
      <c r="A78" s="356"/>
      <c r="B78" s="357"/>
      <c r="C78" s="340">
        <f>C77+D77</f>
        <v>552</v>
      </c>
      <c r="D78" s="340"/>
      <c r="E78" s="90"/>
      <c r="F78" s="340">
        <f>F77+G77</f>
        <v>292</v>
      </c>
      <c r="G78" s="340"/>
      <c r="H78" s="90"/>
      <c r="I78" s="340">
        <f>I77+J77</f>
        <v>27</v>
      </c>
      <c r="J78" s="340"/>
      <c r="K78" s="90"/>
      <c r="L78" s="340">
        <f>L77+M77</f>
        <v>90</v>
      </c>
      <c r="M78" s="340"/>
      <c r="N78" s="90"/>
      <c r="O78" s="340">
        <f>O77+P77</f>
        <v>64</v>
      </c>
      <c r="P78" s="340"/>
      <c r="Q78" s="90"/>
      <c r="R78" s="340">
        <f>R77+S77</f>
        <v>125</v>
      </c>
      <c r="S78" s="340"/>
      <c r="T78" s="90"/>
      <c r="U78" s="340">
        <f>U77+V77</f>
        <v>363</v>
      </c>
      <c r="V78" s="340"/>
      <c r="W78" s="90"/>
      <c r="X78" s="340">
        <f>X77+Y77</f>
        <v>634</v>
      </c>
      <c r="Y78" s="340"/>
      <c r="Z78" s="90"/>
      <c r="AA78" s="340">
        <f>AA77+AB77</f>
        <v>413</v>
      </c>
      <c r="AB78" s="340"/>
      <c r="AC78" s="90"/>
      <c r="AD78" s="340">
        <f>AD77+AE77</f>
        <v>538</v>
      </c>
      <c r="AE78" s="340"/>
      <c r="AF78" s="90"/>
      <c r="AG78" s="372">
        <f>AG77+AH77</f>
        <v>762</v>
      </c>
      <c r="AH78" s="372"/>
      <c r="AI78" s="90"/>
      <c r="AJ78" s="340">
        <f>AJ77+AK77</f>
        <v>647</v>
      </c>
      <c r="AK78" s="340"/>
      <c r="AL78" s="90"/>
      <c r="AM78" s="340">
        <f>AM77+AN77</f>
        <v>65</v>
      </c>
      <c r="AN78" s="340"/>
      <c r="AO78" s="90"/>
      <c r="AP78" s="340">
        <f>AP77+AQ77</f>
        <v>1040</v>
      </c>
      <c r="AQ78" s="340"/>
      <c r="AR78" s="90"/>
      <c r="AS78" s="340">
        <f>AS77+AT77</f>
        <v>679</v>
      </c>
      <c r="AT78" s="340"/>
      <c r="AU78" s="90"/>
      <c r="AV78" s="340">
        <f>AV77+AW77</f>
        <v>524</v>
      </c>
      <c r="AW78" s="340"/>
      <c r="AX78" s="90"/>
      <c r="AY78" s="340">
        <f>AY77+AZ77</f>
        <v>1852</v>
      </c>
      <c r="AZ78" s="340"/>
      <c r="BA78" s="90"/>
      <c r="BB78" s="340">
        <f>BB77+BC77</f>
        <v>58</v>
      </c>
      <c r="BC78" s="340"/>
      <c r="BD78" s="90"/>
      <c r="BE78" s="340">
        <f>BE77+BF77</f>
        <v>73</v>
      </c>
      <c r="BF78" s="340"/>
      <c r="BG78" s="90"/>
      <c r="BH78" s="340">
        <f>BH77+BI77</f>
        <v>214</v>
      </c>
      <c r="BI78" s="340"/>
      <c r="BJ78" s="90"/>
      <c r="BK78" s="340">
        <f>BK77+BL77</f>
        <v>28</v>
      </c>
      <c r="BL78" s="340"/>
      <c r="BM78" s="90"/>
      <c r="BN78" s="340">
        <f>BN77+BO77</f>
        <v>29</v>
      </c>
      <c r="BO78" s="340"/>
      <c r="BP78" s="212"/>
      <c r="BQ78" s="340">
        <f>BQ77+BR77</f>
        <v>9069</v>
      </c>
      <c r="BR78" s="340"/>
      <c r="BT78" s="340">
        <f>BT77+BU77</f>
        <v>8561</v>
      </c>
      <c r="BU78" s="340"/>
      <c r="BX78" s="340">
        <f>BX77+BY77</f>
        <v>508</v>
      </c>
      <c r="BY78" s="340"/>
    </row>
    <row r="79" spans="1:79" x14ac:dyDescent="0.25">
      <c r="BX79" s="173"/>
      <c r="BY79" s="173"/>
      <c r="BZ79" s="173"/>
    </row>
    <row r="80" spans="1:79" x14ac:dyDescent="0.25">
      <c r="O80" s="2"/>
      <c r="P80" s="2"/>
      <c r="R80" s="2"/>
      <c r="S80" s="2"/>
      <c r="U80" s="2"/>
      <c r="V80" s="2"/>
    </row>
    <row r="81" spans="15:22" x14ac:dyDescent="0.25">
      <c r="O81" s="2"/>
      <c r="P81" s="2"/>
      <c r="R81" s="2"/>
      <c r="S81" s="2"/>
      <c r="U81" s="2"/>
      <c r="V81" s="2"/>
    </row>
  </sheetData>
  <mergeCells count="331">
    <mergeCell ref="C17:E17"/>
    <mergeCell ref="I17:K17"/>
    <mergeCell ref="L17:N17"/>
    <mergeCell ref="R17:T17"/>
    <mergeCell ref="U17:W17"/>
    <mergeCell ref="X17:Z17"/>
    <mergeCell ref="AA17:AC17"/>
    <mergeCell ref="AD17:AF17"/>
    <mergeCell ref="AG17:AI17"/>
    <mergeCell ref="O17:Q17"/>
    <mergeCell ref="F17:H17"/>
    <mergeCell ref="F18:H18"/>
    <mergeCell ref="F19:H19"/>
    <mergeCell ref="L4:N10"/>
    <mergeCell ref="R20:S20"/>
    <mergeCell ref="BT11:BV11"/>
    <mergeCell ref="BX11:BZ11"/>
    <mergeCell ref="BX5:BZ10"/>
    <mergeCell ref="BT5:BV10"/>
    <mergeCell ref="O12:Q12"/>
    <mergeCell ref="O13:Q13"/>
    <mergeCell ref="O14:Q14"/>
    <mergeCell ref="O15:Q15"/>
    <mergeCell ref="O16:Q16"/>
    <mergeCell ref="U4:W10"/>
    <mergeCell ref="U11:W11"/>
    <mergeCell ref="U12:W12"/>
    <mergeCell ref="U13:W13"/>
    <mergeCell ref="U14:W14"/>
    <mergeCell ref="BX17:BZ18"/>
    <mergeCell ref="BW17:BW18"/>
    <mergeCell ref="I4:K10"/>
    <mergeCell ref="B6:B10"/>
    <mergeCell ref="A6:A9"/>
    <mergeCell ref="BE20:BF20"/>
    <mergeCell ref="BN20:BO20"/>
    <mergeCell ref="BN15:BP15"/>
    <mergeCell ref="BN16:BP16"/>
    <mergeCell ref="BN17:BP17"/>
    <mergeCell ref="BN18:BP18"/>
    <mergeCell ref="A10:A21"/>
    <mergeCell ref="AD12:AF12"/>
    <mergeCell ref="AD11:AF11"/>
    <mergeCell ref="AD13:AF13"/>
    <mergeCell ref="AD14:AF14"/>
    <mergeCell ref="AD15:AF15"/>
    <mergeCell ref="AF20:AF21"/>
    <mergeCell ref="AM14:AO14"/>
    <mergeCell ref="AM15:AO15"/>
    <mergeCell ref="AM16:AO16"/>
    <mergeCell ref="AM17:AO17"/>
    <mergeCell ref="AJ17:AL17"/>
    <mergeCell ref="AJ19:AL19"/>
    <mergeCell ref="AP14:AR14"/>
    <mergeCell ref="F15:H15"/>
    <mergeCell ref="F16:H16"/>
    <mergeCell ref="BQ4:BS10"/>
    <mergeCell ref="AG11:AI11"/>
    <mergeCell ref="AD4:AF10"/>
    <mergeCell ref="L20:M20"/>
    <mergeCell ref="I15:K15"/>
    <mergeCell ref="F20:G20"/>
    <mergeCell ref="I16:K16"/>
    <mergeCell ref="F4:H10"/>
    <mergeCell ref="F13:H13"/>
    <mergeCell ref="F14:H14"/>
    <mergeCell ref="O20:P20"/>
    <mergeCell ref="U20:V20"/>
    <mergeCell ref="X20:Y20"/>
    <mergeCell ref="U15:W15"/>
    <mergeCell ref="U16:W16"/>
    <mergeCell ref="U18:W18"/>
    <mergeCell ref="U19:W19"/>
    <mergeCell ref="AD20:AE20"/>
    <mergeCell ref="AC20:AC21"/>
    <mergeCell ref="AD16:AF16"/>
    <mergeCell ref="AD18:AF18"/>
    <mergeCell ref="AD19:AF19"/>
    <mergeCell ref="AA19:AC19"/>
    <mergeCell ref="AA18:AC18"/>
    <mergeCell ref="A1:CA1"/>
    <mergeCell ref="BT4:CA4"/>
    <mergeCell ref="CA5:CA11"/>
    <mergeCell ref="BW5:BW11"/>
    <mergeCell ref="A4:B5"/>
    <mergeCell ref="A2:CA2"/>
    <mergeCell ref="A3:CA3"/>
    <mergeCell ref="C4:E10"/>
    <mergeCell ref="CA17:CA18"/>
    <mergeCell ref="BW13:BW14"/>
    <mergeCell ref="CA13:CA14"/>
    <mergeCell ref="BW15:BW16"/>
    <mergeCell ref="CA15:CA16"/>
    <mergeCell ref="BQ13:BS14"/>
    <mergeCell ref="BQ15:BS16"/>
    <mergeCell ref="BX13:BZ14"/>
    <mergeCell ref="BX15:BZ16"/>
    <mergeCell ref="AA4:AC10"/>
    <mergeCell ref="AA11:AC11"/>
    <mergeCell ref="AA12:AC12"/>
    <mergeCell ref="AA15:AC15"/>
    <mergeCell ref="AA16:AC16"/>
    <mergeCell ref="AA13:AC13"/>
    <mergeCell ref="AA14:AC14"/>
    <mergeCell ref="AP17:AR17"/>
    <mergeCell ref="AP18:AR18"/>
    <mergeCell ref="AP19:AR19"/>
    <mergeCell ref="AS20:AT20"/>
    <mergeCell ref="AS16:AU16"/>
    <mergeCell ref="AS17:AU17"/>
    <mergeCell ref="AS18:AU18"/>
    <mergeCell ref="AS19:AU19"/>
    <mergeCell ref="AS15:AU15"/>
    <mergeCell ref="AP20:AQ20"/>
    <mergeCell ref="AV4:AX10"/>
    <mergeCell ref="AV11:AX11"/>
    <mergeCell ref="AV12:AX12"/>
    <mergeCell ref="AV13:AX13"/>
    <mergeCell ref="AV14:AX14"/>
    <mergeCell ref="AS4:AU10"/>
    <mergeCell ref="AS11:AU11"/>
    <mergeCell ref="AP15:AR15"/>
    <mergeCell ref="AP16:AR16"/>
    <mergeCell ref="BN19:BP19"/>
    <mergeCell ref="BP20:BP21"/>
    <mergeCell ref="BN4:BP10"/>
    <mergeCell ref="BN11:BP11"/>
    <mergeCell ref="BN12:BP12"/>
    <mergeCell ref="BN13:BP13"/>
    <mergeCell ref="BN14:BP14"/>
    <mergeCell ref="BK15:BM15"/>
    <mergeCell ref="AJ20:AK20"/>
    <mergeCell ref="AM20:AN20"/>
    <mergeCell ref="BH20:BI20"/>
    <mergeCell ref="BK20:BL20"/>
    <mergeCell ref="BJ20:BJ21"/>
    <mergeCell ref="BH4:BJ10"/>
    <mergeCell ref="BH11:BJ11"/>
    <mergeCell ref="BH12:BJ12"/>
    <mergeCell ref="BH13:BJ13"/>
    <mergeCell ref="BH14:BJ14"/>
    <mergeCell ref="BH15:BJ15"/>
    <mergeCell ref="BH16:BJ16"/>
    <mergeCell ref="BH17:BJ17"/>
    <mergeCell ref="BH18:BJ18"/>
    <mergeCell ref="BH19:BJ19"/>
    <mergeCell ref="AY19:BA19"/>
    <mergeCell ref="BT13:BV14"/>
    <mergeCell ref="BT15:BV16"/>
    <mergeCell ref="BT17:BV18"/>
    <mergeCell ref="BT19:BV19"/>
    <mergeCell ref="BT20:BV20"/>
    <mergeCell ref="BQ11:BS11"/>
    <mergeCell ref="BQ12:BS12"/>
    <mergeCell ref="BQ17:BS17"/>
    <mergeCell ref="BQ18:BS18"/>
    <mergeCell ref="BQ19:BS19"/>
    <mergeCell ref="A77:B78"/>
    <mergeCell ref="C78:D78"/>
    <mergeCell ref="F78:G78"/>
    <mergeCell ref="I78:J78"/>
    <mergeCell ref="L78:M78"/>
    <mergeCell ref="BX19:BZ19"/>
    <mergeCell ref="BX20:BZ20"/>
    <mergeCell ref="BT12:BV12"/>
    <mergeCell ref="BX12:BZ12"/>
    <mergeCell ref="AG20:AH20"/>
    <mergeCell ref="AU20:AU21"/>
    <mergeCell ref="BQ20:BS20"/>
    <mergeCell ref="BB20:BC20"/>
    <mergeCell ref="AX20:AX21"/>
    <mergeCell ref="AM12:AO12"/>
    <mergeCell ref="AM13:AO13"/>
    <mergeCell ref="AY20:AZ20"/>
    <mergeCell ref="AV20:AW20"/>
    <mergeCell ref="AG78:AH78"/>
    <mergeCell ref="AJ78:AK78"/>
    <mergeCell ref="AM78:AN78"/>
    <mergeCell ref="AP78:AQ78"/>
    <mergeCell ref="O78:P78"/>
    <mergeCell ref="U78:V78"/>
    <mergeCell ref="X78:Y78"/>
    <mergeCell ref="AA78:AB78"/>
    <mergeCell ref="E20:E21"/>
    <mergeCell ref="C11:E11"/>
    <mergeCell ref="C12:E12"/>
    <mergeCell ref="C13:E13"/>
    <mergeCell ref="C14:E14"/>
    <mergeCell ref="C15:E15"/>
    <mergeCell ref="C16:E16"/>
    <mergeCell ref="C18:E18"/>
    <mergeCell ref="K20:K21"/>
    <mergeCell ref="I20:J20"/>
    <mergeCell ref="C20:D20"/>
    <mergeCell ref="C19:E19"/>
    <mergeCell ref="L18:N18"/>
    <mergeCell ref="L11:N11"/>
    <mergeCell ref="H20:H21"/>
    <mergeCell ref="F11:H11"/>
    <mergeCell ref="F12:H12"/>
    <mergeCell ref="AA20:AB20"/>
    <mergeCell ref="O18:Q18"/>
    <mergeCell ref="O19:Q19"/>
    <mergeCell ref="R15:T15"/>
    <mergeCell ref="R16:T16"/>
    <mergeCell ref="AI20:AI21"/>
    <mergeCell ref="AL20:AL21"/>
    <mergeCell ref="AO20:AO21"/>
    <mergeCell ref="AR20:AR21"/>
    <mergeCell ref="BX78:BY78"/>
    <mergeCell ref="N20:N21"/>
    <mergeCell ref="T20:T21"/>
    <mergeCell ref="W20:W21"/>
    <mergeCell ref="Z20:Z21"/>
    <mergeCell ref="BH78:BI78"/>
    <mergeCell ref="BK78:BL78"/>
    <mergeCell ref="BN78:BO78"/>
    <mergeCell ref="BQ78:BR78"/>
    <mergeCell ref="BT78:BU78"/>
    <mergeCell ref="AS78:AT78"/>
    <mergeCell ref="AV78:AW78"/>
    <mergeCell ref="AY78:AZ78"/>
    <mergeCell ref="BB78:BC78"/>
    <mergeCell ref="BE78:BF78"/>
    <mergeCell ref="AD78:AE78"/>
    <mergeCell ref="Q20:Q21"/>
    <mergeCell ref="BA20:BA21"/>
    <mergeCell ref="BD20:BD21"/>
    <mergeCell ref="R78:S78"/>
    <mergeCell ref="O4:Q10"/>
    <mergeCell ref="O11:Q11"/>
    <mergeCell ref="L16:N16"/>
    <mergeCell ref="L15:N15"/>
    <mergeCell ref="L14:N14"/>
    <mergeCell ref="L13:N13"/>
    <mergeCell ref="L12:N12"/>
    <mergeCell ref="I18:K18"/>
    <mergeCell ref="I19:K19"/>
    <mergeCell ref="L19:N19"/>
    <mergeCell ref="I13:K13"/>
    <mergeCell ref="I14:K14"/>
    <mergeCell ref="I11:K11"/>
    <mergeCell ref="I12:K12"/>
    <mergeCell ref="R4:T10"/>
    <mergeCell ref="R11:T11"/>
    <mergeCell ref="R12:T12"/>
    <mergeCell ref="R13:T13"/>
    <mergeCell ref="R14:T14"/>
    <mergeCell ref="X16:Z16"/>
    <mergeCell ref="X18:Z18"/>
    <mergeCell ref="X19:Z19"/>
    <mergeCell ref="X4:Z10"/>
    <mergeCell ref="X11:Z11"/>
    <mergeCell ref="X12:Z12"/>
    <mergeCell ref="X13:Z13"/>
    <mergeCell ref="X14:Z14"/>
    <mergeCell ref="X15:Z15"/>
    <mergeCell ref="R18:T18"/>
    <mergeCell ref="R19:T19"/>
    <mergeCell ref="AG18:AI18"/>
    <mergeCell ref="AG19:AI19"/>
    <mergeCell ref="AP4:AR10"/>
    <mergeCell ref="AJ11:AL11"/>
    <mergeCell ref="AJ12:AL12"/>
    <mergeCell ref="AJ13:AL13"/>
    <mergeCell ref="AJ14:AL14"/>
    <mergeCell ref="AJ15:AL15"/>
    <mergeCell ref="AJ16:AL16"/>
    <mergeCell ref="AJ18:AL18"/>
    <mergeCell ref="AG4:AI10"/>
    <mergeCell ref="AJ4:AL10"/>
    <mergeCell ref="AP11:AR11"/>
    <mergeCell ref="AM4:AO10"/>
    <mergeCell ref="AM11:AO11"/>
    <mergeCell ref="AG12:AI12"/>
    <mergeCell ref="AG13:AI13"/>
    <mergeCell ref="AG14:AI14"/>
    <mergeCell ref="AG15:AI15"/>
    <mergeCell ref="AG16:AI16"/>
    <mergeCell ref="AM18:AO18"/>
    <mergeCell ref="AM19:AO19"/>
    <mergeCell ref="AP12:AR12"/>
    <mergeCell ref="AP13:AR13"/>
    <mergeCell ref="AS12:AU12"/>
    <mergeCell ref="AS13:AU13"/>
    <mergeCell ref="AS14:AU14"/>
    <mergeCell ref="AV16:AX16"/>
    <mergeCell ref="AV17:AX17"/>
    <mergeCell ref="AV18:AX18"/>
    <mergeCell ref="AV19:AX19"/>
    <mergeCell ref="AV15:AX15"/>
    <mergeCell ref="BB17:BD17"/>
    <mergeCell ref="BB18:BD18"/>
    <mergeCell ref="AY12:BA12"/>
    <mergeCell ref="AY4:BA10"/>
    <mergeCell ref="AY11:BA11"/>
    <mergeCell ref="AY13:BA13"/>
    <mergeCell ref="AY14:BA14"/>
    <mergeCell ref="AY15:BA15"/>
    <mergeCell ref="AY16:BA16"/>
    <mergeCell ref="AY17:BA17"/>
    <mergeCell ref="AY18:BA18"/>
    <mergeCell ref="BB19:BD19"/>
    <mergeCell ref="BB4:BD10"/>
    <mergeCell ref="BB11:BD11"/>
    <mergeCell ref="BB12:BD12"/>
    <mergeCell ref="BB13:BD13"/>
    <mergeCell ref="BB14:BD14"/>
    <mergeCell ref="BB15:BD15"/>
    <mergeCell ref="BB16:BD16"/>
    <mergeCell ref="BK16:BM16"/>
    <mergeCell ref="BK17:BM17"/>
    <mergeCell ref="BK18:BM18"/>
    <mergeCell ref="BK19:BM19"/>
    <mergeCell ref="BG20:BG21"/>
    <mergeCell ref="BE4:BG10"/>
    <mergeCell ref="BE11:BG11"/>
    <mergeCell ref="BE12:BG12"/>
    <mergeCell ref="BE13:BG13"/>
    <mergeCell ref="BE14:BG14"/>
    <mergeCell ref="BE15:BG15"/>
    <mergeCell ref="BE16:BG16"/>
    <mergeCell ref="BE17:BG17"/>
    <mergeCell ref="BE18:BG18"/>
    <mergeCell ref="BE19:BG19"/>
    <mergeCell ref="BM20:BM21"/>
    <mergeCell ref="BK4:BM10"/>
    <mergeCell ref="BK11:BM11"/>
    <mergeCell ref="BK12:BM12"/>
    <mergeCell ref="BK13:BM13"/>
    <mergeCell ref="BK14:BM14"/>
  </mergeCells>
  <printOptions horizontalCentered="1"/>
  <pageMargins left="0.23622047244094491" right="0.23622047244094491" top="0.15748031496062992" bottom="0.74803149606299213" header="0.31496062992125984" footer="0.31496062992125984"/>
  <pageSetup paperSize="119" scale="68" fitToWidth="0" fitToHeight="0" orientation="landscape" r:id="rId1"/>
  <ignoredErrors>
    <ignoredError sqref="CA54" formula="1"/>
    <ignoredError sqref="BW17 CA18 CA17 BW19:BW20 B28:C30 B21 B17 F17:F18 I16:I18 L16:L18 O17:O18 R16:R18 U16 X16:X18 AA16:AA18 AD16:AD18 AG16:AG18 AJ16:AJ18 AM16:AM18 AP16:AP18 AS17:AS18 AV16:AV18 AY16:AY18 BB16:BB18 BE16:BE20 BH16:BH18 BK16:BK20 BN16:BN18 BQ20 CA19:CA20 BT20 BW18 BN14 CA70:CA77 CA28:CA32 CA35:CA50 U18 F14 CA22:CA26 B22:C26 CA57:CA68 B20:C20 B19 F20 I20 L20 U20 X20 AA20 AD20 AG20 AJ20 AM20 AP20 AS20 AV20 AY20 BB20 BN20 O20 R20 BH20 B18" evalError="1"/>
    <ignoredError sqref="BX19:BX20 BX17 BQ18" evalError="1" formula="1"/>
    <ignoredError sqref="BB77 BE77" formula="1" emptyCellReference="1"/>
    <ignoredError sqref="BW57:BW68 AA24:AA26 U22:U26 AA22 AM22:AM26 BE23:BE26 BH22:BH26 BK22:BK26 F24:F26 I24:I26 O24:O26 X25:X26 BW24:BW26 BN24:BN26 L24:L26 L28:L30 BN29:BN30 BW28:BW32 BB29:BB30 AV29:AV30 AS29:AS30 BW35:BW52 X29 BW22 O28:O30 I28:I30 BW70:BW77 BN22 BK28:BK30 BH28:BH30 BE28:BE30 BB22:BB26 AV22:AV26 AS22:AS26 AM28:AM30 AA28:AA29 X22:X23 U28:U30 O22 L22 I22" evalError="1" emptyCellReference="1"/>
    <ignoredError sqref="E27 E77:BA77 BF77:BP77 BC77:BD77 E22:H22 J22:K22 M22:N22 P22:Q22 E33:Q34 E28:H28 T28 E30 V30:Z30 V28:Z28 E23 Y23:AL23 Y22:Z22 V29:W29 AB29:AL29 AB28:AL28 AN30:AR30 AN29:AR29 AN28:AR28 E24:E26 AT24:AU26 AT23:AU23 AT22:AU22 AW24:BA26 AW23:AY23 AW22:BA22 BC24:BD26 BC23:BD23 BC22:BG22 BF30:BG30 BF29:BG29 BF28:BG28 BI30:BJ30 BI29:BJ29 BI28:BJ28 BL30:BM30 BL29:BM29 BL28:BV28 BO22:BV22 BX77 E70:Q70 BX70:BX76 J28:K28 J29:K30 P28:Q28 P29:Q29 BX22 Y29:Z29 E53:Q56 E36:Q38 BX35:BX52 AT30:AU30 AT29:AU29 AW30:BA30 AW29:BA29 BC30:BD30 BC29:BD29 E31:Q31 BX31:BX32 BX30 BX29 BX28 BO30:BV30 BO29:BV29 M28:N28 M29:N30 P30:Q30 T30 M24:N24 BO24:BV26 BX24:BX26 M25:N26 Y25:Z26 P24:Q24 P25:Q26 J24:K26 G24:H26 BL24:BM26 BL23:BX23 BL22:BM22 BI24:BJ26 BI23:BJ23 BI22:BJ22 BF24:BG26 BF23:BG23 AN23:AR23 AN22:AR22 AN25:AR26 AN24:AR24 AB22:AL22 V22:W22 V23:W23 V24:Z24 V25:W26 T22 T23 T24 T25:T26 AB25:AL26 AB24:AF24 E69:N69 E57:Q58 BX57:BX68 BY21:BZ76 C77:D77 G23:Q23 E76 J76:Q76 E35:N35 Q35 T35 E49:Q52 E48 T48 E61:Q61 E59:Q59 T59:BV59 E72:Q72 E71:F71 T71:AF71 E74:Q74 E73:K73 T73 T27:BX27 T33:BX34 T70:AM70 T29 T53:BX55 T36:BV39 T32:BV32 T69:BX69 T57:BV58 T76:AY76 T49:BV49 T61:BV61 T72:BV72 T74:BV74 W48:X48 T75 W75 AC75:AD75 T63:BV63 T62 AC62 AC48 AO75 T31:AM31 AO31:BV31 AO35 AO62 AO70:AY70 T47 AO47:AP47 AR48 T67:BV68 T66:AP66 AR66:BG66 AR75 AU73 AU75 BO48:BV48 BO71:BV71 BM75:BV75 BJ48:BM48 BJ35:BV35 BG73 BF48:BG48 BA73:BD73 BA75:BJ75 BA62 BA23 AX75 AX35 AU35 AT28:AY28 AL75 AL73:AP73 T44:BV44 T42:AJ42 AL42:BV42 AI73 AI75:AJ75 AH71:AO71 Z75 N48:O48 BS77:BV77 E63:Q63 E62 H62 E47 G47:Q47 H48:L48 E29 H29 G27:Q27 H71:Q71 H30 E40:Q44 E39:F39 H39:Q39 E46:Q46 E45:F45 H45:O45 E65:Q68 E64:F64 H64:Q64 P69:Q69 Q62 T65:BV65 T64:Z64 AB64:AU64 AC73 AF75 T51:BV51 T50:AD50 AF50:BV50 AF73 AF62 T60:AF60 AH60:BV60 AI48:AL48 AH35:AL35 AH24:AL24 AI62 AR62 AR47:AS47 AR71:BM71 AR73 AW64:AY64 BA48 BA35:BD35 T52:AY52 BA52:BV52 BA64:BV64 BI73:BV73 BI66:BV66 BI62:BV62 E75:K75 Q75 Z62 AC35 AO48 T56:AP56 AR56:BX56 AU62 BA70:BV70 T41:BV41 T40:BA40 BC40:BV40 G76:H76 N73:Q73 M75:O75 Q48 W62 V73:W73 V35:Z35 V47:Z47 Z73:AA73 AT48:AV48 AU47:AY47 AX62 AX48 T43:AX43 AZ43:BV43 BA76:BV76 BA47:BV47 T46:BV46 T45:AP45 BA45:BV45 E32 G32:Q32 E60:F60 H60:Q60 J62:L62 N62 Q45 Z48:AA48 AB47:AM47 AB30:AL30 AE48:AF48 AE35:AF35 AK62:AL62 AR35 AR45:AY45 AW73:AX73 BA28:BD28 BC62:BG62 BC48:BD48 BF35:BG35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Y47"/>
  <sheetViews>
    <sheetView topLeftCell="D1" workbookViewId="0">
      <selection activeCell="H18" sqref="H18"/>
    </sheetView>
  </sheetViews>
  <sheetFormatPr baseColWidth="10" defaultRowHeight="15" x14ac:dyDescent="0.25"/>
  <cols>
    <col min="1" max="1" width="5.28515625" bestFit="1" customWidth="1"/>
    <col min="2" max="2" width="3.7109375" bestFit="1" customWidth="1"/>
    <col min="3" max="3" width="15.5703125" customWidth="1"/>
    <col min="4" max="4" width="8.7109375" bestFit="1" customWidth="1"/>
    <col min="5" max="5" width="5.140625" bestFit="1" customWidth="1"/>
    <col min="6" max="6" width="8.7109375" bestFit="1" customWidth="1"/>
    <col min="7" max="7" width="6.28515625" bestFit="1" customWidth="1"/>
    <col min="8" max="8" width="8.7109375" bestFit="1" customWidth="1"/>
    <col min="9" max="9" width="5.140625" bestFit="1" customWidth="1"/>
    <col min="10" max="10" width="8.7109375" customWidth="1"/>
    <col min="11" max="11" width="5.140625" bestFit="1" customWidth="1"/>
    <col min="12" max="12" width="8.7109375" bestFit="1" customWidth="1"/>
    <col min="13" max="13" width="5.140625" bestFit="1" customWidth="1"/>
    <col min="14" max="14" width="8.7109375" bestFit="1" customWidth="1"/>
    <col min="15" max="15" width="5.140625" bestFit="1" customWidth="1"/>
    <col min="16" max="16" width="8.7109375" bestFit="1" customWidth="1"/>
    <col min="17" max="17" width="5.140625" bestFit="1" customWidth="1"/>
    <col min="18" max="18" width="8.7109375" bestFit="1" customWidth="1"/>
    <col min="19" max="19" width="5.140625" bestFit="1" customWidth="1"/>
    <col min="20" max="20" width="10" bestFit="1" customWidth="1"/>
    <col min="21" max="21" width="5.140625" bestFit="1" customWidth="1"/>
    <col min="22" max="22" width="18.28515625" bestFit="1" customWidth="1"/>
    <col min="23" max="23" width="9.42578125" bestFit="1" customWidth="1"/>
    <col min="24" max="24" width="8.85546875" bestFit="1" customWidth="1"/>
    <col min="25" max="25" width="12.140625" customWidth="1"/>
  </cols>
  <sheetData>
    <row r="2" spans="1:25" x14ac:dyDescent="0.25">
      <c r="A2" s="33" t="s">
        <v>73</v>
      </c>
      <c r="B2" s="529" t="s">
        <v>71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06" t="s">
        <v>74</v>
      </c>
      <c r="X2" s="507"/>
      <c r="Y2" s="524" t="s">
        <v>82</v>
      </c>
    </row>
    <row r="3" spans="1:25" x14ac:dyDescent="0.25">
      <c r="A3" s="512">
        <v>9</v>
      </c>
      <c r="B3" s="530" t="s">
        <v>69</v>
      </c>
      <c r="C3" s="513" t="s">
        <v>73</v>
      </c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5"/>
      <c r="V3" s="36" t="s">
        <v>83</v>
      </c>
      <c r="W3" s="508"/>
      <c r="X3" s="509"/>
      <c r="Y3" s="525"/>
    </row>
    <row r="4" spans="1:25" x14ac:dyDescent="0.25">
      <c r="A4" s="512"/>
      <c r="B4" s="531"/>
      <c r="C4" s="19" t="s">
        <v>37</v>
      </c>
      <c r="D4" s="168">
        <f>'Datos de los Delitos del MGP'!C12</f>
        <v>552</v>
      </c>
      <c r="E4" s="516" t="s">
        <v>0</v>
      </c>
      <c r="F4" s="168">
        <f>'Datos de los Delitos del MGP'!L12</f>
        <v>90</v>
      </c>
      <c r="G4" s="516" t="s">
        <v>0</v>
      </c>
      <c r="H4" s="168">
        <f>'Datos de los Delitos del MGP'!O12</f>
        <v>64</v>
      </c>
      <c r="I4" s="516" t="s">
        <v>0</v>
      </c>
      <c r="J4" s="168">
        <f>'Datos de los Delitos del MGP'!U12</f>
        <v>363</v>
      </c>
      <c r="K4" s="516" t="s">
        <v>0</v>
      </c>
      <c r="L4" s="168">
        <f>'Datos de los Delitos del MGP'!X12</f>
        <v>634</v>
      </c>
      <c r="M4" s="516" t="s">
        <v>0</v>
      </c>
      <c r="N4" s="168">
        <f>'Datos de los Delitos del MGP'!AD12</f>
        <v>538</v>
      </c>
      <c r="O4" s="516" t="s">
        <v>0</v>
      </c>
      <c r="P4" s="168">
        <f>'Datos de los Delitos del MGP'!AJ12</f>
        <v>647</v>
      </c>
      <c r="Q4" s="516" t="s">
        <v>0</v>
      </c>
      <c r="R4" s="168">
        <f>'Datos de los Delitos del MGP'!AV12</f>
        <v>524</v>
      </c>
      <c r="S4" s="516" t="s">
        <v>0</v>
      </c>
      <c r="T4" s="168">
        <f>'Datos de los Delitos del MGP'!BN12</f>
        <v>29</v>
      </c>
      <c r="U4" s="516" t="s">
        <v>0</v>
      </c>
      <c r="V4" s="37">
        <f>T4+R4+P4+N4+L4+J4+H4+F4+D4</f>
        <v>3441</v>
      </c>
      <c r="W4" s="510"/>
      <c r="X4" s="511"/>
      <c r="Y4" s="525"/>
    </row>
    <row r="5" spans="1:25" ht="15" customHeight="1" x14ac:dyDescent="0.25">
      <c r="A5" s="512"/>
      <c r="B5" s="531"/>
      <c r="C5" s="27" t="s">
        <v>72</v>
      </c>
      <c r="D5" s="28" t="s">
        <v>1</v>
      </c>
      <c r="E5" s="517"/>
      <c r="F5" s="28" t="s">
        <v>3</v>
      </c>
      <c r="G5" s="517"/>
      <c r="H5" s="24" t="s">
        <v>4</v>
      </c>
      <c r="I5" s="517"/>
      <c r="J5" s="28" t="s">
        <v>6</v>
      </c>
      <c r="K5" s="517"/>
      <c r="L5" s="28" t="s">
        <v>7</v>
      </c>
      <c r="M5" s="517"/>
      <c r="N5" s="28" t="s">
        <v>9</v>
      </c>
      <c r="O5" s="517"/>
      <c r="P5" s="28" t="s">
        <v>11</v>
      </c>
      <c r="Q5" s="517"/>
      <c r="R5" s="28" t="s">
        <v>15</v>
      </c>
      <c r="S5" s="517"/>
      <c r="T5" s="24" t="s">
        <v>33</v>
      </c>
      <c r="U5" s="517"/>
      <c r="V5" s="20" t="s">
        <v>62</v>
      </c>
      <c r="W5" s="31" t="s">
        <v>75</v>
      </c>
      <c r="X5" s="32" t="s">
        <v>76</v>
      </c>
      <c r="Y5" s="525"/>
    </row>
    <row r="6" spans="1:25" ht="15" customHeight="1" x14ac:dyDescent="0.25">
      <c r="A6" s="512"/>
      <c r="B6" s="531"/>
      <c r="C6" s="17" t="s">
        <v>194</v>
      </c>
      <c r="D6" s="18">
        <f>'Datos de los Delitos del MGP'!E75</f>
        <v>3</v>
      </c>
      <c r="E6" s="29">
        <f>D6/D4</f>
        <v>5.434782608695652E-3</v>
      </c>
      <c r="F6" s="18">
        <f>'Datos de los Delitos del MGP'!N75</f>
        <v>5</v>
      </c>
      <c r="G6" s="29">
        <f>F6/F4</f>
        <v>5.5555555555555552E-2</v>
      </c>
      <c r="H6" s="18">
        <f>'Datos de los Delitos del MGP'!Q75</f>
        <v>2</v>
      </c>
      <c r="I6" s="29">
        <f>H6/H4</f>
        <v>3.125E-2</v>
      </c>
      <c r="J6" s="18">
        <f>'Datos de los Delitos del MGP'!W75</f>
        <v>29</v>
      </c>
      <c r="K6" s="29">
        <f>J6/J4</f>
        <v>7.9889807162534437E-2</v>
      </c>
      <c r="L6" s="18">
        <f>'Datos de los Delitos del MGP'!Z75</f>
        <v>49</v>
      </c>
      <c r="M6" s="29">
        <f>L6/L4</f>
        <v>7.7287066246056788E-2</v>
      </c>
      <c r="N6" s="18">
        <f>'Datos de los Delitos del MGP'!AF75</f>
        <v>49</v>
      </c>
      <c r="O6" s="29">
        <f>N6/N4</f>
        <v>9.1078066914498143E-2</v>
      </c>
      <c r="P6" s="18">
        <f>'Datos de los Delitos del MGP'!AL75</f>
        <v>64</v>
      </c>
      <c r="Q6" s="29">
        <f>P6/P4</f>
        <v>9.8918083462132919E-2</v>
      </c>
      <c r="R6" s="18">
        <f>'Datos de los Delitos del MGP'!AX75</f>
        <v>31</v>
      </c>
      <c r="S6" s="29">
        <f>R6/R4</f>
        <v>5.9160305343511452E-2</v>
      </c>
      <c r="T6" s="18">
        <f>'Datos de los Delitos del MGP'!BP75</f>
        <v>1</v>
      </c>
      <c r="U6" s="29">
        <f>T6/T4</f>
        <v>3.4482758620689655E-2</v>
      </c>
      <c r="V6" s="34">
        <f>T6+R6+P6+N6+L6+J6+H6+F6+D6</f>
        <v>233</v>
      </c>
      <c r="W6" s="30">
        <f t="shared" ref="W6:W11" si="0">R6+P6+N6+L6+J6+F6+D6</f>
        <v>230</v>
      </c>
      <c r="X6" s="38">
        <f t="shared" ref="X6:X11" si="1">T6+H6</f>
        <v>3</v>
      </c>
      <c r="Y6" s="39">
        <f>V6/V4</f>
        <v>6.7712874164487069E-2</v>
      </c>
    </row>
    <row r="7" spans="1:25" x14ac:dyDescent="0.25">
      <c r="A7" s="512"/>
      <c r="B7" s="531"/>
      <c r="C7" s="17" t="s">
        <v>64</v>
      </c>
      <c r="D7" s="18">
        <f>'Datos de los Delitos del MGP'!C35</f>
        <v>46</v>
      </c>
      <c r="E7" s="29">
        <f>D7/D4</f>
        <v>8.3333333333333329E-2</v>
      </c>
      <c r="F7" s="18">
        <f>'Datos de los Delitos del MGP'!L35</f>
        <v>17</v>
      </c>
      <c r="G7" s="29">
        <f>F7/F4</f>
        <v>0.18888888888888888</v>
      </c>
      <c r="H7" s="18">
        <f>'Datos de los Delitos del MGP'!O35</f>
        <v>12</v>
      </c>
      <c r="I7" s="29">
        <f>H7/H4</f>
        <v>0.1875</v>
      </c>
      <c r="J7" s="18">
        <f>'Datos de los Delitos del MGP'!U35</f>
        <v>25</v>
      </c>
      <c r="K7" s="29">
        <f>J7/J4</f>
        <v>6.8870523415977963E-2</v>
      </c>
      <c r="L7" s="18">
        <f>'Datos de los Delitos del MGP'!O35</f>
        <v>12</v>
      </c>
      <c r="M7" s="29">
        <f>L7/L4</f>
        <v>1.8927444794952682E-2</v>
      </c>
      <c r="N7" s="18">
        <f>'Datos de los Delitos del MGP'!AD35</f>
        <v>25</v>
      </c>
      <c r="O7" s="29">
        <f>N7/N4</f>
        <v>4.6468401486988845E-2</v>
      </c>
      <c r="P7" s="18">
        <f>'Datos de los Delitos del MGP'!AJ35</f>
        <v>15</v>
      </c>
      <c r="Q7" s="29">
        <f>P7/P4</f>
        <v>2.3183925811437404E-2</v>
      </c>
      <c r="R7" s="18">
        <f>'Datos de los Delitos del MGP'!AV35</f>
        <v>45</v>
      </c>
      <c r="S7" s="29">
        <f>R7/R4</f>
        <v>8.5877862595419852E-2</v>
      </c>
      <c r="T7" s="18">
        <f>'Datos de los Delitos del MGP'!BN35</f>
        <v>11</v>
      </c>
      <c r="U7" s="29">
        <f>T7/T4</f>
        <v>0.37931034482758619</v>
      </c>
      <c r="V7" s="34">
        <f>SUM(D7:T7)</f>
        <v>208.70305038032697</v>
      </c>
      <c r="W7" s="30">
        <f t="shared" si="0"/>
        <v>185</v>
      </c>
      <c r="X7" s="38">
        <f t="shared" si="1"/>
        <v>23</v>
      </c>
      <c r="Y7" s="39">
        <f>V7/V4</f>
        <v>6.0651860034968606E-2</v>
      </c>
    </row>
    <row r="8" spans="1:25" x14ac:dyDescent="0.25">
      <c r="A8" s="512"/>
      <c r="B8" s="531"/>
      <c r="C8" s="17" t="s">
        <v>66</v>
      </c>
      <c r="D8" s="18">
        <f>'Datos de los Delitos del MGP'!C44</f>
        <v>0</v>
      </c>
      <c r="E8" s="29">
        <f>D8/D4</f>
        <v>0</v>
      </c>
      <c r="F8" s="18">
        <f>'Datos de los Delitos del MGP'!L44</f>
        <v>0</v>
      </c>
      <c r="G8" s="29">
        <f>F8/F4</f>
        <v>0</v>
      </c>
      <c r="H8" s="18">
        <f>'Datos de los Delitos del MGP'!O44</f>
        <v>0</v>
      </c>
      <c r="I8" s="29">
        <f>H8/H4</f>
        <v>0</v>
      </c>
      <c r="J8" s="18">
        <f>'Datos de los Delitos del MGP'!U44</f>
        <v>0</v>
      </c>
      <c r="K8" s="29">
        <f>J8/J4</f>
        <v>0</v>
      </c>
      <c r="L8" s="18">
        <f>'Datos de los Delitos del MGP'!O44</f>
        <v>0</v>
      </c>
      <c r="M8" s="29">
        <f>L8/L4</f>
        <v>0</v>
      </c>
      <c r="N8" s="18">
        <f>'Datos de los Delitos del MGP'!AD44</f>
        <v>0</v>
      </c>
      <c r="O8" s="29">
        <f>N8/N4</f>
        <v>0</v>
      </c>
      <c r="P8" s="18">
        <f>'Datos de los Delitos del MGP'!AJ44</f>
        <v>0</v>
      </c>
      <c r="Q8" s="29">
        <f>P8/P4</f>
        <v>0</v>
      </c>
      <c r="R8" s="18">
        <f>'Datos de los Delitos del MGP'!AV44</f>
        <v>8</v>
      </c>
      <c r="S8" s="29">
        <f>R8/R4</f>
        <v>1.5267175572519083E-2</v>
      </c>
      <c r="T8" s="18">
        <f>'Datos de los Delitos del MGP'!BN44</f>
        <v>0</v>
      </c>
      <c r="U8" s="29">
        <f>T8/T4</f>
        <v>0</v>
      </c>
      <c r="V8" s="34">
        <f>SUM(D8:T8)</f>
        <v>8.0152671755725198</v>
      </c>
      <c r="W8" s="30">
        <f t="shared" si="0"/>
        <v>8</v>
      </c>
      <c r="X8" s="38">
        <f t="shared" si="1"/>
        <v>0</v>
      </c>
      <c r="Y8" s="39">
        <f>V8/V4</f>
        <v>2.3293423933660332E-3</v>
      </c>
    </row>
    <row r="9" spans="1:25" x14ac:dyDescent="0.25">
      <c r="A9" s="512"/>
      <c r="B9" s="531"/>
      <c r="C9" s="17" t="s">
        <v>65</v>
      </c>
      <c r="D9" s="18">
        <f>'Datos de los Delitos del MGP'!C48</f>
        <v>86</v>
      </c>
      <c r="E9" s="29">
        <f>D9/D4</f>
        <v>0.15579710144927536</v>
      </c>
      <c r="F9" s="18">
        <f>'Datos de los Delitos del MGP'!L28</f>
        <v>0</v>
      </c>
      <c r="G9" s="29">
        <f>F9/F4</f>
        <v>0</v>
      </c>
      <c r="H9" s="18">
        <f>'Datos de los Delitos del MGP'!O48</f>
        <v>7</v>
      </c>
      <c r="I9" s="29">
        <f>H9/H4</f>
        <v>0.109375</v>
      </c>
      <c r="J9" s="18">
        <f>'Datos de los Delitos del MGP'!U48</f>
        <v>45</v>
      </c>
      <c r="K9" s="29">
        <f>J9/J4</f>
        <v>0.12396694214876033</v>
      </c>
      <c r="L9" s="18">
        <f>'Datos de los Delitos del MGP'!O48</f>
        <v>7</v>
      </c>
      <c r="M9" s="29">
        <f>L9/L4</f>
        <v>1.1041009463722398E-2</v>
      </c>
      <c r="N9" s="18">
        <f>'Datos de los Delitos del MGP'!AD48</f>
        <v>198</v>
      </c>
      <c r="O9" s="29">
        <f>N9/N4</f>
        <v>0.36802973977695169</v>
      </c>
      <c r="P9" s="18">
        <f>'Datos de los Delitos del MGP'!AJ48</f>
        <v>102</v>
      </c>
      <c r="Q9" s="29">
        <f>P9/P4</f>
        <v>0.15765069551777433</v>
      </c>
      <c r="R9" s="18">
        <f>'Datos de los Delitos del MGP'!AV48</f>
        <v>271</v>
      </c>
      <c r="S9" s="29">
        <f>R9/R4</f>
        <v>0.51717557251908397</v>
      </c>
      <c r="T9" s="18">
        <f>'Datos de los Delitos del MGP'!BN48</f>
        <v>9</v>
      </c>
      <c r="U9" s="29">
        <f>T9/T4</f>
        <v>0.31034482758620691</v>
      </c>
      <c r="V9" s="34">
        <f>SUM(D9:T9)</f>
        <v>726.44303606087556</v>
      </c>
      <c r="W9" s="30">
        <f t="shared" si="0"/>
        <v>709</v>
      </c>
      <c r="X9" s="38">
        <f t="shared" si="1"/>
        <v>16</v>
      </c>
      <c r="Y9" s="39">
        <f>W9/V4</f>
        <v>0.20604475443185122</v>
      </c>
    </row>
    <row r="10" spans="1:25" x14ac:dyDescent="0.25">
      <c r="A10" s="512"/>
      <c r="B10" s="531"/>
      <c r="C10" s="17" t="s">
        <v>67</v>
      </c>
      <c r="D10" s="18">
        <f>'Datos de los Delitos del MGP'!C62</f>
        <v>64</v>
      </c>
      <c r="E10" s="29">
        <f>D10/D4</f>
        <v>0.11594202898550725</v>
      </c>
      <c r="F10" s="18">
        <f>'Datos de los Delitos del MGP'!L62</f>
        <v>11</v>
      </c>
      <c r="G10" s="29">
        <f>F10/F4</f>
        <v>0.12222222222222222</v>
      </c>
      <c r="H10" s="18">
        <f>'Datos de los Delitos del MGP'!O62</f>
        <v>7</v>
      </c>
      <c r="I10" s="29">
        <f>H10/H4</f>
        <v>0.109375</v>
      </c>
      <c r="J10" s="18">
        <f>'Datos de los Delitos del MGP'!U62</f>
        <v>25</v>
      </c>
      <c r="K10" s="29">
        <f>J10/J4</f>
        <v>6.8870523415977963E-2</v>
      </c>
      <c r="L10" s="18">
        <f>'Datos de los Delitos del MGP'!O62</f>
        <v>7</v>
      </c>
      <c r="M10" s="29">
        <f>L10/L4</f>
        <v>1.1041009463722398E-2</v>
      </c>
      <c r="N10" s="18">
        <f>'Datos de los Delitos del MGP'!AD62</f>
        <v>46</v>
      </c>
      <c r="O10" s="29">
        <f>N10/N4</f>
        <v>8.5501858736059477E-2</v>
      </c>
      <c r="P10" s="18">
        <f>'Datos de los Delitos del MGP'!AJ62</f>
        <v>34</v>
      </c>
      <c r="Q10" s="29">
        <f>P10/P4</f>
        <v>5.2550231839258117E-2</v>
      </c>
      <c r="R10" s="18">
        <f>'Datos de los Delitos del MGP'!AV62</f>
        <v>82</v>
      </c>
      <c r="S10" s="29">
        <f>R10/R4</f>
        <v>0.15648854961832062</v>
      </c>
      <c r="T10" s="18">
        <f>'Datos de los Delitos del MGP'!BN62</f>
        <v>0</v>
      </c>
      <c r="U10" s="29">
        <f>T10/T4</f>
        <v>0</v>
      </c>
      <c r="V10" s="34">
        <f>SUM(D10:T10)</f>
        <v>276.72199142428104</v>
      </c>
      <c r="W10" s="30">
        <f t="shared" si="0"/>
        <v>269</v>
      </c>
      <c r="X10" s="38">
        <f t="shared" si="1"/>
        <v>7</v>
      </c>
      <c r="Y10" s="39">
        <f>V10/V4</f>
        <v>8.0419061733298769E-2</v>
      </c>
    </row>
    <row r="11" spans="1:25" x14ac:dyDescent="0.25">
      <c r="A11" s="512"/>
      <c r="B11" s="532"/>
      <c r="C11" s="17" t="s">
        <v>68</v>
      </c>
      <c r="D11" s="18">
        <f>'Datos de los Delitos del MGP'!C73</f>
        <v>44</v>
      </c>
      <c r="E11" s="29">
        <f>D11/D4</f>
        <v>7.9710144927536225E-2</v>
      </c>
      <c r="F11" s="18">
        <f>'Datos de los Delitos del MGP'!L73</f>
        <v>8</v>
      </c>
      <c r="G11" s="29">
        <f>F11/F4</f>
        <v>8.8888888888888892E-2</v>
      </c>
      <c r="H11" s="18">
        <f>'Datos de los Delitos del MGP'!O73</f>
        <v>0</v>
      </c>
      <c r="I11" s="29">
        <f>H11/H4</f>
        <v>0</v>
      </c>
      <c r="J11" s="18">
        <f>'Datos de los Delitos del MGP'!U73</f>
        <v>16</v>
      </c>
      <c r="K11" s="29">
        <f>J11/J4</f>
        <v>4.4077134986225897E-2</v>
      </c>
      <c r="L11" s="18">
        <f>'Datos de los Delitos del MGP'!O73</f>
        <v>0</v>
      </c>
      <c r="M11" s="29">
        <f>L11/L4</f>
        <v>0</v>
      </c>
      <c r="N11" s="18">
        <f>'Datos de los Delitos del MGP'!AD73</f>
        <v>37</v>
      </c>
      <c r="O11" s="29">
        <f>N11/N4</f>
        <v>6.8773234200743494E-2</v>
      </c>
      <c r="P11" s="18">
        <f>'Datos de los Delitos del MGP'!AJ73</f>
        <v>10</v>
      </c>
      <c r="Q11" s="29">
        <f>P11/P4</f>
        <v>1.5455950540958269E-2</v>
      </c>
      <c r="R11" s="18">
        <f>'Datos de los Delitos del MGP'!AV73</f>
        <v>33</v>
      </c>
      <c r="S11" s="29">
        <f>R11/R4</f>
        <v>6.2977099236641215E-2</v>
      </c>
      <c r="T11" s="18">
        <f>'Datos de los Delitos del MGP'!BN73</f>
        <v>0</v>
      </c>
      <c r="U11" s="29">
        <f>T11/T4</f>
        <v>0</v>
      </c>
      <c r="V11" s="34">
        <f>SUM(D11:T11)</f>
        <v>148.35988245278099</v>
      </c>
      <c r="W11" s="30">
        <f t="shared" si="0"/>
        <v>148</v>
      </c>
      <c r="X11" s="38">
        <f t="shared" si="1"/>
        <v>0</v>
      </c>
      <c r="Y11" s="39">
        <f>V11/V4</f>
        <v>4.3115339277181343E-2</v>
      </c>
    </row>
    <row r="13" spans="1:25" x14ac:dyDescent="0.25">
      <c r="A13" s="33" t="s">
        <v>73</v>
      </c>
      <c r="B13" s="529" t="s">
        <v>71</v>
      </c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529"/>
      <c r="T13" s="529"/>
      <c r="U13" s="529"/>
      <c r="V13" s="529"/>
      <c r="W13" s="506" t="s">
        <v>74</v>
      </c>
      <c r="X13" s="507"/>
      <c r="Y13" s="503" t="s">
        <v>82</v>
      </c>
    </row>
    <row r="14" spans="1:25" ht="15" customHeight="1" x14ac:dyDescent="0.25">
      <c r="A14" s="512">
        <v>6</v>
      </c>
      <c r="B14" s="521" t="s">
        <v>63</v>
      </c>
      <c r="C14" s="513" t="s">
        <v>73</v>
      </c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4"/>
      <c r="Q14" s="514"/>
      <c r="R14" s="514"/>
      <c r="S14" s="514"/>
      <c r="T14" s="514"/>
      <c r="U14" s="515"/>
      <c r="V14" s="36" t="s">
        <v>83</v>
      </c>
      <c r="W14" s="508"/>
      <c r="X14" s="509"/>
      <c r="Y14" s="504"/>
    </row>
    <row r="15" spans="1:25" ht="15" customHeight="1" x14ac:dyDescent="0.25">
      <c r="A15" s="512"/>
      <c r="B15" s="522"/>
      <c r="C15" s="19" t="s">
        <v>37</v>
      </c>
      <c r="D15" s="168">
        <f>'Datos de los Delitos del MGP'!F12</f>
        <v>292</v>
      </c>
      <c r="E15" s="516" t="s">
        <v>0</v>
      </c>
      <c r="F15" s="168">
        <f>'Datos de los Delitos del MGP'!R12</f>
        <v>125</v>
      </c>
      <c r="G15" s="516" t="s">
        <v>0</v>
      </c>
      <c r="H15" s="168">
        <f>'Datos de los Delitos del MGP'!AM12</f>
        <v>65</v>
      </c>
      <c r="I15" s="516" t="s">
        <v>0</v>
      </c>
      <c r="J15" s="168">
        <f>'Datos de los Delitos del MGP'!AY12</f>
        <v>1852</v>
      </c>
      <c r="K15" s="516" t="s">
        <v>0</v>
      </c>
      <c r="L15" s="168">
        <f>'Datos de los Delitos del MGP'!BB12</f>
        <v>58</v>
      </c>
      <c r="M15" s="516" t="s">
        <v>0</v>
      </c>
      <c r="N15" s="168">
        <f>'Datos de los Delitos del MGP'!BH12</f>
        <v>214</v>
      </c>
      <c r="O15" s="516" t="s">
        <v>0</v>
      </c>
      <c r="P15" s="18"/>
      <c r="Q15" s="516" t="s">
        <v>0</v>
      </c>
      <c r="R15" s="18"/>
      <c r="S15" s="516" t="s">
        <v>0</v>
      </c>
      <c r="T15" s="18"/>
      <c r="U15" s="516" t="s">
        <v>0</v>
      </c>
      <c r="V15" s="26">
        <f>N15+L15+J15+H15+F15+D15</f>
        <v>2606</v>
      </c>
      <c r="W15" s="510"/>
      <c r="X15" s="511"/>
      <c r="Y15" s="504"/>
    </row>
    <row r="16" spans="1:25" x14ac:dyDescent="0.25">
      <c r="A16" s="512"/>
      <c r="B16" s="522"/>
      <c r="C16" s="27" t="s">
        <v>72</v>
      </c>
      <c r="D16" s="24" t="s">
        <v>77</v>
      </c>
      <c r="E16" s="517"/>
      <c r="F16" s="28" t="s">
        <v>78</v>
      </c>
      <c r="G16" s="517"/>
      <c r="H16" s="24" t="s">
        <v>12</v>
      </c>
      <c r="I16" s="517"/>
      <c r="J16" s="28" t="s">
        <v>16</v>
      </c>
      <c r="K16" s="517"/>
      <c r="L16" s="28" t="s">
        <v>36</v>
      </c>
      <c r="M16" s="517"/>
      <c r="N16" s="28" t="s">
        <v>18</v>
      </c>
      <c r="O16" s="517"/>
      <c r="P16" s="18"/>
      <c r="Q16" s="517"/>
      <c r="R16" s="18"/>
      <c r="S16" s="517"/>
      <c r="T16" s="18"/>
      <c r="U16" s="517"/>
      <c r="V16" s="20" t="s">
        <v>62</v>
      </c>
      <c r="W16" s="22" t="s">
        <v>75</v>
      </c>
      <c r="X16" s="23" t="s">
        <v>76</v>
      </c>
      <c r="Y16" s="505"/>
    </row>
    <row r="17" spans="1:25" x14ac:dyDescent="0.25">
      <c r="A17" s="512"/>
      <c r="B17" s="522"/>
      <c r="C17" s="17" t="s">
        <v>194</v>
      </c>
      <c r="D17" s="18">
        <f>'Datos de los Delitos del MGP'!H75</f>
        <v>2</v>
      </c>
      <c r="E17" s="29">
        <f>D17/D15</f>
        <v>6.8493150684931503E-3</v>
      </c>
      <c r="F17" s="18">
        <f>'Datos de los Delitos del MGP'!T75</f>
        <v>3</v>
      </c>
      <c r="G17" s="29">
        <f>F17/F15</f>
        <v>2.4E-2</v>
      </c>
      <c r="H17" s="18">
        <f>'Datos de los Delitos del MGP'!AO75</f>
        <v>10</v>
      </c>
      <c r="I17" s="29">
        <f>H17/H15</f>
        <v>0.15384615384615385</v>
      </c>
      <c r="J17" s="18">
        <f>'Datos de los Delitos del MGP'!BA75</f>
        <v>230</v>
      </c>
      <c r="K17" s="29">
        <f>J17/J15</f>
        <v>0.12419006479481641</v>
      </c>
      <c r="L17" s="18">
        <f>'Datos de los Delitos del MGP'!BD75</f>
        <v>0</v>
      </c>
      <c r="M17" s="29">
        <f>L17/L15</f>
        <v>0</v>
      </c>
      <c r="N17" s="18">
        <f>'Datos de los Delitos del MGP'!BJ75</f>
        <v>0</v>
      </c>
      <c r="O17" s="29">
        <f>N17/N15</f>
        <v>0</v>
      </c>
      <c r="P17" s="18"/>
      <c r="Q17" s="25"/>
      <c r="R17" s="18"/>
      <c r="S17" s="25"/>
      <c r="T17" s="18"/>
      <c r="U17" s="25"/>
      <c r="V17" s="35">
        <f>X17+W17</f>
        <v>245</v>
      </c>
      <c r="W17" s="33">
        <f>N17+L17+J17+F17</f>
        <v>233</v>
      </c>
      <c r="X17" s="40">
        <f t="shared" ref="X17:X22" si="2">H17+D17</f>
        <v>12</v>
      </c>
      <c r="Y17" s="39">
        <f>V17/V15</f>
        <v>9.4013814274750571E-2</v>
      </c>
    </row>
    <row r="18" spans="1:25" x14ac:dyDescent="0.25">
      <c r="A18" s="512"/>
      <c r="B18" s="522"/>
      <c r="C18" s="17" t="s">
        <v>64</v>
      </c>
      <c r="D18" s="18">
        <f>'Datos de los Delitos del MGP'!F35</f>
        <v>0</v>
      </c>
      <c r="E18" s="29">
        <f>D18/D15</f>
        <v>0</v>
      </c>
      <c r="F18" s="18">
        <f>'Datos de los Delitos del MGP'!R35</f>
        <v>6</v>
      </c>
      <c r="G18" s="29">
        <f>F18/F15</f>
        <v>4.8000000000000001E-2</v>
      </c>
      <c r="H18" s="18">
        <f>'Datos de los Delitos del MGP'!AM35</f>
        <v>7</v>
      </c>
      <c r="I18" s="29">
        <f>H18/H15</f>
        <v>0.1076923076923077</v>
      </c>
      <c r="J18" s="18">
        <f>'Datos de los Delitos del MGP'!AY35</f>
        <v>160</v>
      </c>
      <c r="K18" s="29">
        <f>J18/J15</f>
        <v>8.6393088552915762E-2</v>
      </c>
      <c r="L18" s="18">
        <f>'Datos de los Delitos del MGP'!BB35</f>
        <v>2</v>
      </c>
      <c r="M18" s="29">
        <f>L18/L15</f>
        <v>3.4482758620689655E-2</v>
      </c>
      <c r="N18" s="18">
        <f>'Datos de los Delitos del MGP'!BH35</f>
        <v>9</v>
      </c>
      <c r="O18" s="29">
        <f>N18/N15</f>
        <v>4.2056074766355138E-2</v>
      </c>
      <c r="P18" s="18"/>
      <c r="Q18" s="25"/>
      <c r="R18" s="18"/>
      <c r="S18" s="25"/>
      <c r="T18" s="18"/>
      <c r="U18" s="25"/>
      <c r="V18" s="35">
        <f>W18+X18</f>
        <v>191</v>
      </c>
      <c r="W18" s="33">
        <f>N18+L18+J18+H18+F18</f>
        <v>184</v>
      </c>
      <c r="X18" s="40">
        <f t="shared" si="2"/>
        <v>7</v>
      </c>
      <c r="Y18" s="39">
        <f>V18/V15</f>
        <v>7.3292402148887187E-2</v>
      </c>
    </row>
    <row r="19" spans="1:25" x14ac:dyDescent="0.25">
      <c r="A19" s="512"/>
      <c r="B19" s="522"/>
      <c r="C19" s="17" t="s">
        <v>66</v>
      </c>
      <c r="D19" s="18">
        <f>'Datos de los Delitos del MGP'!F44</f>
        <v>0</v>
      </c>
      <c r="E19" s="29">
        <f>D19/D15</f>
        <v>0</v>
      </c>
      <c r="F19" s="18">
        <f>'Datos de los Delitos del MGP'!R44</f>
        <v>0</v>
      </c>
      <c r="G19" s="29">
        <f>F19/F15</f>
        <v>0</v>
      </c>
      <c r="H19" s="18">
        <f>'Datos de los Delitos del MGP'!AM44</f>
        <v>0</v>
      </c>
      <c r="I19" s="29">
        <f>H19/H15</f>
        <v>0</v>
      </c>
      <c r="J19" s="18">
        <f>'Datos de los Delitos del MGP'!AY44</f>
        <v>0</v>
      </c>
      <c r="K19" s="29">
        <f>J19/J15</f>
        <v>0</v>
      </c>
      <c r="L19" s="18">
        <f>'Datos de los Delitos del MGP'!BB44</f>
        <v>0</v>
      </c>
      <c r="M19" s="29">
        <f>L19/L15</f>
        <v>0</v>
      </c>
      <c r="N19" s="18">
        <f>'Datos de los Delitos del MGP'!BH44</f>
        <v>0</v>
      </c>
      <c r="O19" s="29">
        <f>N19/N15</f>
        <v>0</v>
      </c>
      <c r="P19" s="18"/>
      <c r="Q19" s="25"/>
      <c r="R19" s="18"/>
      <c r="S19" s="25"/>
      <c r="T19" s="18"/>
      <c r="U19" s="25"/>
      <c r="V19" s="35">
        <f>W19+X19</f>
        <v>0</v>
      </c>
      <c r="W19" s="33">
        <f>N19+L19+J19+H19+F19+D19</f>
        <v>0</v>
      </c>
      <c r="X19" s="40">
        <f t="shared" si="2"/>
        <v>0</v>
      </c>
      <c r="Y19" s="39">
        <f>V19/V15</f>
        <v>0</v>
      </c>
    </row>
    <row r="20" spans="1:25" x14ac:dyDescent="0.25">
      <c r="A20" s="512"/>
      <c r="B20" s="522"/>
      <c r="C20" s="17" t="s">
        <v>65</v>
      </c>
      <c r="D20" s="18">
        <f>'Datos de los Delitos del MGP'!F48</f>
        <v>10</v>
      </c>
      <c r="E20" s="29">
        <f>D20/D15</f>
        <v>3.4246575342465752E-2</v>
      </c>
      <c r="F20" s="18">
        <f>'Datos de los Delitos del MGP'!R48</f>
        <v>39</v>
      </c>
      <c r="G20" s="29">
        <f>F20/F18</f>
        <v>6.5</v>
      </c>
      <c r="H20" s="18">
        <f>'Datos de los Delitos del MGP'!AM48</f>
        <v>13</v>
      </c>
      <c r="I20" s="29">
        <f>H20/H15</f>
        <v>0.2</v>
      </c>
      <c r="J20" s="18">
        <f>'Datos de los Delitos del MGP'!AY48</f>
        <v>382</v>
      </c>
      <c r="K20" s="29">
        <f>J20/J15</f>
        <v>0.20626349892008639</v>
      </c>
      <c r="L20" s="18">
        <f>'Datos de los Delitos del MGP'!BB48</f>
        <v>41</v>
      </c>
      <c r="M20" s="29">
        <f>L20/L15</f>
        <v>0.7068965517241379</v>
      </c>
      <c r="N20" s="18">
        <f>'Datos de los Delitos del MGP'!BH48</f>
        <v>130</v>
      </c>
      <c r="O20" s="29">
        <f>N20/N15</f>
        <v>0.60747663551401865</v>
      </c>
      <c r="P20" s="18"/>
      <c r="Q20" s="25"/>
      <c r="R20" s="18"/>
      <c r="S20" s="25"/>
      <c r="T20" s="18"/>
      <c r="U20" s="25"/>
      <c r="V20" s="35">
        <f>W20+X20</f>
        <v>615</v>
      </c>
      <c r="W20" s="33">
        <f>N20+L20+J20+F20</f>
        <v>592</v>
      </c>
      <c r="X20" s="40">
        <f t="shared" si="2"/>
        <v>23</v>
      </c>
      <c r="Y20" s="39">
        <f>V20/V15</f>
        <v>0.23599386032233308</v>
      </c>
    </row>
    <row r="21" spans="1:25" x14ac:dyDescent="0.25">
      <c r="A21" s="512"/>
      <c r="B21" s="522"/>
      <c r="C21" s="17" t="s">
        <v>67</v>
      </c>
      <c r="D21" s="18">
        <f>'Datos de los Delitos del MGP'!F62</f>
        <v>5</v>
      </c>
      <c r="E21" s="29">
        <f>D21/D15</f>
        <v>1.7123287671232876E-2</v>
      </c>
      <c r="F21" s="18">
        <f>'Datos de los Delitos del MGP'!R62</f>
        <v>7</v>
      </c>
      <c r="G21" s="29">
        <f>F21/F15</f>
        <v>5.6000000000000001E-2</v>
      </c>
      <c r="H21" s="18">
        <f>'Datos de los Delitos del MGP'!AM62</f>
        <v>6</v>
      </c>
      <c r="I21" s="29">
        <f>H21/H15</f>
        <v>9.2307692307692313E-2</v>
      </c>
      <c r="J21" s="18">
        <f>'Datos de los Delitos del MGP'!AY62</f>
        <v>55</v>
      </c>
      <c r="K21" s="29">
        <f>J21/J15</f>
        <v>2.9697624190064796E-2</v>
      </c>
      <c r="L21" s="18">
        <f>'Datos de los Delitos del MGP'!BB62</f>
        <v>3</v>
      </c>
      <c r="M21" s="29">
        <f>L21/L15</f>
        <v>5.1724137931034482E-2</v>
      </c>
      <c r="N21" s="18">
        <f>'Datos de los Delitos del MGP'!BH62</f>
        <v>27</v>
      </c>
      <c r="O21" s="29">
        <f>N21/N15</f>
        <v>0.12616822429906541</v>
      </c>
      <c r="P21" s="18"/>
      <c r="Q21" s="25"/>
      <c r="R21" s="18"/>
      <c r="S21" s="25"/>
      <c r="T21" s="18"/>
      <c r="U21" s="25"/>
      <c r="V21" s="35">
        <f>W21+X21</f>
        <v>103</v>
      </c>
      <c r="W21" s="33">
        <f>N21+L21+J21+F21</f>
        <v>92</v>
      </c>
      <c r="X21" s="40">
        <f t="shared" si="2"/>
        <v>11</v>
      </c>
      <c r="Y21" s="39">
        <f>V21/V15</f>
        <v>3.9524174980813509E-2</v>
      </c>
    </row>
    <row r="22" spans="1:25" x14ac:dyDescent="0.25">
      <c r="A22" s="512"/>
      <c r="B22" s="523"/>
      <c r="C22" s="17" t="s">
        <v>68</v>
      </c>
      <c r="D22" s="18">
        <f>'Datos de los Delitos del MGP'!F73</f>
        <v>0</v>
      </c>
      <c r="E22" s="29">
        <f>D22/D15</f>
        <v>0</v>
      </c>
      <c r="F22" s="18">
        <f>'Datos de los Delitos del MGP'!R73</f>
        <v>14</v>
      </c>
      <c r="G22" s="29">
        <f>F22/F15</f>
        <v>0.112</v>
      </c>
      <c r="H22" s="18">
        <f>'Datos de los Delitos del MGP'!AM73</f>
        <v>0</v>
      </c>
      <c r="I22" s="29">
        <f>H22/H15</f>
        <v>0</v>
      </c>
      <c r="J22" s="18">
        <f>'Datos de los Delitos del MGP'!AY73</f>
        <v>60</v>
      </c>
      <c r="K22" s="29">
        <f>J22/J15</f>
        <v>3.2397408207343416E-2</v>
      </c>
      <c r="L22" s="18">
        <f>'Datos de los Delitos del MGP'!BB73</f>
        <v>1</v>
      </c>
      <c r="M22" s="29">
        <f>L22/L15</f>
        <v>1.7241379310344827E-2</v>
      </c>
      <c r="N22" s="18">
        <f>'Datos de los Delitos del MGP'!BH73</f>
        <v>23</v>
      </c>
      <c r="O22" s="29">
        <f>N22/N15</f>
        <v>0.10747663551401869</v>
      </c>
      <c r="P22" s="18"/>
      <c r="Q22" s="25"/>
      <c r="R22" s="18"/>
      <c r="S22" s="25"/>
      <c r="T22" s="18"/>
      <c r="U22" s="25"/>
      <c r="V22" s="35">
        <f>W22+X22</f>
        <v>98</v>
      </c>
      <c r="W22" s="33">
        <f>N22+L22+J22+F22</f>
        <v>98</v>
      </c>
      <c r="X22" s="40">
        <f t="shared" si="2"/>
        <v>0</v>
      </c>
      <c r="Y22" s="39">
        <f>V22/V15</f>
        <v>3.760552570990023E-2</v>
      </c>
    </row>
    <row r="23" spans="1:25" x14ac:dyDescent="0.25">
      <c r="C23" s="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5" x14ac:dyDescent="0.25">
      <c r="A24" s="33" t="s">
        <v>73</v>
      </c>
      <c r="B24" s="529" t="s">
        <v>71</v>
      </c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06" t="s">
        <v>74</v>
      </c>
      <c r="X24" s="507"/>
      <c r="Y24" s="503" t="s">
        <v>82</v>
      </c>
    </row>
    <row r="25" spans="1:25" ht="15" customHeight="1" x14ac:dyDescent="0.25">
      <c r="A25" s="512">
        <v>3</v>
      </c>
      <c r="B25" s="518" t="s">
        <v>70</v>
      </c>
      <c r="C25" s="513" t="s">
        <v>73</v>
      </c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5"/>
      <c r="V25" s="36" t="s">
        <v>83</v>
      </c>
      <c r="W25" s="508"/>
      <c r="X25" s="509"/>
      <c r="Y25" s="504"/>
    </row>
    <row r="26" spans="1:25" ht="15" customHeight="1" x14ac:dyDescent="0.25">
      <c r="A26" s="512"/>
      <c r="B26" s="519"/>
      <c r="C26" s="19" t="s">
        <v>37</v>
      </c>
      <c r="D26" s="168">
        <f>'Datos de los Delitos del MGP'!AG12</f>
        <v>762</v>
      </c>
      <c r="E26" s="516" t="s">
        <v>0</v>
      </c>
      <c r="F26" s="168">
        <f>'Datos de los Delitos del MGP'!AP12</f>
        <v>1040</v>
      </c>
      <c r="G26" s="516" t="s">
        <v>0</v>
      </c>
      <c r="H26" s="168">
        <f>'Datos de los Delitos del MGP'!AS12</f>
        <v>679</v>
      </c>
      <c r="I26" s="516" t="s">
        <v>0</v>
      </c>
      <c r="J26" s="18"/>
      <c r="K26" s="516" t="s">
        <v>0</v>
      </c>
      <c r="L26" s="18"/>
      <c r="M26" s="516" t="s">
        <v>0</v>
      </c>
      <c r="N26" s="18"/>
      <c r="O26" s="516" t="s">
        <v>0</v>
      </c>
      <c r="P26" s="18"/>
      <c r="Q26" s="516" t="s">
        <v>0</v>
      </c>
      <c r="R26" s="18"/>
      <c r="S26" s="516" t="s">
        <v>0</v>
      </c>
      <c r="T26" s="18"/>
      <c r="U26" s="516" t="s">
        <v>0</v>
      </c>
      <c r="V26" s="26">
        <f>H26+F26+D26</f>
        <v>2481</v>
      </c>
      <c r="W26" s="510"/>
      <c r="X26" s="511"/>
      <c r="Y26" s="504"/>
    </row>
    <row r="27" spans="1:25" x14ac:dyDescent="0.25">
      <c r="A27" s="512"/>
      <c r="B27" s="519"/>
      <c r="C27" s="27" t="s">
        <v>72</v>
      </c>
      <c r="D27" s="28" t="s">
        <v>10</v>
      </c>
      <c r="E27" s="517"/>
      <c r="F27" s="28" t="s">
        <v>13</v>
      </c>
      <c r="G27" s="517"/>
      <c r="H27" s="28" t="s">
        <v>14</v>
      </c>
      <c r="I27" s="517"/>
      <c r="J27" s="18"/>
      <c r="K27" s="517"/>
      <c r="L27" s="18"/>
      <c r="M27" s="517"/>
      <c r="N27" s="18"/>
      <c r="O27" s="517"/>
      <c r="P27" s="18"/>
      <c r="Q27" s="517"/>
      <c r="R27" s="18"/>
      <c r="S27" s="517"/>
      <c r="T27" s="18"/>
      <c r="U27" s="517"/>
      <c r="V27" s="20" t="s">
        <v>62</v>
      </c>
      <c r="W27" s="22" t="s">
        <v>75</v>
      </c>
      <c r="X27" s="23" t="s">
        <v>76</v>
      </c>
      <c r="Y27" s="505"/>
    </row>
    <row r="28" spans="1:25" x14ac:dyDescent="0.25">
      <c r="A28" s="512"/>
      <c r="B28" s="519"/>
      <c r="C28" s="17" t="s">
        <v>194</v>
      </c>
      <c r="D28" s="18">
        <f>'Datos de los Delitos del MGP'!AI75</f>
        <v>94</v>
      </c>
      <c r="E28" s="29">
        <f>D28/D26</f>
        <v>0.12335958005249344</v>
      </c>
      <c r="F28" s="18">
        <f>'Datos de los Delitos del MGP'!AR75</f>
        <v>170</v>
      </c>
      <c r="G28" s="29">
        <f>F28/F26</f>
        <v>0.16346153846153846</v>
      </c>
      <c r="H28" s="18">
        <f>'Datos de los Delitos del MGP'!AU75</f>
        <v>58</v>
      </c>
      <c r="I28" s="29">
        <f>H28/H26</f>
        <v>8.5419734904270989E-2</v>
      </c>
      <c r="J28" s="18"/>
      <c r="K28" s="25"/>
      <c r="L28" s="18"/>
      <c r="M28" s="25"/>
      <c r="N28" s="18"/>
      <c r="O28" s="25"/>
      <c r="P28" s="18"/>
      <c r="Q28" s="25"/>
      <c r="R28" s="18"/>
      <c r="S28" s="25"/>
      <c r="T28" s="18"/>
      <c r="U28" s="25"/>
      <c r="V28" s="35">
        <f>X28+W28</f>
        <v>322</v>
      </c>
      <c r="W28" s="33">
        <f t="shared" ref="W28:W33" si="3">D28+F28+H28+J28+L28+N28+P28+R28+T28</f>
        <v>322</v>
      </c>
      <c r="X28" s="41"/>
      <c r="Y28" s="39">
        <f>V28/V26</f>
        <v>0.12978637646110439</v>
      </c>
    </row>
    <row r="29" spans="1:25" x14ac:dyDescent="0.25">
      <c r="A29" s="512"/>
      <c r="B29" s="519"/>
      <c r="C29" s="17" t="s">
        <v>64</v>
      </c>
      <c r="D29" s="18">
        <f>'Datos de los Delitos del MGP'!AG35</f>
        <v>124</v>
      </c>
      <c r="E29" s="29">
        <f>D29/D26</f>
        <v>0.16272965879265092</v>
      </c>
      <c r="F29" s="18">
        <f>'Datos de los Delitos del MGP'!AP35</f>
        <v>66</v>
      </c>
      <c r="G29" s="29">
        <f>F29/F26</f>
        <v>6.3461538461538458E-2</v>
      </c>
      <c r="H29" s="18">
        <f>'Datos de los Delitos del MGP'!AS35</f>
        <v>32</v>
      </c>
      <c r="I29" s="29">
        <f>H29/H26</f>
        <v>4.7128129602356406E-2</v>
      </c>
      <c r="J29" s="18"/>
      <c r="K29" s="25"/>
      <c r="L29" s="18"/>
      <c r="M29" s="25"/>
      <c r="N29" s="18"/>
      <c r="O29" s="25"/>
      <c r="P29" s="18"/>
      <c r="Q29" s="25"/>
      <c r="R29" s="18"/>
      <c r="S29" s="25"/>
      <c r="T29" s="18"/>
      <c r="U29" s="25"/>
      <c r="V29" s="35">
        <f>X29+W29</f>
        <v>222</v>
      </c>
      <c r="W29" s="33">
        <f t="shared" si="3"/>
        <v>222</v>
      </c>
      <c r="X29" s="41"/>
      <c r="Y29" s="39">
        <f>V29/V26</f>
        <v>8.9480048367593712E-2</v>
      </c>
    </row>
    <row r="30" spans="1:25" x14ac:dyDescent="0.25">
      <c r="A30" s="512"/>
      <c r="B30" s="519"/>
      <c r="C30" s="17" t="s">
        <v>66</v>
      </c>
      <c r="D30" s="18">
        <f>'Datos de los Delitos del MGP'!AG44</f>
        <v>0</v>
      </c>
      <c r="E30" s="29">
        <f>D30/D26</f>
        <v>0</v>
      </c>
      <c r="F30" s="18">
        <f>'Datos de los Delitos del MGP'!AP44</f>
        <v>5</v>
      </c>
      <c r="G30" s="29">
        <f>F30/F26</f>
        <v>4.807692307692308E-3</v>
      </c>
      <c r="H30" s="18">
        <f>'Datos de los Delitos del MGP'!AS44</f>
        <v>0</v>
      </c>
      <c r="I30" s="29">
        <f>H30/H26</f>
        <v>0</v>
      </c>
      <c r="J30" s="18"/>
      <c r="K30" s="25"/>
      <c r="L30" s="18"/>
      <c r="M30" s="25"/>
      <c r="N30" s="18"/>
      <c r="O30" s="25"/>
      <c r="P30" s="18"/>
      <c r="Q30" s="25"/>
      <c r="R30" s="18"/>
      <c r="S30" s="25"/>
      <c r="T30" s="18"/>
      <c r="U30" s="25"/>
      <c r="V30" s="35">
        <f>SUM(D30:T30)</f>
        <v>5.0048076923076925</v>
      </c>
      <c r="W30" s="33">
        <f t="shared" si="3"/>
        <v>5</v>
      </c>
      <c r="X30" s="41"/>
      <c r="Y30" s="39">
        <f>V30/V26</f>
        <v>2.0172542089107993E-3</v>
      </c>
    </row>
    <row r="31" spans="1:25" x14ac:dyDescent="0.25">
      <c r="A31" s="512"/>
      <c r="B31" s="519"/>
      <c r="C31" s="17" t="s">
        <v>65</v>
      </c>
      <c r="D31" s="18">
        <f>'Datos de los Delitos del MGP'!AG48</f>
        <v>62</v>
      </c>
      <c r="E31" s="29">
        <f>D31/D26</f>
        <v>8.1364829396325458E-2</v>
      </c>
      <c r="F31" s="18">
        <f>'Datos de los Delitos del MGP'!AP48</f>
        <v>135</v>
      </c>
      <c r="G31" s="29">
        <f>F31/F26</f>
        <v>0.12980769230769232</v>
      </c>
      <c r="H31" s="18">
        <f>'Datos de los Delitos del MGP'!AS48</f>
        <v>22</v>
      </c>
      <c r="I31" s="29">
        <f>H31/H26</f>
        <v>3.2400589101620032E-2</v>
      </c>
      <c r="J31" s="18"/>
      <c r="K31" s="25"/>
      <c r="L31" s="18"/>
      <c r="M31" s="25"/>
      <c r="N31" s="18"/>
      <c r="O31" s="25"/>
      <c r="P31" s="18"/>
      <c r="Q31" s="25"/>
      <c r="R31" s="18"/>
      <c r="S31" s="25"/>
      <c r="T31" s="18"/>
      <c r="U31" s="25"/>
      <c r="V31" s="35">
        <f>SUM(D31:T31)</f>
        <v>219.24357311080564</v>
      </c>
      <c r="W31" s="33">
        <f t="shared" si="3"/>
        <v>219</v>
      </c>
      <c r="X31" s="41"/>
      <c r="Y31" s="39">
        <f>V31/V26</f>
        <v>8.8369033901977284E-2</v>
      </c>
    </row>
    <row r="32" spans="1:25" x14ac:dyDescent="0.25">
      <c r="A32" s="512"/>
      <c r="B32" s="519"/>
      <c r="C32" s="17" t="s">
        <v>67</v>
      </c>
      <c r="D32" s="18">
        <f>'Datos de los Delitos del MGP'!AG62</f>
        <v>50</v>
      </c>
      <c r="E32" s="29">
        <f>D32/D26</f>
        <v>6.5616797900262466E-2</v>
      </c>
      <c r="F32" s="18">
        <f>'Datos de los Delitos del MGP'!AP62</f>
        <v>58</v>
      </c>
      <c r="G32" s="29">
        <f>F32/F26</f>
        <v>5.5769230769230772E-2</v>
      </c>
      <c r="H32" s="18">
        <f>'Datos de los Delitos del MGP'!AS62</f>
        <v>10</v>
      </c>
      <c r="I32" s="29">
        <f>H32/H26</f>
        <v>1.4727540500736377E-2</v>
      </c>
      <c r="J32" s="18"/>
      <c r="K32" s="25"/>
      <c r="L32" s="18"/>
      <c r="M32" s="25"/>
      <c r="N32" s="18"/>
      <c r="O32" s="25"/>
      <c r="P32" s="18"/>
      <c r="Q32" s="25"/>
      <c r="R32" s="18"/>
      <c r="S32" s="25"/>
      <c r="T32" s="18"/>
      <c r="U32" s="25"/>
      <c r="V32" s="35">
        <f>SUM(D32:T32)</f>
        <v>118.13611356917023</v>
      </c>
      <c r="W32" s="33">
        <f t="shared" si="3"/>
        <v>118</v>
      </c>
      <c r="X32" s="41"/>
      <c r="Y32" s="39">
        <f>V32/V26</f>
        <v>4.7616329532112145E-2</v>
      </c>
    </row>
    <row r="33" spans="1:25" x14ac:dyDescent="0.25">
      <c r="A33" s="512"/>
      <c r="B33" s="520"/>
      <c r="C33" s="17" t="s">
        <v>68</v>
      </c>
      <c r="D33" s="18">
        <f>'Datos de los Delitos del MGP'!AG73</f>
        <v>43</v>
      </c>
      <c r="E33" s="29">
        <f>D33/D26</f>
        <v>5.6430446194225721E-2</v>
      </c>
      <c r="F33" s="18">
        <f>'Datos de los Delitos del MGP'!AP73</f>
        <v>0</v>
      </c>
      <c r="G33" s="29">
        <f>F33/F26</f>
        <v>0</v>
      </c>
      <c r="H33" s="18">
        <f>'Datos de los Delitos del MGP'!AS73</f>
        <v>8</v>
      </c>
      <c r="I33" s="29">
        <f>H33/H26</f>
        <v>1.1782032400589101E-2</v>
      </c>
      <c r="J33" s="18"/>
      <c r="K33" s="25"/>
      <c r="L33" s="18"/>
      <c r="M33" s="25"/>
      <c r="N33" s="18"/>
      <c r="O33" s="25"/>
      <c r="P33" s="18"/>
      <c r="Q33" s="25"/>
      <c r="R33" s="18"/>
      <c r="S33" s="25"/>
      <c r="T33" s="18"/>
      <c r="U33" s="25"/>
      <c r="V33" s="35">
        <f>SUM(D33:T33)</f>
        <v>51.068212478594816</v>
      </c>
      <c r="W33" s="33">
        <f t="shared" si="3"/>
        <v>51</v>
      </c>
      <c r="X33" s="41"/>
      <c r="Y33" s="39">
        <f>V33/V26</f>
        <v>2.058372127311359E-2</v>
      </c>
    </row>
    <row r="36" spans="1:25" x14ac:dyDescent="0.25">
      <c r="A36" s="33" t="s">
        <v>73</v>
      </c>
      <c r="B36" s="529" t="s">
        <v>71</v>
      </c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06" t="s">
        <v>74</v>
      </c>
      <c r="X36" s="507"/>
      <c r="Y36" s="503" t="s">
        <v>82</v>
      </c>
    </row>
    <row r="37" spans="1:25" x14ac:dyDescent="0.25">
      <c r="A37" s="512">
        <v>4</v>
      </c>
      <c r="B37" s="526" t="s">
        <v>79</v>
      </c>
      <c r="C37" s="513" t="s">
        <v>73</v>
      </c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5"/>
      <c r="V37" s="36" t="s">
        <v>83</v>
      </c>
      <c r="W37" s="508"/>
      <c r="X37" s="509"/>
      <c r="Y37" s="504"/>
    </row>
    <row r="38" spans="1:25" x14ac:dyDescent="0.25">
      <c r="A38" s="512"/>
      <c r="B38" s="527"/>
      <c r="C38" s="19" t="s">
        <v>37</v>
      </c>
      <c r="D38" s="168">
        <f>'Datos de los Delitos del MGP'!I12</f>
        <v>27</v>
      </c>
      <c r="E38" s="516" t="s">
        <v>0</v>
      </c>
      <c r="F38" s="168">
        <f>'Datos de los Delitos del MGP'!AA12</f>
        <v>413</v>
      </c>
      <c r="G38" s="516" t="s">
        <v>0</v>
      </c>
      <c r="H38" s="168">
        <f>'Datos de los Delitos del MGP'!BE12</f>
        <v>73</v>
      </c>
      <c r="I38" s="516" t="s">
        <v>0</v>
      </c>
      <c r="J38" s="168">
        <f>'Datos de los Delitos del MGP'!BK12</f>
        <v>28</v>
      </c>
      <c r="K38" s="516" t="s">
        <v>0</v>
      </c>
      <c r="L38" s="18"/>
      <c r="M38" s="516" t="s">
        <v>0</v>
      </c>
      <c r="N38" s="18"/>
      <c r="O38" s="516" t="s">
        <v>0</v>
      </c>
      <c r="P38" s="18"/>
      <c r="Q38" s="516" t="s">
        <v>0</v>
      </c>
      <c r="R38" s="18"/>
      <c r="S38" s="516" t="s">
        <v>0</v>
      </c>
      <c r="T38" s="26"/>
      <c r="U38" s="516" t="s">
        <v>0</v>
      </c>
      <c r="V38" s="26">
        <f>J38+H38+F38+D38</f>
        <v>541</v>
      </c>
      <c r="W38" s="510"/>
      <c r="X38" s="511"/>
      <c r="Y38" s="504"/>
    </row>
    <row r="39" spans="1:25" x14ac:dyDescent="0.25">
      <c r="A39" s="512"/>
      <c r="B39" s="527"/>
      <c r="C39" s="27" t="s">
        <v>72</v>
      </c>
      <c r="D39" s="28" t="s">
        <v>80</v>
      </c>
      <c r="E39" s="517"/>
      <c r="F39" s="28" t="s">
        <v>81</v>
      </c>
      <c r="G39" s="517"/>
      <c r="H39" s="28" t="s">
        <v>17</v>
      </c>
      <c r="I39" s="517"/>
      <c r="J39" s="28" t="s">
        <v>19</v>
      </c>
      <c r="K39" s="517"/>
      <c r="L39" s="18"/>
      <c r="M39" s="517"/>
      <c r="N39" s="18"/>
      <c r="O39" s="517"/>
      <c r="P39" s="18"/>
      <c r="Q39" s="517"/>
      <c r="R39" s="18"/>
      <c r="S39" s="517"/>
      <c r="T39" s="18"/>
      <c r="U39" s="517"/>
      <c r="V39" s="20" t="s">
        <v>62</v>
      </c>
      <c r="W39" s="22" t="s">
        <v>75</v>
      </c>
      <c r="X39" s="23" t="s">
        <v>76</v>
      </c>
      <c r="Y39" s="505"/>
    </row>
    <row r="40" spans="1:25" x14ac:dyDescent="0.25">
      <c r="A40" s="512"/>
      <c r="B40" s="527"/>
      <c r="C40" s="17" t="s">
        <v>194</v>
      </c>
      <c r="D40" s="18">
        <f>'Datos de los Delitos del MGP'!K75</f>
        <v>0</v>
      </c>
      <c r="E40" s="29">
        <f>D40/D38</f>
        <v>0</v>
      </c>
      <c r="F40" s="18">
        <f>'Datos de los Delitos del MGP'!AC75</f>
        <v>31</v>
      </c>
      <c r="G40" s="29">
        <f>F40/F38</f>
        <v>7.5060532687651338E-2</v>
      </c>
      <c r="H40" s="18">
        <f>'Datos de los Delitos del MGP'!BG75</f>
        <v>2</v>
      </c>
      <c r="I40" s="29">
        <f>H40/H38</f>
        <v>2.7397260273972601E-2</v>
      </c>
      <c r="J40" s="18">
        <f>'Datos de los Delitos del MGP'!BM75</f>
        <v>11</v>
      </c>
      <c r="K40" s="29">
        <f>J40/J38</f>
        <v>0.39285714285714285</v>
      </c>
      <c r="L40" s="18"/>
      <c r="M40" s="25"/>
      <c r="N40" s="18"/>
      <c r="O40" s="25"/>
      <c r="P40" s="18"/>
      <c r="Q40" s="25"/>
      <c r="R40" s="18"/>
      <c r="S40" s="25"/>
      <c r="T40" s="18"/>
      <c r="U40" s="25"/>
      <c r="V40" s="35">
        <f t="shared" ref="V40:V45" si="4">X40+W40</f>
        <v>22</v>
      </c>
      <c r="W40" s="33">
        <f>D41+F41+H41+J41</f>
        <v>22</v>
      </c>
      <c r="X40" s="41"/>
      <c r="Y40" s="39">
        <f>V40/V38</f>
        <v>4.0665434380776341E-2</v>
      </c>
    </row>
    <row r="41" spans="1:25" x14ac:dyDescent="0.25">
      <c r="A41" s="512"/>
      <c r="B41" s="527"/>
      <c r="C41" s="17" t="s">
        <v>64</v>
      </c>
      <c r="D41" s="18">
        <f>'Datos de los Delitos del MGP'!I35</f>
        <v>0</v>
      </c>
      <c r="E41" s="29">
        <f>D41/D38</f>
        <v>0</v>
      </c>
      <c r="F41" s="18">
        <f>'Datos de los Delitos del MGP'!AA35</f>
        <v>15</v>
      </c>
      <c r="G41" s="29">
        <f>F41/F38</f>
        <v>3.6319612590799029E-2</v>
      </c>
      <c r="H41" s="18">
        <f>'Datos de los Delitos del MGP'!BE35</f>
        <v>5</v>
      </c>
      <c r="I41" s="29">
        <f>H41/H38</f>
        <v>6.8493150684931503E-2</v>
      </c>
      <c r="J41" s="18">
        <f>'Datos de los Delitos del MGP'!BK35</f>
        <v>2</v>
      </c>
      <c r="K41" s="29">
        <f>J41/J38</f>
        <v>7.1428571428571425E-2</v>
      </c>
      <c r="L41" s="18"/>
      <c r="M41" s="25"/>
      <c r="N41" s="18"/>
      <c r="O41" s="25"/>
      <c r="P41" s="18"/>
      <c r="Q41" s="25"/>
      <c r="R41" s="18"/>
      <c r="S41" s="25"/>
      <c r="T41" s="18"/>
      <c r="U41" s="25"/>
      <c r="V41" s="35">
        <f t="shared" si="4"/>
        <v>22</v>
      </c>
      <c r="W41" s="33">
        <f>D41+F41+H41+J41</f>
        <v>22</v>
      </c>
      <c r="X41" s="41"/>
      <c r="Y41" s="39">
        <f>V41/V38</f>
        <v>4.0665434380776341E-2</v>
      </c>
    </row>
    <row r="42" spans="1:25" x14ac:dyDescent="0.25">
      <c r="A42" s="512"/>
      <c r="B42" s="527"/>
      <c r="C42" s="17" t="s">
        <v>66</v>
      </c>
      <c r="D42" s="18">
        <f>'Datos de los Delitos del MGP'!I44</f>
        <v>0</v>
      </c>
      <c r="E42" s="29">
        <f>D42/D38</f>
        <v>0</v>
      </c>
      <c r="F42" s="18">
        <f>'Datos de los Delitos del MGP'!AA44</f>
        <v>8</v>
      </c>
      <c r="G42" s="29">
        <f>F42/F38</f>
        <v>1.9370460048426151E-2</v>
      </c>
      <c r="H42" s="18">
        <f>'Datos de los Delitos del MGP'!BE44</f>
        <v>0</v>
      </c>
      <c r="I42" s="29">
        <f>H42/H38</f>
        <v>0</v>
      </c>
      <c r="J42" s="18">
        <f>'Datos de los Delitos del MGP'!BK44</f>
        <v>0</v>
      </c>
      <c r="K42" s="29">
        <f>J42/J38</f>
        <v>0</v>
      </c>
      <c r="L42" s="18"/>
      <c r="M42" s="25"/>
      <c r="N42" s="18"/>
      <c r="O42" s="25"/>
      <c r="P42" s="18"/>
      <c r="Q42" s="25"/>
      <c r="R42" s="18"/>
      <c r="S42" s="25"/>
      <c r="T42" s="18"/>
      <c r="U42" s="25"/>
      <c r="V42" s="35">
        <f t="shared" si="4"/>
        <v>8</v>
      </c>
      <c r="W42" s="33">
        <f>J42+H42+F42+D42</f>
        <v>8</v>
      </c>
      <c r="X42" s="41"/>
      <c r="Y42" s="39">
        <f>V42/V38</f>
        <v>1.4787430683918669E-2</v>
      </c>
    </row>
    <row r="43" spans="1:25" x14ac:dyDescent="0.25">
      <c r="A43" s="512"/>
      <c r="B43" s="527"/>
      <c r="C43" s="17" t="s">
        <v>65</v>
      </c>
      <c r="D43" s="18">
        <f>'Datos de los Delitos del MGP'!I48</f>
        <v>17</v>
      </c>
      <c r="E43" s="29">
        <f>D43/D38</f>
        <v>0.62962962962962965</v>
      </c>
      <c r="F43" s="18">
        <f>'Datos de los Delitos del MGP'!AA48</f>
        <v>60</v>
      </c>
      <c r="G43" s="29">
        <f>F43/F38</f>
        <v>0.14527845036319612</v>
      </c>
      <c r="H43" s="18">
        <f>'Datos de los Delitos del MGP'!BE48</f>
        <v>35</v>
      </c>
      <c r="I43" s="29">
        <f>H43/H38</f>
        <v>0.47945205479452052</v>
      </c>
      <c r="J43" s="18">
        <f>'Datos de los Delitos del MGP'!BK48</f>
        <v>7</v>
      </c>
      <c r="K43" s="29">
        <f>J43/J38</f>
        <v>0.25</v>
      </c>
      <c r="L43" s="18"/>
      <c r="M43" s="25"/>
      <c r="N43" s="18"/>
      <c r="O43" s="25"/>
      <c r="P43" s="18"/>
      <c r="Q43" s="25"/>
      <c r="R43" s="18"/>
      <c r="S43" s="25"/>
      <c r="T43" s="18"/>
      <c r="U43" s="25"/>
      <c r="V43" s="35">
        <f t="shared" si="4"/>
        <v>119</v>
      </c>
      <c r="W43" s="33">
        <f>J43+H43+F43+D43</f>
        <v>119</v>
      </c>
      <c r="X43" s="41"/>
      <c r="Y43" s="39">
        <f>V43/V38</f>
        <v>0.21996303142329021</v>
      </c>
    </row>
    <row r="44" spans="1:25" x14ac:dyDescent="0.25">
      <c r="A44" s="512"/>
      <c r="B44" s="527"/>
      <c r="C44" s="17" t="s">
        <v>67</v>
      </c>
      <c r="D44" s="18">
        <f>'Datos de los Delitos del MGP'!I62</f>
        <v>5</v>
      </c>
      <c r="E44" s="29">
        <f>D44/D38</f>
        <v>0.18518518518518517</v>
      </c>
      <c r="F44" s="18">
        <f>'Datos de los Delitos del MGP'!AA62</f>
        <v>38</v>
      </c>
      <c r="G44" s="29">
        <f>F44/F38</f>
        <v>9.2009685230024216E-2</v>
      </c>
      <c r="H44" s="18">
        <f>'Datos de los Delitos del MGP'!BE62</f>
        <v>1</v>
      </c>
      <c r="I44" s="29">
        <f>H44/H38</f>
        <v>1.3698630136986301E-2</v>
      </c>
      <c r="J44" s="18">
        <f>'Datos de los Delitos del MGP'!BK62</f>
        <v>1</v>
      </c>
      <c r="K44" s="29">
        <f>J44/J38</f>
        <v>3.5714285714285712E-2</v>
      </c>
      <c r="L44" s="18"/>
      <c r="M44" s="25"/>
      <c r="N44" s="18"/>
      <c r="O44" s="25"/>
      <c r="P44" s="18"/>
      <c r="Q44" s="25"/>
      <c r="R44" s="18"/>
      <c r="S44" s="25"/>
      <c r="T44" s="18"/>
      <c r="U44" s="25"/>
      <c r="V44" s="35">
        <f t="shared" si="4"/>
        <v>45</v>
      </c>
      <c r="W44" s="33">
        <f>J44+H44+F44+D44</f>
        <v>45</v>
      </c>
      <c r="X44" s="41"/>
      <c r="Y44" s="39">
        <f>V44/V38</f>
        <v>8.3179297597042512E-2</v>
      </c>
    </row>
    <row r="45" spans="1:25" x14ac:dyDescent="0.25">
      <c r="A45" s="512"/>
      <c r="B45" s="528"/>
      <c r="C45" s="17" t="s">
        <v>68</v>
      </c>
      <c r="D45" s="18">
        <f>'Datos de los Delitos del MGP'!I73</f>
        <v>0</v>
      </c>
      <c r="E45" s="29">
        <f>D45/D38</f>
        <v>0</v>
      </c>
      <c r="F45" s="18">
        <f>'Datos de los Delitos del MGP'!AA73</f>
        <v>23</v>
      </c>
      <c r="G45" s="29">
        <f>F45/F38</f>
        <v>5.569007263922518E-2</v>
      </c>
      <c r="H45" s="18">
        <f>'Datos de los Delitos del MGP'!BE73</f>
        <v>16</v>
      </c>
      <c r="I45" s="29">
        <f>H45/H38</f>
        <v>0.21917808219178081</v>
      </c>
      <c r="J45" s="18">
        <f>'Datos de los Delitos del MGP'!BK73</f>
        <v>0</v>
      </c>
      <c r="K45" s="29">
        <f>J45/J38</f>
        <v>0</v>
      </c>
      <c r="L45" s="18"/>
      <c r="M45" s="25"/>
      <c r="N45" s="18"/>
      <c r="O45" s="25"/>
      <c r="P45" s="18"/>
      <c r="Q45" s="25"/>
      <c r="R45" s="18"/>
      <c r="S45" s="25"/>
      <c r="T45" s="18"/>
      <c r="U45" s="25"/>
      <c r="V45" s="35">
        <f t="shared" si="4"/>
        <v>39</v>
      </c>
      <c r="W45" s="33">
        <f>J45+H45+F45+D45</f>
        <v>39</v>
      </c>
      <c r="X45" s="41"/>
      <c r="Y45" s="39">
        <f>V45/V38</f>
        <v>7.2088724584103508E-2</v>
      </c>
    </row>
    <row r="47" spans="1:25" x14ac:dyDescent="0.25">
      <c r="Y47" s="1"/>
    </row>
  </sheetData>
  <sortState ref="C3:C8">
    <sortCondition ref="C3"/>
  </sortState>
  <mergeCells count="60">
    <mergeCell ref="B2:V2"/>
    <mergeCell ref="I4:I5"/>
    <mergeCell ref="U4:U5"/>
    <mergeCell ref="B24:V24"/>
    <mergeCell ref="C25:U25"/>
    <mergeCell ref="E4:E5"/>
    <mergeCell ref="G4:G5"/>
    <mergeCell ref="B3:B11"/>
    <mergeCell ref="C3:U3"/>
    <mergeCell ref="B13:V13"/>
    <mergeCell ref="O15:O16"/>
    <mergeCell ref="Q15:Q16"/>
    <mergeCell ref="S15:S16"/>
    <mergeCell ref="K4:K5"/>
    <mergeCell ref="M4:M5"/>
    <mergeCell ref="O4:O5"/>
    <mergeCell ref="Q4:Q5"/>
    <mergeCell ref="S4:S5"/>
    <mergeCell ref="E15:E16"/>
    <mergeCell ref="G15:G16"/>
    <mergeCell ref="I15:I16"/>
    <mergeCell ref="K15:K16"/>
    <mergeCell ref="M15:M16"/>
    <mergeCell ref="W2:X4"/>
    <mergeCell ref="Y2:Y5"/>
    <mergeCell ref="W13:X15"/>
    <mergeCell ref="B37:B45"/>
    <mergeCell ref="E38:E39"/>
    <mergeCell ref="G38:G39"/>
    <mergeCell ref="I38:I39"/>
    <mergeCell ref="K38:K39"/>
    <mergeCell ref="M38:M39"/>
    <mergeCell ref="O38:O39"/>
    <mergeCell ref="Q38:Q39"/>
    <mergeCell ref="S38:S39"/>
    <mergeCell ref="S26:S27"/>
    <mergeCell ref="U26:U27"/>
    <mergeCell ref="B36:V36"/>
    <mergeCell ref="U15:U16"/>
    <mergeCell ref="A3:A11"/>
    <mergeCell ref="A14:A22"/>
    <mergeCell ref="A25:A33"/>
    <mergeCell ref="A37:A45"/>
    <mergeCell ref="C14:U14"/>
    <mergeCell ref="C37:U37"/>
    <mergeCell ref="U38:U39"/>
    <mergeCell ref="B25:B33"/>
    <mergeCell ref="E26:E27"/>
    <mergeCell ref="G26:G27"/>
    <mergeCell ref="I26:I27"/>
    <mergeCell ref="K26:K27"/>
    <mergeCell ref="M26:M27"/>
    <mergeCell ref="O26:O27"/>
    <mergeCell ref="Q26:Q27"/>
    <mergeCell ref="B14:B22"/>
    <mergeCell ref="Y13:Y16"/>
    <mergeCell ref="W24:X26"/>
    <mergeCell ref="W36:X38"/>
    <mergeCell ref="Y24:Y27"/>
    <mergeCell ref="Y36:Y39"/>
  </mergeCells>
  <pageMargins left="0.35433070866141736" right="0.70866141732283472" top="0.74803149606299213" bottom="0.74803149606299213" header="0.31496062992125984" footer="0.31496062992125984"/>
  <pageSetup paperSize="14" scale="70" fitToHeight="0" orientation="landscape" r:id="rId1"/>
  <ignoredErrors>
    <ignoredError sqref="H7:H11 J7:J11 E7 F7:F11 L7:L11 N7:P11 R7:S11 T7:U11 F18:F22 H18 H19:H22 J18:J22 L18:M22 N18:N22 F29:G32 F33 H29:H33 F41:F45 H41:H45 J40:J45 U6 M17 F17:L17 N17 S6 O6 F6:N6 P6:R6 T6 G28 F28 H28 F40:H40" formula="1"/>
    <ignoredError sqref="I40:I4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3D87"/>
  </sheetPr>
  <dimension ref="B1:CD1533"/>
  <sheetViews>
    <sheetView topLeftCell="B45" zoomScale="74" zoomScaleNormal="74" workbookViewId="0">
      <selection activeCell="K52" sqref="K52"/>
    </sheetView>
  </sheetViews>
  <sheetFormatPr baseColWidth="10" defaultRowHeight="15" x14ac:dyDescent="0.25"/>
  <cols>
    <col min="1" max="1" width="1.42578125" style="42" customWidth="1"/>
    <col min="2" max="2" width="4" style="42" bestFit="1" customWidth="1"/>
    <col min="3" max="3" width="15.5703125" style="42" bestFit="1" customWidth="1"/>
    <col min="4" max="4" width="6.42578125" style="42" customWidth="1"/>
    <col min="5" max="5" width="3.85546875" style="42" customWidth="1"/>
    <col min="6" max="6" width="4" style="42" customWidth="1"/>
    <col min="7" max="7" width="1.5703125" style="75" customWidth="1"/>
    <col min="8" max="8" width="4" style="42" customWidth="1"/>
    <col min="9" max="9" width="4.28515625" style="42" customWidth="1"/>
    <col min="10" max="10" width="1.5703125" style="75" customWidth="1"/>
    <col min="11" max="11" width="3.85546875" style="42" customWidth="1"/>
    <col min="12" max="12" width="4.28515625" style="42" customWidth="1"/>
    <col min="13" max="13" width="1.5703125" style="75" customWidth="1"/>
    <col min="14" max="14" width="4" style="42" customWidth="1"/>
    <col min="15" max="15" width="3.85546875" style="42" customWidth="1"/>
    <col min="16" max="16" width="1.5703125" style="75" customWidth="1"/>
    <col min="17" max="17" width="3.85546875" style="42" customWidth="1"/>
    <col min="18" max="18" width="3.5703125" style="42" customWidth="1"/>
    <col min="19" max="19" width="1.5703125" style="75" customWidth="1"/>
    <col min="20" max="21" width="3.85546875" style="42" customWidth="1"/>
    <col min="22" max="22" width="1.5703125" style="75" customWidth="1"/>
    <col min="23" max="24" width="3.85546875" style="42" customWidth="1"/>
    <col min="25" max="25" width="1.5703125" style="75" customWidth="1"/>
    <col min="26" max="27" width="4.140625" style="42" customWidth="1"/>
    <col min="28" max="28" width="1.5703125" style="75" customWidth="1"/>
    <col min="29" max="30" width="4.140625" style="42" customWidth="1"/>
    <col min="31" max="31" width="1.5703125" style="75" customWidth="1"/>
    <col min="32" max="33" width="4.28515625" style="42" customWidth="1"/>
    <col min="34" max="34" width="1.5703125" style="75" customWidth="1"/>
    <col min="35" max="36" width="4" style="42" customWidth="1"/>
    <col min="37" max="37" width="1.5703125" style="75" customWidth="1"/>
    <col min="38" max="39" width="4.140625" style="42" customWidth="1"/>
    <col min="40" max="40" width="1.5703125" style="75" customWidth="1"/>
    <col min="41" max="42" width="3.85546875" style="42" customWidth="1"/>
    <col min="43" max="43" width="1.5703125" style="75" customWidth="1"/>
    <col min="44" max="44" width="4" style="42" customWidth="1"/>
    <col min="45" max="45" width="4.42578125" style="42" customWidth="1"/>
    <col min="46" max="46" width="1.5703125" style="75" customWidth="1"/>
    <col min="47" max="48" width="4.140625" style="42" customWidth="1"/>
    <col min="49" max="49" width="1.5703125" style="75" customWidth="1"/>
    <col min="50" max="50" width="4.28515625" style="42" customWidth="1"/>
    <col min="51" max="51" width="3" style="42" bestFit="1" customWidth="1"/>
    <col min="52" max="52" width="2.140625" style="75" customWidth="1"/>
    <col min="53" max="53" width="4.42578125" style="42" bestFit="1" customWidth="1"/>
    <col min="54" max="54" width="4.140625" style="42" customWidth="1"/>
    <col min="55" max="55" width="1.5703125" style="75" customWidth="1"/>
    <col min="56" max="57" width="4" style="42" customWidth="1"/>
    <col min="58" max="58" width="2" style="75" customWidth="1"/>
    <col min="59" max="59" width="4.42578125" style="42" customWidth="1"/>
    <col min="60" max="60" width="4.7109375" style="42" customWidth="1"/>
    <col min="61" max="61" width="1.5703125" style="75" customWidth="1"/>
    <col min="62" max="63" width="4.28515625" style="42" customWidth="1"/>
    <col min="64" max="64" width="1.5703125" style="75" customWidth="1"/>
    <col min="65" max="66" width="4.42578125" style="42" customWidth="1"/>
    <col min="67" max="67" width="1.5703125" style="75" customWidth="1"/>
    <col min="68" max="69" width="4.140625" style="42" customWidth="1"/>
    <col min="70" max="70" width="1.5703125" style="75" customWidth="1"/>
    <col min="71" max="72" width="5.7109375" style="42" customWidth="1"/>
    <col min="73" max="73" width="4.85546875" style="42" customWidth="1"/>
    <col min="74" max="74" width="5.85546875" style="73" customWidth="1"/>
    <col min="75" max="76" width="5" style="42" customWidth="1"/>
    <col min="77" max="77" width="5.42578125" style="42" customWidth="1"/>
    <col min="78" max="78" width="5.85546875" style="42" customWidth="1"/>
    <col min="79" max="79" width="8.28515625" style="42" customWidth="1"/>
    <col min="80" max="80" width="7" style="74" customWidth="1"/>
    <col min="81" max="16384" width="11.42578125" style="42"/>
  </cols>
  <sheetData>
    <row r="1" spans="2:80" ht="11.25" customHeight="1" x14ac:dyDescent="0.25">
      <c r="B1" s="533" t="s">
        <v>84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  <c r="AT1" s="534"/>
      <c r="AU1" s="534"/>
      <c r="AV1" s="534"/>
      <c r="AW1" s="534"/>
      <c r="AX1" s="534"/>
      <c r="AY1" s="534"/>
      <c r="AZ1" s="534"/>
      <c r="BA1" s="534"/>
      <c r="BB1" s="534"/>
      <c r="BC1" s="534"/>
      <c r="BD1" s="534"/>
      <c r="BE1" s="534"/>
      <c r="BF1" s="534"/>
      <c r="BG1" s="534"/>
      <c r="BH1" s="534"/>
      <c r="BI1" s="534"/>
      <c r="BJ1" s="534"/>
      <c r="BK1" s="534"/>
      <c r="BL1" s="534"/>
      <c r="BM1" s="534"/>
      <c r="BN1" s="534"/>
      <c r="BO1" s="534"/>
      <c r="BP1" s="534"/>
      <c r="BQ1" s="534"/>
      <c r="BR1" s="534"/>
      <c r="BS1" s="534"/>
      <c r="BT1" s="534"/>
      <c r="BU1" s="534"/>
      <c r="BV1" s="534"/>
      <c r="BW1" s="534"/>
      <c r="BX1" s="534"/>
      <c r="BY1" s="534"/>
      <c r="BZ1" s="534"/>
      <c r="CA1" s="534"/>
      <c r="CB1" s="535"/>
    </row>
    <row r="2" spans="2:80" ht="9.75" customHeight="1" x14ac:dyDescent="0.25">
      <c r="B2" s="536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7"/>
      <c r="AY2" s="537"/>
      <c r="AZ2" s="537"/>
      <c r="BA2" s="537"/>
      <c r="BB2" s="537"/>
      <c r="BC2" s="537"/>
      <c r="BD2" s="537"/>
      <c r="BE2" s="537"/>
      <c r="BF2" s="537"/>
      <c r="BG2" s="537"/>
      <c r="BH2" s="537"/>
      <c r="BI2" s="537"/>
      <c r="BJ2" s="537"/>
      <c r="BK2" s="537"/>
      <c r="BL2" s="537"/>
      <c r="BM2" s="537"/>
      <c r="BN2" s="537"/>
      <c r="BO2" s="537"/>
      <c r="BP2" s="537"/>
      <c r="BQ2" s="537"/>
      <c r="BR2" s="537"/>
      <c r="BS2" s="537"/>
      <c r="BT2" s="537"/>
      <c r="BU2" s="537"/>
      <c r="BV2" s="537"/>
      <c r="BW2" s="537"/>
      <c r="BX2" s="537"/>
      <c r="BY2" s="537"/>
      <c r="BZ2" s="537"/>
      <c r="CA2" s="537"/>
      <c r="CB2" s="538"/>
    </row>
    <row r="3" spans="2:80" ht="18.75" customHeight="1" x14ac:dyDescent="0.25">
      <c r="B3" s="539" t="s">
        <v>210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40"/>
      <c r="AM3" s="540"/>
      <c r="AN3" s="540"/>
      <c r="AO3" s="540"/>
      <c r="AP3" s="540"/>
      <c r="AQ3" s="540"/>
      <c r="AR3" s="540"/>
      <c r="AS3" s="540"/>
      <c r="AT3" s="540"/>
      <c r="AU3" s="540"/>
      <c r="AV3" s="540"/>
      <c r="AW3" s="540"/>
      <c r="AX3" s="540"/>
      <c r="AY3" s="540"/>
      <c r="AZ3" s="540"/>
      <c r="BA3" s="540"/>
      <c r="BB3" s="540"/>
      <c r="BC3" s="540"/>
      <c r="BD3" s="540"/>
      <c r="BE3" s="540"/>
      <c r="BF3" s="540"/>
      <c r="BG3" s="540"/>
      <c r="BH3" s="540"/>
      <c r="BI3" s="540"/>
      <c r="BJ3" s="540"/>
      <c r="BK3" s="540"/>
      <c r="BL3" s="540"/>
      <c r="BM3" s="540"/>
      <c r="BN3" s="540"/>
      <c r="BO3" s="540"/>
      <c r="BP3" s="540"/>
      <c r="BQ3" s="540"/>
      <c r="BR3" s="540"/>
      <c r="BS3" s="540"/>
      <c r="BT3" s="540"/>
      <c r="BU3" s="540"/>
      <c r="BV3" s="540"/>
      <c r="BW3" s="540"/>
      <c r="BX3" s="540"/>
      <c r="BY3" s="540"/>
      <c r="BZ3" s="540"/>
      <c r="CA3" s="540"/>
      <c r="CB3" s="541"/>
    </row>
    <row r="4" spans="2:80" s="43" customFormat="1" ht="51.75" customHeight="1" thickBot="1" x14ac:dyDescent="0.3">
      <c r="B4" s="542" t="s">
        <v>85</v>
      </c>
      <c r="C4" s="544" t="s">
        <v>86</v>
      </c>
      <c r="D4" s="217" t="s">
        <v>73</v>
      </c>
      <c r="E4" s="545" t="s">
        <v>1</v>
      </c>
      <c r="F4" s="546"/>
      <c r="G4" s="547"/>
      <c r="H4" s="550" t="s">
        <v>2</v>
      </c>
      <c r="I4" s="551"/>
      <c r="J4" s="552"/>
      <c r="K4" s="553" t="s">
        <v>30</v>
      </c>
      <c r="L4" s="553"/>
      <c r="M4" s="548"/>
      <c r="N4" s="557" t="s">
        <v>3</v>
      </c>
      <c r="O4" s="557"/>
      <c r="P4" s="558"/>
      <c r="Q4" s="559" t="s">
        <v>4</v>
      </c>
      <c r="R4" s="560"/>
      <c r="S4" s="561"/>
      <c r="T4" s="553" t="s">
        <v>5</v>
      </c>
      <c r="U4" s="553"/>
      <c r="V4" s="554"/>
      <c r="W4" s="553" t="s">
        <v>6</v>
      </c>
      <c r="X4" s="553"/>
      <c r="Y4" s="554"/>
      <c r="Z4" s="553" t="s">
        <v>7</v>
      </c>
      <c r="AA4" s="553"/>
      <c r="AB4" s="554"/>
      <c r="AC4" s="553" t="s">
        <v>8</v>
      </c>
      <c r="AD4" s="553"/>
      <c r="AE4" s="554"/>
      <c r="AF4" s="553" t="s">
        <v>9</v>
      </c>
      <c r="AG4" s="553"/>
      <c r="AH4" s="554"/>
      <c r="AI4" s="553" t="s">
        <v>10</v>
      </c>
      <c r="AJ4" s="553"/>
      <c r="AK4" s="554"/>
      <c r="AL4" s="553" t="s">
        <v>11</v>
      </c>
      <c r="AM4" s="553"/>
      <c r="AN4" s="558"/>
      <c r="AO4" s="559" t="s">
        <v>12</v>
      </c>
      <c r="AP4" s="560"/>
      <c r="AQ4" s="561"/>
      <c r="AR4" s="553" t="s">
        <v>13</v>
      </c>
      <c r="AS4" s="553"/>
      <c r="AT4" s="554"/>
      <c r="AU4" s="553" t="s">
        <v>14</v>
      </c>
      <c r="AV4" s="553"/>
      <c r="AW4" s="554"/>
      <c r="AX4" s="553" t="s">
        <v>15</v>
      </c>
      <c r="AY4" s="553"/>
      <c r="AZ4" s="554"/>
      <c r="BA4" s="553" t="s">
        <v>16</v>
      </c>
      <c r="BB4" s="553"/>
      <c r="BC4" s="558"/>
      <c r="BD4" s="581" t="s">
        <v>31</v>
      </c>
      <c r="BE4" s="582"/>
      <c r="BF4" s="561"/>
      <c r="BG4" s="553" t="s">
        <v>87</v>
      </c>
      <c r="BH4" s="553"/>
      <c r="BI4" s="554"/>
      <c r="BJ4" s="553" t="s">
        <v>18</v>
      </c>
      <c r="BK4" s="553"/>
      <c r="BL4" s="554"/>
      <c r="BM4" s="578" t="s">
        <v>61</v>
      </c>
      <c r="BN4" s="578"/>
      <c r="BO4" s="579">
        <v>21</v>
      </c>
      <c r="BP4" s="559" t="s">
        <v>33</v>
      </c>
      <c r="BQ4" s="560"/>
      <c r="BR4" s="564"/>
      <c r="BS4" s="567" t="s">
        <v>88</v>
      </c>
      <c r="BT4" s="568"/>
      <c r="BU4" s="568"/>
      <c r="BV4" s="568"/>
      <c r="BW4" s="568"/>
      <c r="BX4" s="568"/>
      <c r="BY4" s="568"/>
      <c r="BZ4" s="568"/>
      <c r="CA4" s="571" t="s">
        <v>89</v>
      </c>
      <c r="CB4" s="573" t="s">
        <v>0</v>
      </c>
    </row>
    <row r="5" spans="2:80" s="43" customFormat="1" ht="8.25" customHeight="1" thickTop="1" thickBot="1" x14ac:dyDescent="0.3">
      <c r="B5" s="542"/>
      <c r="C5" s="544"/>
      <c r="D5" s="575" t="s">
        <v>90</v>
      </c>
      <c r="E5" s="577"/>
      <c r="F5" s="577"/>
      <c r="G5" s="548"/>
      <c r="H5" s="577"/>
      <c r="I5" s="577"/>
      <c r="J5" s="548"/>
      <c r="K5" s="577"/>
      <c r="L5" s="577"/>
      <c r="M5" s="548"/>
      <c r="N5" s="577"/>
      <c r="O5" s="577"/>
      <c r="P5" s="554"/>
      <c r="Q5" s="556"/>
      <c r="R5" s="556"/>
      <c r="S5" s="554"/>
      <c r="T5" s="556"/>
      <c r="U5" s="556"/>
      <c r="V5" s="554"/>
      <c r="W5" s="556"/>
      <c r="X5" s="556"/>
      <c r="Y5" s="554"/>
      <c r="Z5" s="556"/>
      <c r="AA5" s="556"/>
      <c r="AB5" s="554"/>
      <c r="AC5" s="556"/>
      <c r="AD5" s="556"/>
      <c r="AE5" s="554"/>
      <c r="AF5" s="556"/>
      <c r="AG5" s="556"/>
      <c r="AH5" s="554"/>
      <c r="AI5" s="556"/>
      <c r="AJ5" s="556"/>
      <c r="AK5" s="554"/>
      <c r="AL5" s="556"/>
      <c r="AM5" s="556"/>
      <c r="AN5" s="554"/>
      <c r="AO5" s="556"/>
      <c r="AP5" s="556"/>
      <c r="AQ5" s="554"/>
      <c r="AR5" s="556"/>
      <c r="AS5" s="556"/>
      <c r="AT5" s="554"/>
      <c r="AU5" s="556"/>
      <c r="AV5" s="556"/>
      <c r="AW5" s="554"/>
      <c r="AX5" s="556"/>
      <c r="AY5" s="556"/>
      <c r="AZ5" s="554"/>
      <c r="BA5" s="556"/>
      <c r="BB5" s="556"/>
      <c r="BC5" s="554"/>
      <c r="BD5" s="556"/>
      <c r="BE5" s="556"/>
      <c r="BF5" s="554"/>
      <c r="BG5" s="556"/>
      <c r="BH5" s="556"/>
      <c r="BI5" s="554"/>
      <c r="BJ5" s="556"/>
      <c r="BK5" s="556"/>
      <c r="BL5" s="554"/>
      <c r="BM5" s="556"/>
      <c r="BN5" s="556"/>
      <c r="BO5" s="554"/>
      <c r="BP5" s="583"/>
      <c r="BQ5" s="583"/>
      <c r="BR5" s="565"/>
      <c r="BS5" s="569"/>
      <c r="BT5" s="570"/>
      <c r="BU5" s="570"/>
      <c r="BV5" s="570"/>
      <c r="BW5" s="570"/>
      <c r="BX5" s="570"/>
      <c r="BY5" s="570"/>
      <c r="BZ5" s="570"/>
      <c r="CA5" s="572"/>
      <c r="CB5" s="573"/>
    </row>
    <row r="6" spans="2:80" ht="28.5" customHeight="1" thickTop="1" thickBot="1" x14ac:dyDescent="0.3">
      <c r="B6" s="542"/>
      <c r="C6" s="544"/>
      <c r="D6" s="576"/>
      <c r="E6" s="584">
        <v>552</v>
      </c>
      <c r="F6" s="585"/>
      <c r="G6" s="549"/>
      <c r="H6" s="586">
        <v>292</v>
      </c>
      <c r="I6" s="587"/>
      <c r="J6" s="549"/>
      <c r="K6" s="588">
        <v>27</v>
      </c>
      <c r="L6" s="589"/>
      <c r="M6" s="549"/>
      <c r="N6" s="562">
        <v>90</v>
      </c>
      <c r="O6" s="563"/>
      <c r="P6" s="555"/>
      <c r="Q6" s="590">
        <v>64</v>
      </c>
      <c r="R6" s="591"/>
      <c r="S6" s="555"/>
      <c r="T6" s="562">
        <v>125</v>
      </c>
      <c r="U6" s="563"/>
      <c r="V6" s="555"/>
      <c r="W6" s="562">
        <v>363</v>
      </c>
      <c r="X6" s="563"/>
      <c r="Y6" s="555"/>
      <c r="Z6" s="562">
        <v>634</v>
      </c>
      <c r="AA6" s="563"/>
      <c r="AB6" s="555"/>
      <c r="AC6" s="562">
        <v>413</v>
      </c>
      <c r="AD6" s="563"/>
      <c r="AE6" s="555"/>
      <c r="AF6" s="562">
        <v>538</v>
      </c>
      <c r="AG6" s="563"/>
      <c r="AH6" s="555"/>
      <c r="AI6" s="562">
        <v>762</v>
      </c>
      <c r="AJ6" s="563"/>
      <c r="AK6" s="555"/>
      <c r="AL6" s="562">
        <v>647</v>
      </c>
      <c r="AM6" s="563"/>
      <c r="AN6" s="555"/>
      <c r="AO6" s="590">
        <v>65</v>
      </c>
      <c r="AP6" s="591"/>
      <c r="AQ6" s="555"/>
      <c r="AR6" s="562">
        <v>1040</v>
      </c>
      <c r="AS6" s="563"/>
      <c r="AT6" s="555"/>
      <c r="AU6" s="562">
        <v>679</v>
      </c>
      <c r="AV6" s="563"/>
      <c r="AW6" s="555"/>
      <c r="AX6" s="562">
        <v>524</v>
      </c>
      <c r="AY6" s="563"/>
      <c r="AZ6" s="555"/>
      <c r="BA6" s="562">
        <v>1852</v>
      </c>
      <c r="BB6" s="563"/>
      <c r="BC6" s="555"/>
      <c r="BD6" s="590">
        <v>58</v>
      </c>
      <c r="BE6" s="591"/>
      <c r="BF6" s="555"/>
      <c r="BG6" s="562">
        <v>73</v>
      </c>
      <c r="BH6" s="563"/>
      <c r="BI6" s="555"/>
      <c r="BJ6" s="562">
        <v>214</v>
      </c>
      <c r="BK6" s="563"/>
      <c r="BL6" s="555"/>
      <c r="BM6" s="562">
        <v>28</v>
      </c>
      <c r="BN6" s="592"/>
      <c r="BO6" s="580"/>
      <c r="BP6" s="590">
        <v>29</v>
      </c>
      <c r="BQ6" s="591"/>
      <c r="BR6" s="566"/>
      <c r="BS6" s="593">
        <f>E6+H6+K6+N6+Q6+T6+W6+Z6+AC6+AF6+AI6+AL6+AO6+AR6+AU6+AX6+BA6+BD6+BG6+BJ6+BM6+BP6</f>
        <v>9069</v>
      </c>
      <c r="BT6" s="594"/>
      <c r="BU6" s="594"/>
      <c r="BV6" s="594"/>
      <c r="BW6" s="594"/>
      <c r="BX6" s="594"/>
      <c r="BY6" s="594"/>
      <c r="BZ6" s="594"/>
      <c r="CA6" s="572"/>
      <c r="CB6" s="573"/>
    </row>
    <row r="7" spans="2:80" ht="11.25" customHeight="1" thickBot="1" x14ac:dyDescent="0.3">
      <c r="B7" s="542"/>
      <c r="C7" s="544"/>
      <c r="D7" s="599" t="s">
        <v>91</v>
      </c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00"/>
      <c r="AL7" s="600"/>
      <c r="AM7" s="600"/>
      <c r="AN7" s="600"/>
      <c r="AO7" s="600"/>
      <c r="AP7" s="600"/>
      <c r="AQ7" s="600"/>
      <c r="AR7" s="600"/>
      <c r="AS7" s="600"/>
      <c r="AT7" s="600"/>
      <c r="AU7" s="600"/>
      <c r="AV7" s="600"/>
      <c r="AW7" s="600"/>
      <c r="AX7" s="600"/>
      <c r="AY7" s="600"/>
      <c r="AZ7" s="600"/>
      <c r="BA7" s="600"/>
      <c r="BB7" s="600"/>
      <c r="BC7" s="600"/>
      <c r="BD7" s="600"/>
      <c r="BE7" s="600"/>
      <c r="BF7" s="600"/>
      <c r="BG7" s="600"/>
      <c r="BH7" s="600"/>
      <c r="BI7" s="600"/>
      <c r="BJ7" s="600"/>
      <c r="BK7" s="600"/>
      <c r="BL7" s="600"/>
      <c r="BM7" s="600"/>
      <c r="BN7" s="600"/>
      <c r="BO7" s="600"/>
      <c r="BP7" s="600"/>
      <c r="BQ7" s="600"/>
      <c r="BR7" s="600"/>
      <c r="BS7" s="600"/>
      <c r="BT7" s="600"/>
      <c r="BU7" s="600"/>
      <c r="BV7" s="600"/>
      <c r="BW7" s="600"/>
      <c r="BX7" s="600"/>
      <c r="BY7" s="600"/>
      <c r="BZ7" s="601"/>
      <c r="CA7" s="572"/>
      <c r="CB7" s="573"/>
    </row>
    <row r="8" spans="2:80" ht="21.75" customHeight="1" thickTop="1" thickBot="1" x14ac:dyDescent="0.3">
      <c r="B8" s="542"/>
      <c r="C8" s="544"/>
      <c r="D8" s="599"/>
      <c r="E8" s="602" t="s">
        <v>92</v>
      </c>
      <c r="F8" s="603" t="s">
        <v>93</v>
      </c>
      <c r="G8" s="595"/>
      <c r="H8" s="597" t="s">
        <v>92</v>
      </c>
      <c r="I8" s="598" t="s">
        <v>93</v>
      </c>
      <c r="J8" s="595"/>
      <c r="K8" s="597" t="s">
        <v>92</v>
      </c>
      <c r="L8" s="598" t="s">
        <v>93</v>
      </c>
      <c r="M8" s="595"/>
      <c r="N8" s="597" t="s">
        <v>92</v>
      </c>
      <c r="O8" s="598" t="s">
        <v>93</v>
      </c>
      <c r="P8" s="595"/>
      <c r="Q8" s="597" t="s">
        <v>92</v>
      </c>
      <c r="R8" s="598" t="s">
        <v>93</v>
      </c>
      <c r="S8" s="595"/>
      <c r="T8" s="597" t="s">
        <v>92</v>
      </c>
      <c r="U8" s="598" t="s">
        <v>93</v>
      </c>
      <c r="V8" s="595"/>
      <c r="W8" s="597" t="s">
        <v>92</v>
      </c>
      <c r="X8" s="598" t="s">
        <v>93</v>
      </c>
      <c r="Y8" s="595"/>
      <c r="Z8" s="597" t="s">
        <v>92</v>
      </c>
      <c r="AA8" s="598" t="s">
        <v>93</v>
      </c>
      <c r="AB8" s="595"/>
      <c r="AC8" s="597" t="s">
        <v>92</v>
      </c>
      <c r="AD8" s="598" t="s">
        <v>93</v>
      </c>
      <c r="AE8" s="595"/>
      <c r="AF8" s="597" t="s">
        <v>92</v>
      </c>
      <c r="AG8" s="598" t="s">
        <v>93</v>
      </c>
      <c r="AH8" s="595"/>
      <c r="AI8" s="597" t="s">
        <v>92</v>
      </c>
      <c r="AJ8" s="598" t="s">
        <v>93</v>
      </c>
      <c r="AK8" s="595"/>
      <c r="AL8" s="597" t="s">
        <v>92</v>
      </c>
      <c r="AM8" s="598" t="s">
        <v>93</v>
      </c>
      <c r="AN8" s="595"/>
      <c r="AO8" s="597" t="s">
        <v>92</v>
      </c>
      <c r="AP8" s="598" t="s">
        <v>93</v>
      </c>
      <c r="AQ8" s="595"/>
      <c r="AR8" s="597" t="s">
        <v>92</v>
      </c>
      <c r="AS8" s="598" t="s">
        <v>93</v>
      </c>
      <c r="AT8" s="595"/>
      <c r="AU8" s="597" t="s">
        <v>92</v>
      </c>
      <c r="AV8" s="598" t="s">
        <v>93</v>
      </c>
      <c r="AW8" s="595"/>
      <c r="AX8" s="597" t="s">
        <v>92</v>
      </c>
      <c r="AY8" s="598" t="s">
        <v>93</v>
      </c>
      <c r="AZ8" s="595"/>
      <c r="BA8" s="597" t="s">
        <v>92</v>
      </c>
      <c r="BB8" s="598" t="s">
        <v>93</v>
      </c>
      <c r="BC8" s="595"/>
      <c r="BD8" s="597" t="s">
        <v>92</v>
      </c>
      <c r="BE8" s="598" t="s">
        <v>93</v>
      </c>
      <c r="BF8" s="595"/>
      <c r="BG8" s="597" t="s">
        <v>92</v>
      </c>
      <c r="BH8" s="598" t="s">
        <v>93</v>
      </c>
      <c r="BI8" s="595"/>
      <c r="BJ8" s="597" t="s">
        <v>92</v>
      </c>
      <c r="BK8" s="620" t="s">
        <v>93</v>
      </c>
      <c r="BL8" s="595"/>
      <c r="BM8" s="597" t="s">
        <v>92</v>
      </c>
      <c r="BN8" s="603" t="s">
        <v>93</v>
      </c>
      <c r="BO8" s="595"/>
      <c r="BP8" s="597" t="s">
        <v>92</v>
      </c>
      <c r="BQ8" s="603" t="s">
        <v>93</v>
      </c>
      <c r="BR8" s="614"/>
      <c r="BS8" s="616" t="s">
        <v>75</v>
      </c>
      <c r="BT8" s="617"/>
      <c r="BU8" s="618" t="s">
        <v>62</v>
      </c>
      <c r="BV8" s="622" t="s">
        <v>0</v>
      </c>
      <c r="BW8" s="624" t="s">
        <v>94</v>
      </c>
      <c r="BX8" s="625"/>
      <c r="BY8" s="626" t="s">
        <v>62</v>
      </c>
      <c r="BZ8" s="605" t="s">
        <v>0</v>
      </c>
      <c r="CA8" s="572"/>
      <c r="CB8" s="573"/>
    </row>
    <row r="9" spans="2:80" ht="15.75" customHeight="1" thickTop="1" thickBot="1" x14ac:dyDescent="0.3">
      <c r="B9" s="543"/>
      <c r="C9" s="544"/>
      <c r="D9" s="599"/>
      <c r="E9" s="602"/>
      <c r="F9" s="604"/>
      <c r="G9" s="596"/>
      <c r="H9" s="597"/>
      <c r="I9" s="598"/>
      <c r="J9" s="596"/>
      <c r="K9" s="597"/>
      <c r="L9" s="598"/>
      <c r="M9" s="596"/>
      <c r="N9" s="597"/>
      <c r="O9" s="598"/>
      <c r="P9" s="596"/>
      <c r="Q9" s="597"/>
      <c r="R9" s="598"/>
      <c r="S9" s="596"/>
      <c r="T9" s="597"/>
      <c r="U9" s="598"/>
      <c r="V9" s="596"/>
      <c r="W9" s="597"/>
      <c r="X9" s="598"/>
      <c r="Y9" s="596"/>
      <c r="Z9" s="597"/>
      <c r="AA9" s="598"/>
      <c r="AB9" s="596"/>
      <c r="AC9" s="597"/>
      <c r="AD9" s="598"/>
      <c r="AE9" s="596"/>
      <c r="AF9" s="597"/>
      <c r="AG9" s="598"/>
      <c r="AH9" s="596"/>
      <c r="AI9" s="597"/>
      <c r="AJ9" s="598"/>
      <c r="AK9" s="596"/>
      <c r="AL9" s="597"/>
      <c r="AM9" s="598"/>
      <c r="AN9" s="596"/>
      <c r="AO9" s="597"/>
      <c r="AP9" s="598"/>
      <c r="AQ9" s="596"/>
      <c r="AR9" s="597"/>
      <c r="AS9" s="598"/>
      <c r="AT9" s="596"/>
      <c r="AU9" s="597"/>
      <c r="AV9" s="598"/>
      <c r="AW9" s="596"/>
      <c r="AX9" s="597"/>
      <c r="AY9" s="598"/>
      <c r="AZ9" s="596"/>
      <c r="BA9" s="597"/>
      <c r="BB9" s="598"/>
      <c r="BC9" s="596"/>
      <c r="BD9" s="597"/>
      <c r="BE9" s="598"/>
      <c r="BF9" s="596"/>
      <c r="BG9" s="597"/>
      <c r="BH9" s="598"/>
      <c r="BI9" s="596"/>
      <c r="BJ9" s="597"/>
      <c r="BK9" s="621"/>
      <c r="BL9" s="596"/>
      <c r="BM9" s="597"/>
      <c r="BN9" s="604"/>
      <c r="BO9" s="596"/>
      <c r="BP9" s="597"/>
      <c r="BQ9" s="604"/>
      <c r="BR9" s="615"/>
      <c r="BS9" s="160" t="s">
        <v>92</v>
      </c>
      <c r="BT9" s="159" t="s">
        <v>95</v>
      </c>
      <c r="BU9" s="619"/>
      <c r="BV9" s="623"/>
      <c r="BW9" s="160" t="s">
        <v>92</v>
      </c>
      <c r="BX9" s="159" t="s">
        <v>95</v>
      </c>
      <c r="BY9" s="627"/>
      <c r="BZ9" s="605"/>
      <c r="CA9" s="572"/>
      <c r="CB9" s="574"/>
    </row>
    <row r="10" spans="2:80" ht="13.5" customHeight="1" thickBot="1" x14ac:dyDescent="0.3">
      <c r="B10" s="606" t="s">
        <v>96</v>
      </c>
      <c r="C10" s="606"/>
      <c r="D10" s="607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X10" s="606"/>
      <c r="Y10" s="606"/>
      <c r="Z10" s="606"/>
      <c r="AA10" s="606"/>
      <c r="AB10" s="606"/>
      <c r="AC10" s="606"/>
      <c r="AD10" s="606"/>
      <c r="AE10" s="606"/>
      <c r="AF10" s="606"/>
      <c r="AG10" s="606"/>
      <c r="AH10" s="606"/>
      <c r="AI10" s="606"/>
      <c r="AJ10" s="606"/>
      <c r="AK10" s="606"/>
      <c r="AL10" s="606"/>
      <c r="AM10" s="606"/>
      <c r="AN10" s="606"/>
      <c r="AO10" s="606"/>
      <c r="AP10" s="606"/>
      <c r="AQ10" s="606"/>
      <c r="AR10" s="606"/>
      <c r="AS10" s="606"/>
      <c r="AT10" s="606"/>
      <c r="AU10" s="606"/>
      <c r="AV10" s="606"/>
      <c r="AW10" s="606"/>
      <c r="AX10" s="606"/>
      <c r="AY10" s="606"/>
      <c r="AZ10" s="606"/>
      <c r="BA10" s="606"/>
      <c r="BB10" s="606"/>
      <c r="BC10" s="606"/>
      <c r="BD10" s="606"/>
      <c r="BE10" s="606"/>
      <c r="BF10" s="606"/>
      <c r="BG10" s="606"/>
      <c r="BH10" s="606"/>
      <c r="BI10" s="606"/>
      <c r="BJ10" s="606"/>
      <c r="BK10" s="606"/>
      <c r="BL10" s="606"/>
      <c r="BM10" s="606"/>
      <c r="BN10" s="606"/>
      <c r="BO10" s="606"/>
      <c r="BP10" s="606"/>
      <c r="BQ10" s="606"/>
      <c r="BR10" s="606"/>
      <c r="BS10" s="607"/>
      <c r="BT10" s="606"/>
      <c r="BU10" s="606"/>
      <c r="BV10" s="606"/>
      <c r="BW10" s="607"/>
      <c r="BX10" s="606"/>
      <c r="BY10" s="606"/>
      <c r="BZ10" s="607"/>
      <c r="CA10" s="607"/>
      <c r="CB10" s="606"/>
    </row>
    <row r="11" spans="2:80" ht="15" customHeight="1" x14ac:dyDescent="0.25">
      <c r="B11" s="44">
        <v>1</v>
      </c>
      <c r="C11" s="45" t="s">
        <v>97</v>
      </c>
      <c r="D11" s="608">
        <f>COUNTIF(C11:C33, "*")</f>
        <v>23</v>
      </c>
      <c r="E11" s="46"/>
      <c r="F11" s="46"/>
      <c r="G11" s="611"/>
      <c r="H11" s="47"/>
      <c r="I11" s="47"/>
      <c r="J11" s="611"/>
      <c r="K11" s="46"/>
      <c r="L11" s="46"/>
      <c r="M11" s="611"/>
      <c r="N11" s="46"/>
      <c r="O11" s="46"/>
      <c r="P11" s="611"/>
      <c r="Q11" s="47"/>
      <c r="R11" s="47"/>
      <c r="S11" s="611"/>
      <c r="T11" s="46"/>
      <c r="U11" s="46"/>
      <c r="V11" s="611"/>
      <c r="W11" s="46"/>
      <c r="X11" s="46"/>
      <c r="Y11" s="611"/>
      <c r="Z11" s="46"/>
      <c r="AA11" s="46"/>
      <c r="AB11" s="611"/>
      <c r="AC11" s="46"/>
      <c r="AD11" s="46"/>
      <c r="AE11" s="611"/>
      <c r="AF11" s="46"/>
      <c r="AG11" s="46"/>
      <c r="AH11" s="611"/>
      <c r="AI11" s="46"/>
      <c r="AJ11" s="46"/>
      <c r="AK11" s="611"/>
      <c r="AL11" s="46"/>
      <c r="AM11" s="46"/>
      <c r="AN11" s="611"/>
      <c r="AO11" s="47"/>
      <c r="AP11" s="47"/>
      <c r="AQ11" s="611"/>
      <c r="AR11" s="46"/>
      <c r="AS11" s="46"/>
      <c r="AT11" s="611"/>
      <c r="AU11" s="46"/>
      <c r="AV11" s="46"/>
      <c r="AW11" s="611"/>
      <c r="AX11" s="46"/>
      <c r="AY11" s="46"/>
      <c r="AZ11" s="611"/>
      <c r="BA11" s="46"/>
      <c r="BB11" s="46"/>
      <c r="BC11" s="611"/>
      <c r="BD11" s="47"/>
      <c r="BE11" s="47"/>
      <c r="BF11" s="611"/>
      <c r="BG11" s="46"/>
      <c r="BH11" s="46"/>
      <c r="BI11" s="611"/>
      <c r="BJ11" s="46"/>
      <c r="BK11" s="46"/>
      <c r="BL11" s="611"/>
      <c r="BM11" s="48"/>
      <c r="BN11" s="48"/>
      <c r="BO11" s="611"/>
      <c r="BP11" s="47"/>
      <c r="BQ11" s="47"/>
      <c r="BR11" s="614"/>
      <c r="BS11" s="49">
        <f>SUM(BM11+BJ11+BG11+BA11+AX11+AU11+AR11+AL11+AI11+AF11+AC11+Z11+W11+T11+N11+K11+E11)</f>
        <v>0</v>
      </c>
      <c r="BT11" s="49">
        <f>SUM(BN11+BK11+BH11+BB11+AY11+AV11+AS11+AM11+AJ11+AG11+AD11+AA11+X11+U11+O11++L11+F11)</f>
        <v>0</v>
      </c>
      <c r="BU11" s="50">
        <f>BS11+BT11</f>
        <v>0</v>
      </c>
      <c r="BV11" s="165">
        <f>BU11/BS59</f>
        <v>0</v>
      </c>
      <c r="BW11" s="49">
        <f t="shared" ref="BW11:BX48" si="0">SUM(BP11+BD11+AO11+Q11+H11)</f>
        <v>0</v>
      </c>
      <c r="BX11" s="49">
        <f t="shared" si="0"/>
        <v>0</v>
      </c>
      <c r="BY11" s="51">
        <f>BW11+BX11</f>
        <v>0</v>
      </c>
      <c r="BZ11" s="165">
        <f>BY11/BS59</f>
        <v>0</v>
      </c>
      <c r="CA11" s="52">
        <f>BU11+BY11</f>
        <v>0</v>
      </c>
      <c r="CB11" s="167">
        <f>CA11/BS59</f>
        <v>0</v>
      </c>
    </row>
    <row r="12" spans="2:80" ht="14.25" customHeight="1" x14ac:dyDescent="0.25">
      <c r="B12" s="53">
        <v>2</v>
      </c>
      <c r="C12" s="54" t="s">
        <v>98</v>
      </c>
      <c r="D12" s="609"/>
      <c r="E12" s="46"/>
      <c r="F12" s="46"/>
      <c r="G12" s="612"/>
      <c r="H12" s="47"/>
      <c r="I12" s="47"/>
      <c r="J12" s="612"/>
      <c r="K12" s="46"/>
      <c r="L12" s="46"/>
      <c r="M12" s="612"/>
      <c r="N12" s="46"/>
      <c r="O12" s="46"/>
      <c r="P12" s="612"/>
      <c r="Q12" s="47"/>
      <c r="R12" s="47"/>
      <c r="S12" s="612"/>
      <c r="T12" s="46"/>
      <c r="U12" s="46"/>
      <c r="V12" s="612"/>
      <c r="W12" s="46"/>
      <c r="X12" s="46"/>
      <c r="Y12" s="612"/>
      <c r="Z12" s="46"/>
      <c r="AA12" s="46"/>
      <c r="AB12" s="612"/>
      <c r="AC12" s="46"/>
      <c r="AD12" s="46"/>
      <c r="AE12" s="612"/>
      <c r="AF12" s="46"/>
      <c r="AG12" s="46"/>
      <c r="AH12" s="612"/>
      <c r="AI12" s="46"/>
      <c r="AJ12" s="46"/>
      <c r="AK12" s="612"/>
      <c r="AL12" s="46"/>
      <c r="AM12" s="46"/>
      <c r="AN12" s="612"/>
      <c r="AO12" s="47"/>
      <c r="AP12" s="47"/>
      <c r="AQ12" s="612"/>
      <c r="AR12" s="46"/>
      <c r="AS12" s="46">
        <v>2</v>
      </c>
      <c r="AT12" s="612"/>
      <c r="AU12" s="46"/>
      <c r="AV12" s="46"/>
      <c r="AW12" s="612"/>
      <c r="AX12" s="46"/>
      <c r="AY12" s="46"/>
      <c r="AZ12" s="612"/>
      <c r="BA12" s="46"/>
      <c r="BB12" s="46"/>
      <c r="BC12" s="612"/>
      <c r="BD12" s="47"/>
      <c r="BE12" s="47"/>
      <c r="BF12" s="612"/>
      <c r="BG12" s="46"/>
      <c r="BH12" s="46"/>
      <c r="BI12" s="612"/>
      <c r="BJ12" s="46"/>
      <c r="BK12" s="46"/>
      <c r="BL12" s="612"/>
      <c r="BM12" s="48"/>
      <c r="BN12" s="48"/>
      <c r="BO12" s="612"/>
      <c r="BP12" s="47"/>
      <c r="BQ12" s="47"/>
      <c r="BR12" s="628"/>
      <c r="BS12" s="49">
        <f t="shared" ref="BS12:BS52" si="1">SUM(BM12+BJ12+BG12+BA12+AX12+AU12+AR12+AL12+AI12+AF12+AC12+Z12+W12+T12+N12+K12+E12)</f>
        <v>0</v>
      </c>
      <c r="BT12" s="49">
        <f>SUM(BN12+BK12+BH12+BB12+AY12+AV12+AS12+AM12+AJ12+AG12+AD12+AA12+X12+U12+O12++L12+F12)</f>
        <v>2</v>
      </c>
      <c r="BU12" s="50">
        <f t="shared" ref="BU12:BU52" si="2">BS12+BT12</f>
        <v>2</v>
      </c>
      <c r="BV12" s="165">
        <f>BU12/BS59</f>
        <v>3.0769230769230769E-3</v>
      </c>
      <c r="BW12" s="49">
        <f t="shared" si="0"/>
        <v>0</v>
      </c>
      <c r="BX12" s="49">
        <f t="shared" si="0"/>
        <v>0</v>
      </c>
      <c r="BY12" s="51">
        <f t="shared" ref="BY12:BY52" si="3">BW12+BX12</f>
        <v>0</v>
      </c>
      <c r="BZ12" s="165">
        <f>BY12/BS59</f>
        <v>0</v>
      </c>
      <c r="CA12" s="52">
        <f t="shared" ref="CA12:CA33" si="4">BU12+BY12</f>
        <v>2</v>
      </c>
      <c r="CB12" s="167">
        <f>CA12/BS59</f>
        <v>3.0769230769230769E-3</v>
      </c>
    </row>
    <row r="13" spans="2:80" ht="14.25" customHeight="1" x14ac:dyDescent="0.25">
      <c r="B13" s="53">
        <v>3</v>
      </c>
      <c r="C13" s="54" t="s">
        <v>99</v>
      </c>
      <c r="D13" s="609"/>
      <c r="E13" s="46"/>
      <c r="F13" s="46"/>
      <c r="G13" s="612"/>
      <c r="H13" s="47"/>
      <c r="I13" s="47"/>
      <c r="J13" s="612"/>
      <c r="K13" s="46"/>
      <c r="L13" s="46"/>
      <c r="M13" s="612"/>
      <c r="N13" s="46"/>
      <c r="O13" s="46"/>
      <c r="P13" s="612"/>
      <c r="Q13" s="47"/>
      <c r="R13" s="47"/>
      <c r="S13" s="612"/>
      <c r="T13" s="46"/>
      <c r="U13" s="46"/>
      <c r="V13" s="612"/>
      <c r="W13" s="46"/>
      <c r="X13" s="46"/>
      <c r="Y13" s="612"/>
      <c r="Z13" s="46"/>
      <c r="AA13" s="46"/>
      <c r="AB13" s="612"/>
      <c r="AC13" s="46"/>
      <c r="AD13" s="46"/>
      <c r="AE13" s="612"/>
      <c r="AF13" s="46"/>
      <c r="AG13" s="46"/>
      <c r="AH13" s="612"/>
      <c r="AI13" s="46"/>
      <c r="AJ13" s="46"/>
      <c r="AK13" s="612"/>
      <c r="AL13" s="46"/>
      <c r="AM13" s="46"/>
      <c r="AN13" s="612"/>
      <c r="AO13" s="47"/>
      <c r="AP13" s="47"/>
      <c r="AQ13" s="612"/>
      <c r="AR13" s="46"/>
      <c r="AS13" s="46">
        <v>1</v>
      </c>
      <c r="AT13" s="612"/>
      <c r="AU13" s="46"/>
      <c r="AV13" s="46">
        <v>1</v>
      </c>
      <c r="AW13" s="612"/>
      <c r="AX13" s="46"/>
      <c r="AY13" s="46"/>
      <c r="AZ13" s="612"/>
      <c r="BA13" s="46">
        <v>1</v>
      </c>
      <c r="BB13" s="46"/>
      <c r="BC13" s="612"/>
      <c r="BD13" s="47"/>
      <c r="BE13" s="47"/>
      <c r="BF13" s="612"/>
      <c r="BG13" s="46"/>
      <c r="BH13" s="46"/>
      <c r="BI13" s="612"/>
      <c r="BJ13" s="46"/>
      <c r="BK13" s="46"/>
      <c r="BL13" s="612"/>
      <c r="BM13" s="48"/>
      <c r="BN13" s="48"/>
      <c r="BO13" s="612"/>
      <c r="BP13" s="47"/>
      <c r="BQ13" s="47"/>
      <c r="BR13" s="628"/>
      <c r="BS13" s="49">
        <f t="shared" si="1"/>
        <v>1</v>
      </c>
      <c r="BT13" s="49">
        <f t="shared" ref="BT13:BT52" si="5">SUM(BN13+BK13+BH13+BB13+AY13+AV13+AS13+AM13+AJ13+AG13+AD13+AA13+X13+U13+O13++L13+F13)</f>
        <v>2</v>
      </c>
      <c r="BU13" s="50">
        <f t="shared" si="2"/>
        <v>3</v>
      </c>
      <c r="BV13" s="165">
        <f>BU13/BS59</f>
        <v>4.6153846153846158E-3</v>
      </c>
      <c r="BW13" s="49">
        <f t="shared" si="0"/>
        <v>0</v>
      </c>
      <c r="BX13" s="49">
        <f t="shared" si="0"/>
        <v>0</v>
      </c>
      <c r="BY13" s="51">
        <f t="shared" si="3"/>
        <v>0</v>
      </c>
      <c r="BZ13" s="165">
        <f>BY13/BS59</f>
        <v>0</v>
      </c>
      <c r="CA13" s="52">
        <f t="shared" si="4"/>
        <v>3</v>
      </c>
      <c r="CB13" s="167">
        <f>CA13/BS59</f>
        <v>4.6153846153846158E-3</v>
      </c>
    </row>
    <row r="14" spans="2:80" ht="14.25" customHeight="1" x14ac:dyDescent="0.25">
      <c r="B14" s="44">
        <v>4</v>
      </c>
      <c r="C14" s="54" t="s">
        <v>101</v>
      </c>
      <c r="D14" s="609"/>
      <c r="E14" s="46">
        <v>1</v>
      </c>
      <c r="F14" s="46"/>
      <c r="G14" s="612"/>
      <c r="H14" s="47"/>
      <c r="I14" s="47"/>
      <c r="J14" s="612"/>
      <c r="K14" s="46"/>
      <c r="L14" s="46"/>
      <c r="M14" s="612"/>
      <c r="N14" s="46"/>
      <c r="O14" s="46"/>
      <c r="P14" s="612"/>
      <c r="Q14" s="47"/>
      <c r="R14" s="47"/>
      <c r="S14" s="612"/>
      <c r="T14" s="46"/>
      <c r="U14" s="46"/>
      <c r="V14" s="612"/>
      <c r="W14" s="46"/>
      <c r="X14" s="46"/>
      <c r="Y14" s="612"/>
      <c r="Z14" s="46">
        <v>1</v>
      </c>
      <c r="AA14" s="46"/>
      <c r="AB14" s="612"/>
      <c r="AC14" s="46"/>
      <c r="AD14" s="46"/>
      <c r="AE14" s="612"/>
      <c r="AF14" s="46"/>
      <c r="AG14" s="46"/>
      <c r="AH14" s="612"/>
      <c r="AI14" s="46"/>
      <c r="AJ14" s="46">
        <v>1</v>
      </c>
      <c r="AK14" s="612"/>
      <c r="AL14" s="46"/>
      <c r="AM14" s="46"/>
      <c r="AN14" s="612"/>
      <c r="AO14" s="47"/>
      <c r="AP14" s="47"/>
      <c r="AQ14" s="612"/>
      <c r="AR14" s="46"/>
      <c r="AS14" s="46"/>
      <c r="AT14" s="612"/>
      <c r="AU14" s="46"/>
      <c r="AV14" s="46"/>
      <c r="AW14" s="612"/>
      <c r="AX14" s="46"/>
      <c r="AY14" s="46">
        <v>1</v>
      </c>
      <c r="AZ14" s="612"/>
      <c r="BA14" s="46"/>
      <c r="BB14" s="46"/>
      <c r="BC14" s="612"/>
      <c r="BD14" s="47"/>
      <c r="BE14" s="47"/>
      <c r="BF14" s="612"/>
      <c r="BG14" s="46"/>
      <c r="BH14" s="46"/>
      <c r="BI14" s="612"/>
      <c r="BJ14" s="46"/>
      <c r="BK14" s="46"/>
      <c r="BL14" s="612"/>
      <c r="BM14" s="48"/>
      <c r="BN14" s="48"/>
      <c r="BO14" s="612"/>
      <c r="BP14" s="47"/>
      <c r="BQ14" s="47"/>
      <c r="BR14" s="628"/>
      <c r="BS14" s="49">
        <f t="shared" si="1"/>
        <v>2</v>
      </c>
      <c r="BT14" s="49">
        <f t="shared" si="5"/>
        <v>2</v>
      </c>
      <c r="BU14" s="50">
        <f t="shared" si="2"/>
        <v>4</v>
      </c>
      <c r="BV14" s="165">
        <f>BU14/BS59</f>
        <v>6.1538461538461538E-3</v>
      </c>
      <c r="BW14" s="49">
        <f t="shared" si="0"/>
        <v>0</v>
      </c>
      <c r="BX14" s="49">
        <f t="shared" si="0"/>
        <v>0</v>
      </c>
      <c r="BY14" s="51">
        <f t="shared" si="3"/>
        <v>0</v>
      </c>
      <c r="BZ14" s="165">
        <f>BY14/BS59</f>
        <v>0</v>
      </c>
      <c r="CA14" s="52">
        <f t="shared" si="4"/>
        <v>4</v>
      </c>
      <c r="CB14" s="167">
        <f>CA14/BS59</f>
        <v>6.1538461538461538E-3</v>
      </c>
    </row>
    <row r="15" spans="2:80" ht="14.25" customHeight="1" x14ac:dyDescent="0.25">
      <c r="B15" s="53">
        <v>5</v>
      </c>
      <c r="C15" s="54" t="s">
        <v>102</v>
      </c>
      <c r="D15" s="609"/>
      <c r="E15" s="46"/>
      <c r="F15" s="46"/>
      <c r="G15" s="612"/>
      <c r="H15" s="47"/>
      <c r="I15" s="47"/>
      <c r="J15" s="612"/>
      <c r="K15" s="46"/>
      <c r="L15" s="46"/>
      <c r="M15" s="612"/>
      <c r="N15" s="46"/>
      <c r="O15" s="46"/>
      <c r="P15" s="612"/>
      <c r="Q15" s="47"/>
      <c r="R15" s="47"/>
      <c r="S15" s="612"/>
      <c r="T15" s="46"/>
      <c r="U15" s="46"/>
      <c r="V15" s="612"/>
      <c r="W15" s="46"/>
      <c r="X15" s="46"/>
      <c r="Y15" s="612"/>
      <c r="Z15" s="46"/>
      <c r="AA15" s="46"/>
      <c r="AB15" s="612"/>
      <c r="AC15" s="46"/>
      <c r="AD15" s="46"/>
      <c r="AE15" s="612"/>
      <c r="AF15" s="46"/>
      <c r="AG15" s="46"/>
      <c r="AH15" s="612"/>
      <c r="AI15" s="46"/>
      <c r="AJ15" s="46"/>
      <c r="AK15" s="612"/>
      <c r="AL15" s="46"/>
      <c r="AM15" s="46"/>
      <c r="AN15" s="612"/>
      <c r="AO15" s="47"/>
      <c r="AP15" s="47"/>
      <c r="AQ15" s="612"/>
      <c r="AR15" s="46"/>
      <c r="AS15" s="46"/>
      <c r="AT15" s="612"/>
      <c r="AU15" s="46"/>
      <c r="AV15" s="46"/>
      <c r="AW15" s="612"/>
      <c r="AX15" s="46"/>
      <c r="AY15" s="46"/>
      <c r="AZ15" s="612"/>
      <c r="BA15" s="46"/>
      <c r="BB15" s="46"/>
      <c r="BC15" s="612"/>
      <c r="BD15" s="47"/>
      <c r="BE15" s="47"/>
      <c r="BF15" s="612"/>
      <c r="BG15" s="46"/>
      <c r="BH15" s="46"/>
      <c r="BI15" s="612"/>
      <c r="BJ15" s="46"/>
      <c r="BK15" s="46"/>
      <c r="BL15" s="612"/>
      <c r="BM15" s="48"/>
      <c r="BN15" s="48"/>
      <c r="BO15" s="612"/>
      <c r="BP15" s="47"/>
      <c r="BQ15" s="47"/>
      <c r="BR15" s="628"/>
      <c r="BS15" s="49">
        <f t="shared" si="1"/>
        <v>0</v>
      </c>
      <c r="BT15" s="49">
        <f t="shared" si="5"/>
        <v>0</v>
      </c>
      <c r="BU15" s="50">
        <f t="shared" si="2"/>
        <v>0</v>
      </c>
      <c r="BV15" s="165">
        <f>BU15/BS59</f>
        <v>0</v>
      </c>
      <c r="BW15" s="49">
        <f t="shared" si="0"/>
        <v>0</v>
      </c>
      <c r="BX15" s="49">
        <f t="shared" si="0"/>
        <v>0</v>
      </c>
      <c r="BY15" s="51">
        <f t="shared" si="3"/>
        <v>0</v>
      </c>
      <c r="BZ15" s="165">
        <f>BY15/BS59</f>
        <v>0</v>
      </c>
      <c r="CA15" s="52">
        <f t="shared" si="4"/>
        <v>0</v>
      </c>
      <c r="CB15" s="167">
        <f>CA15/BS59</f>
        <v>0</v>
      </c>
    </row>
    <row r="16" spans="2:80" ht="15" customHeight="1" x14ac:dyDescent="0.25">
      <c r="B16" s="53">
        <v>6</v>
      </c>
      <c r="C16" s="54" t="s">
        <v>103</v>
      </c>
      <c r="D16" s="609"/>
      <c r="E16" s="46"/>
      <c r="F16" s="46"/>
      <c r="G16" s="612"/>
      <c r="H16" s="47"/>
      <c r="I16" s="47">
        <v>1</v>
      </c>
      <c r="J16" s="612"/>
      <c r="K16" s="46"/>
      <c r="L16" s="46"/>
      <c r="M16" s="612"/>
      <c r="N16" s="46"/>
      <c r="O16" s="46"/>
      <c r="P16" s="612"/>
      <c r="Q16" s="47"/>
      <c r="R16" s="47"/>
      <c r="S16" s="612"/>
      <c r="T16" s="46"/>
      <c r="U16" s="46"/>
      <c r="V16" s="612"/>
      <c r="W16" s="46"/>
      <c r="X16" s="46"/>
      <c r="Y16" s="612"/>
      <c r="Z16" s="46">
        <v>2</v>
      </c>
      <c r="AA16" s="46">
        <v>1</v>
      </c>
      <c r="AB16" s="612"/>
      <c r="AC16" s="46">
        <v>1</v>
      </c>
      <c r="AD16" s="46"/>
      <c r="AE16" s="612"/>
      <c r="AF16" s="46">
        <v>1</v>
      </c>
      <c r="AG16" s="46"/>
      <c r="AH16" s="612"/>
      <c r="AI16" s="46"/>
      <c r="AJ16" s="46"/>
      <c r="AK16" s="612"/>
      <c r="AL16" s="46"/>
      <c r="AM16" s="46"/>
      <c r="AN16" s="612"/>
      <c r="AO16" s="47"/>
      <c r="AP16" s="47"/>
      <c r="AQ16" s="612"/>
      <c r="AR16" s="46">
        <v>3</v>
      </c>
      <c r="AS16" s="46">
        <v>5</v>
      </c>
      <c r="AT16" s="612"/>
      <c r="AU16" s="46"/>
      <c r="AV16" s="46">
        <v>1</v>
      </c>
      <c r="AW16" s="612"/>
      <c r="AX16" s="46">
        <v>1</v>
      </c>
      <c r="AY16" s="46"/>
      <c r="AZ16" s="612"/>
      <c r="BA16" s="46">
        <v>5</v>
      </c>
      <c r="BB16" s="46">
        <v>2</v>
      </c>
      <c r="BC16" s="612"/>
      <c r="BD16" s="47"/>
      <c r="BE16" s="47"/>
      <c r="BF16" s="612"/>
      <c r="BG16" s="46"/>
      <c r="BH16" s="46"/>
      <c r="BI16" s="612"/>
      <c r="BJ16" s="46">
        <v>2</v>
      </c>
      <c r="BK16" s="46"/>
      <c r="BL16" s="612"/>
      <c r="BM16" s="48"/>
      <c r="BN16" s="48"/>
      <c r="BO16" s="612"/>
      <c r="BP16" s="47"/>
      <c r="BQ16" s="47"/>
      <c r="BR16" s="628"/>
      <c r="BS16" s="49">
        <f t="shared" si="1"/>
        <v>15</v>
      </c>
      <c r="BT16" s="49">
        <f t="shared" si="5"/>
        <v>9</v>
      </c>
      <c r="BU16" s="50">
        <f t="shared" si="2"/>
        <v>24</v>
      </c>
      <c r="BV16" s="165">
        <f>BU16/BS59</f>
        <v>3.6923076923076927E-2</v>
      </c>
      <c r="BW16" s="49">
        <f t="shared" si="0"/>
        <v>0</v>
      </c>
      <c r="BX16" s="49">
        <f t="shared" si="0"/>
        <v>1</v>
      </c>
      <c r="BY16" s="51">
        <f t="shared" si="3"/>
        <v>1</v>
      </c>
      <c r="BZ16" s="165">
        <f>BY16/BS59</f>
        <v>1.5384615384615385E-3</v>
      </c>
      <c r="CA16" s="52">
        <f t="shared" si="4"/>
        <v>25</v>
      </c>
      <c r="CB16" s="167">
        <f>CA16/BS59</f>
        <v>3.8461538461538464E-2</v>
      </c>
    </row>
    <row r="17" spans="2:80" ht="15" customHeight="1" x14ac:dyDescent="0.25">
      <c r="B17" s="44">
        <v>7</v>
      </c>
      <c r="C17" s="54" t="s">
        <v>104</v>
      </c>
      <c r="D17" s="609"/>
      <c r="E17" s="46"/>
      <c r="F17" s="46"/>
      <c r="G17" s="612"/>
      <c r="H17" s="47"/>
      <c r="I17" s="47"/>
      <c r="J17" s="612"/>
      <c r="K17" s="46"/>
      <c r="L17" s="46"/>
      <c r="M17" s="612"/>
      <c r="N17" s="46"/>
      <c r="O17" s="46"/>
      <c r="P17" s="612"/>
      <c r="Q17" s="47"/>
      <c r="R17" s="47"/>
      <c r="S17" s="612"/>
      <c r="T17" s="46"/>
      <c r="U17" s="46"/>
      <c r="V17" s="612"/>
      <c r="W17" s="46"/>
      <c r="X17" s="46"/>
      <c r="Y17" s="612"/>
      <c r="Z17" s="46"/>
      <c r="AA17" s="46"/>
      <c r="AB17" s="612"/>
      <c r="AC17" s="46"/>
      <c r="AD17" s="46"/>
      <c r="AE17" s="612"/>
      <c r="AF17" s="46"/>
      <c r="AG17" s="46"/>
      <c r="AH17" s="612"/>
      <c r="AI17" s="46"/>
      <c r="AJ17" s="46"/>
      <c r="AK17" s="612"/>
      <c r="AL17" s="46"/>
      <c r="AM17" s="46"/>
      <c r="AN17" s="612"/>
      <c r="AO17" s="47"/>
      <c r="AP17" s="47"/>
      <c r="AQ17" s="612"/>
      <c r="AR17" s="46"/>
      <c r="AS17" s="46"/>
      <c r="AT17" s="612"/>
      <c r="AU17" s="46"/>
      <c r="AV17" s="46"/>
      <c r="AW17" s="612"/>
      <c r="AX17" s="46"/>
      <c r="AY17" s="46"/>
      <c r="AZ17" s="612"/>
      <c r="BA17" s="46"/>
      <c r="BB17" s="46"/>
      <c r="BC17" s="612"/>
      <c r="BD17" s="47"/>
      <c r="BE17" s="47"/>
      <c r="BF17" s="612"/>
      <c r="BG17" s="46"/>
      <c r="BH17" s="46"/>
      <c r="BI17" s="612"/>
      <c r="BJ17" s="46"/>
      <c r="BK17" s="46"/>
      <c r="BL17" s="612"/>
      <c r="BM17" s="48"/>
      <c r="BN17" s="48"/>
      <c r="BO17" s="612"/>
      <c r="BP17" s="47"/>
      <c r="BQ17" s="47"/>
      <c r="BR17" s="628"/>
      <c r="BS17" s="49">
        <f t="shared" si="1"/>
        <v>0</v>
      </c>
      <c r="BT17" s="49">
        <f t="shared" si="5"/>
        <v>0</v>
      </c>
      <c r="BU17" s="50">
        <f t="shared" si="2"/>
        <v>0</v>
      </c>
      <c r="BV17" s="165">
        <f>BU17/BS59</f>
        <v>0</v>
      </c>
      <c r="BW17" s="49">
        <f t="shared" si="0"/>
        <v>0</v>
      </c>
      <c r="BX17" s="49">
        <f t="shared" si="0"/>
        <v>0</v>
      </c>
      <c r="BY17" s="51">
        <f t="shared" si="3"/>
        <v>0</v>
      </c>
      <c r="BZ17" s="165">
        <f>BY17/BS59</f>
        <v>0</v>
      </c>
      <c r="CA17" s="52">
        <f t="shared" si="4"/>
        <v>0</v>
      </c>
      <c r="CB17" s="167">
        <f>CA17/BS59</f>
        <v>0</v>
      </c>
    </row>
    <row r="18" spans="2:80" ht="14.25" customHeight="1" x14ac:dyDescent="0.25">
      <c r="B18" s="53">
        <v>8</v>
      </c>
      <c r="C18" s="54" t="s">
        <v>105</v>
      </c>
      <c r="D18" s="609"/>
      <c r="E18" s="46"/>
      <c r="F18" s="46">
        <v>2</v>
      </c>
      <c r="G18" s="612"/>
      <c r="H18" s="47"/>
      <c r="I18" s="47"/>
      <c r="J18" s="612"/>
      <c r="K18" s="46"/>
      <c r="L18" s="46"/>
      <c r="M18" s="612"/>
      <c r="N18" s="46"/>
      <c r="O18" s="46"/>
      <c r="P18" s="612"/>
      <c r="Q18" s="47"/>
      <c r="R18" s="47"/>
      <c r="S18" s="612"/>
      <c r="T18" s="46"/>
      <c r="U18" s="46"/>
      <c r="V18" s="612"/>
      <c r="W18" s="46"/>
      <c r="X18" s="46"/>
      <c r="Y18" s="612"/>
      <c r="Z18" s="46"/>
      <c r="AA18" s="46"/>
      <c r="AB18" s="612"/>
      <c r="AC18" s="46"/>
      <c r="AD18" s="46"/>
      <c r="AE18" s="612"/>
      <c r="AF18" s="46"/>
      <c r="AG18" s="46"/>
      <c r="AH18" s="612"/>
      <c r="AI18" s="46"/>
      <c r="AJ18" s="46"/>
      <c r="AK18" s="612"/>
      <c r="AL18" s="46"/>
      <c r="AM18" s="46"/>
      <c r="AN18" s="612"/>
      <c r="AO18" s="47"/>
      <c r="AP18" s="47"/>
      <c r="AQ18" s="612"/>
      <c r="AR18" s="46"/>
      <c r="AS18" s="46"/>
      <c r="AT18" s="612"/>
      <c r="AU18" s="46"/>
      <c r="AV18" s="46"/>
      <c r="AW18" s="612"/>
      <c r="AX18" s="46"/>
      <c r="AY18" s="46"/>
      <c r="AZ18" s="612"/>
      <c r="BA18" s="46"/>
      <c r="BB18" s="46"/>
      <c r="BC18" s="612"/>
      <c r="BD18" s="47"/>
      <c r="BE18" s="47"/>
      <c r="BF18" s="612"/>
      <c r="BG18" s="46"/>
      <c r="BH18" s="46"/>
      <c r="BI18" s="612"/>
      <c r="BJ18" s="46"/>
      <c r="BK18" s="46"/>
      <c r="BL18" s="612"/>
      <c r="BM18" s="48"/>
      <c r="BN18" s="48"/>
      <c r="BO18" s="612"/>
      <c r="BP18" s="47"/>
      <c r="BQ18" s="47"/>
      <c r="BR18" s="628"/>
      <c r="BS18" s="49">
        <f t="shared" si="1"/>
        <v>0</v>
      </c>
      <c r="BT18" s="49">
        <f t="shared" si="5"/>
        <v>2</v>
      </c>
      <c r="BU18" s="50">
        <f t="shared" si="2"/>
        <v>2</v>
      </c>
      <c r="BV18" s="165">
        <f>BU18/BS59</f>
        <v>3.0769230769230769E-3</v>
      </c>
      <c r="BW18" s="49">
        <f t="shared" si="0"/>
        <v>0</v>
      </c>
      <c r="BX18" s="49">
        <f t="shared" si="0"/>
        <v>0</v>
      </c>
      <c r="BY18" s="51">
        <f t="shared" si="3"/>
        <v>0</v>
      </c>
      <c r="BZ18" s="165">
        <f>BY18/BS59</f>
        <v>0</v>
      </c>
      <c r="CA18" s="52">
        <f t="shared" si="4"/>
        <v>2</v>
      </c>
      <c r="CB18" s="167">
        <f>CA18/BS59</f>
        <v>3.0769230769230769E-3</v>
      </c>
    </row>
    <row r="19" spans="2:80" ht="14.25" customHeight="1" x14ac:dyDescent="0.25">
      <c r="B19" s="53">
        <v>9</v>
      </c>
      <c r="C19" s="54" t="s">
        <v>106</v>
      </c>
      <c r="D19" s="609"/>
      <c r="E19" s="46"/>
      <c r="F19" s="46"/>
      <c r="G19" s="612"/>
      <c r="H19" s="47"/>
      <c r="I19" s="47"/>
      <c r="J19" s="612"/>
      <c r="K19" s="46"/>
      <c r="L19" s="46"/>
      <c r="M19" s="612"/>
      <c r="N19" s="46"/>
      <c r="O19" s="46"/>
      <c r="P19" s="612"/>
      <c r="Q19" s="47"/>
      <c r="R19" s="47"/>
      <c r="S19" s="612"/>
      <c r="T19" s="46"/>
      <c r="U19" s="46"/>
      <c r="V19" s="612"/>
      <c r="W19" s="46"/>
      <c r="X19" s="46"/>
      <c r="Y19" s="612"/>
      <c r="Z19" s="46"/>
      <c r="AA19" s="46"/>
      <c r="AB19" s="612"/>
      <c r="AC19" s="46"/>
      <c r="AD19" s="46"/>
      <c r="AE19" s="612"/>
      <c r="AF19" s="46"/>
      <c r="AG19" s="46"/>
      <c r="AH19" s="612"/>
      <c r="AI19" s="46"/>
      <c r="AJ19" s="46"/>
      <c r="AK19" s="612"/>
      <c r="AL19" s="46"/>
      <c r="AM19" s="46"/>
      <c r="AN19" s="612"/>
      <c r="AO19" s="47"/>
      <c r="AP19" s="47"/>
      <c r="AQ19" s="612"/>
      <c r="AR19" s="46"/>
      <c r="AS19" s="46"/>
      <c r="AT19" s="612"/>
      <c r="AU19" s="46"/>
      <c r="AV19" s="46"/>
      <c r="AW19" s="612"/>
      <c r="AX19" s="46"/>
      <c r="AY19" s="46"/>
      <c r="AZ19" s="612"/>
      <c r="BA19" s="46"/>
      <c r="BB19" s="46">
        <v>1</v>
      </c>
      <c r="BC19" s="612"/>
      <c r="BD19" s="47"/>
      <c r="BE19" s="47"/>
      <c r="BF19" s="612"/>
      <c r="BG19" s="46"/>
      <c r="BH19" s="46"/>
      <c r="BI19" s="612"/>
      <c r="BJ19" s="46"/>
      <c r="BK19" s="46"/>
      <c r="BL19" s="612"/>
      <c r="BM19" s="48"/>
      <c r="BN19" s="48"/>
      <c r="BO19" s="612"/>
      <c r="BP19" s="47"/>
      <c r="BQ19" s="47"/>
      <c r="BR19" s="628"/>
      <c r="BS19" s="49">
        <f t="shared" si="1"/>
        <v>0</v>
      </c>
      <c r="BT19" s="49">
        <f t="shared" si="5"/>
        <v>1</v>
      </c>
      <c r="BU19" s="50">
        <f t="shared" si="2"/>
        <v>1</v>
      </c>
      <c r="BV19" s="165">
        <f>BU19/BS59</f>
        <v>1.5384615384615385E-3</v>
      </c>
      <c r="BW19" s="49">
        <f t="shared" si="0"/>
        <v>0</v>
      </c>
      <c r="BX19" s="49">
        <f t="shared" si="0"/>
        <v>0</v>
      </c>
      <c r="BY19" s="51">
        <f t="shared" si="3"/>
        <v>0</v>
      </c>
      <c r="BZ19" s="165">
        <f>BY19/BS59</f>
        <v>0</v>
      </c>
      <c r="CA19" s="52">
        <f t="shared" si="4"/>
        <v>1</v>
      </c>
      <c r="CB19" s="167">
        <f>CA19/BS59</f>
        <v>1.5384615384615385E-3</v>
      </c>
    </row>
    <row r="20" spans="2:80" ht="13.5" customHeight="1" x14ac:dyDescent="0.25">
      <c r="B20" s="44">
        <v>10</v>
      </c>
      <c r="C20" s="54" t="s">
        <v>107</v>
      </c>
      <c r="D20" s="609"/>
      <c r="E20" s="46"/>
      <c r="F20" s="46"/>
      <c r="G20" s="612"/>
      <c r="H20" s="47"/>
      <c r="I20" s="47"/>
      <c r="J20" s="612"/>
      <c r="K20" s="46"/>
      <c r="L20" s="46"/>
      <c r="M20" s="612"/>
      <c r="N20" s="46"/>
      <c r="O20" s="46"/>
      <c r="P20" s="612"/>
      <c r="Q20" s="47"/>
      <c r="R20" s="47"/>
      <c r="S20" s="612"/>
      <c r="T20" s="46"/>
      <c r="U20" s="46"/>
      <c r="V20" s="612"/>
      <c r="W20" s="46"/>
      <c r="X20" s="46"/>
      <c r="Y20" s="612"/>
      <c r="Z20" s="46"/>
      <c r="AA20" s="46"/>
      <c r="AB20" s="612"/>
      <c r="AC20" s="46"/>
      <c r="AD20" s="46"/>
      <c r="AE20" s="612"/>
      <c r="AF20" s="46"/>
      <c r="AG20" s="46"/>
      <c r="AH20" s="612"/>
      <c r="AI20" s="46"/>
      <c r="AJ20" s="46"/>
      <c r="AK20" s="612"/>
      <c r="AL20" s="46"/>
      <c r="AM20" s="46"/>
      <c r="AN20" s="612"/>
      <c r="AO20" s="47"/>
      <c r="AP20" s="47"/>
      <c r="AQ20" s="612"/>
      <c r="AR20" s="46"/>
      <c r="AS20" s="46"/>
      <c r="AT20" s="612"/>
      <c r="AU20" s="46"/>
      <c r="AV20" s="46"/>
      <c r="AW20" s="612"/>
      <c r="AX20" s="46"/>
      <c r="AY20" s="46"/>
      <c r="AZ20" s="612"/>
      <c r="BA20" s="46"/>
      <c r="BB20" s="46"/>
      <c r="BC20" s="612"/>
      <c r="BD20" s="47"/>
      <c r="BE20" s="47"/>
      <c r="BF20" s="612"/>
      <c r="BG20" s="46"/>
      <c r="BH20" s="46"/>
      <c r="BI20" s="612"/>
      <c r="BJ20" s="46"/>
      <c r="BK20" s="46"/>
      <c r="BL20" s="612"/>
      <c r="BM20" s="48"/>
      <c r="BN20" s="48"/>
      <c r="BO20" s="612"/>
      <c r="BP20" s="47"/>
      <c r="BQ20" s="47"/>
      <c r="BR20" s="628"/>
      <c r="BS20" s="49">
        <f t="shared" si="1"/>
        <v>0</v>
      </c>
      <c r="BT20" s="49">
        <f t="shared" si="5"/>
        <v>0</v>
      </c>
      <c r="BU20" s="50">
        <f t="shared" si="2"/>
        <v>0</v>
      </c>
      <c r="BV20" s="165">
        <f>BU20/BS59</f>
        <v>0</v>
      </c>
      <c r="BW20" s="49">
        <f t="shared" si="0"/>
        <v>0</v>
      </c>
      <c r="BX20" s="49">
        <f t="shared" si="0"/>
        <v>0</v>
      </c>
      <c r="BY20" s="51">
        <f t="shared" si="3"/>
        <v>0</v>
      </c>
      <c r="BZ20" s="165">
        <f>BY20/BS59</f>
        <v>0</v>
      </c>
      <c r="CA20" s="52">
        <f t="shared" si="4"/>
        <v>0</v>
      </c>
      <c r="CB20" s="167">
        <f>CA20/BS59</f>
        <v>0</v>
      </c>
    </row>
    <row r="21" spans="2:80" ht="14.25" customHeight="1" x14ac:dyDescent="0.25">
      <c r="B21" s="53">
        <v>11</v>
      </c>
      <c r="C21" s="54" t="s">
        <v>108</v>
      </c>
      <c r="D21" s="609"/>
      <c r="E21" s="46"/>
      <c r="F21" s="46"/>
      <c r="G21" s="612"/>
      <c r="H21" s="47"/>
      <c r="I21" s="47">
        <v>3</v>
      </c>
      <c r="J21" s="612"/>
      <c r="K21" s="46"/>
      <c r="L21" s="46"/>
      <c r="M21" s="612"/>
      <c r="N21" s="46"/>
      <c r="O21" s="46"/>
      <c r="P21" s="612"/>
      <c r="Q21" s="47"/>
      <c r="R21" s="47">
        <v>3</v>
      </c>
      <c r="S21" s="612"/>
      <c r="T21" s="46"/>
      <c r="U21" s="46"/>
      <c r="V21" s="612"/>
      <c r="W21" s="46"/>
      <c r="X21" s="46"/>
      <c r="Y21" s="612"/>
      <c r="Z21" s="46">
        <v>1</v>
      </c>
      <c r="AA21" s="46"/>
      <c r="AB21" s="612"/>
      <c r="AC21" s="46"/>
      <c r="AD21" s="46"/>
      <c r="AE21" s="612"/>
      <c r="AF21" s="46"/>
      <c r="AG21" s="46"/>
      <c r="AH21" s="612"/>
      <c r="AI21" s="46"/>
      <c r="AJ21" s="46"/>
      <c r="AK21" s="612"/>
      <c r="AL21" s="46"/>
      <c r="AM21" s="46"/>
      <c r="AN21" s="612"/>
      <c r="AO21" s="47"/>
      <c r="AP21" s="47"/>
      <c r="AQ21" s="612"/>
      <c r="AR21" s="46">
        <v>1</v>
      </c>
      <c r="AS21" s="46">
        <v>3</v>
      </c>
      <c r="AT21" s="612"/>
      <c r="AU21" s="46"/>
      <c r="AV21" s="46"/>
      <c r="AW21" s="612"/>
      <c r="AX21" s="46">
        <v>2</v>
      </c>
      <c r="AY21" s="46"/>
      <c r="AZ21" s="612"/>
      <c r="BA21" s="46"/>
      <c r="BB21" s="46">
        <v>1</v>
      </c>
      <c r="BC21" s="612"/>
      <c r="BD21" s="47"/>
      <c r="BE21" s="47"/>
      <c r="BF21" s="612"/>
      <c r="BG21" s="46"/>
      <c r="BH21" s="46"/>
      <c r="BI21" s="612"/>
      <c r="BJ21" s="46"/>
      <c r="BK21" s="46"/>
      <c r="BL21" s="612"/>
      <c r="BM21" s="48"/>
      <c r="BN21" s="48"/>
      <c r="BO21" s="612"/>
      <c r="BP21" s="47"/>
      <c r="BQ21" s="47"/>
      <c r="BR21" s="628"/>
      <c r="BS21" s="49">
        <f t="shared" si="1"/>
        <v>4</v>
      </c>
      <c r="BT21" s="49">
        <f t="shared" si="5"/>
        <v>4</v>
      </c>
      <c r="BU21" s="50">
        <f t="shared" si="2"/>
        <v>8</v>
      </c>
      <c r="BV21" s="165">
        <f>BU21/BS59</f>
        <v>1.2307692307692308E-2</v>
      </c>
      <c r="BW21" s="49">
        <f t="shared" si="0"/>
        <v>0</v>
      </c>
      <c r="BX21" s="49">
        <f t="shared" si="0"/>
        <v>6</v>
      </c>
      <c r="BY21" s="51">
        <f t="shared" si="3"/>
        <v>6</v>
      </c>
      <c r="BZ21" s="165">
        <f>BY21/BS59</f>
        <v>9.2307692307692316E-3</v>
      </c>
      <c r="CA21" s="52">
        <f t="shared" si="4"/>
        <v>14</v>
      </c>
      <c r="CB21" s="167">
        <f>CA21/BS59</f>
        <v>2.1538461538461538E-2</v>
      </c>
    </row>
    <row r="22" spans="2:80" ht="15" customHeight="1" x14ac:dyDescent="0.25">
      <c r="B22" s="53">
        <v>12</v>
      </c>
      <c r="C22" s="54" t="s">
        <v>109</v>
      </c>
      <c r="D22" s="609"/>
      <c r="E22" s="46"/>
      <c r="F22" s="46"/>
      <c r="G22" s="612"/>
      <c r="H22" s="47"/>
      <c r="I22" s="47"/>
      <c r="J22" s="612"/>
      <c r="K22" s="46"/>
      <c r="L22" s="46"/>
      <c r="M22" s="612"/>
      <c r="N22" s="46"/>
      <c r="O22" s="46"/>
      <c r="P22" s="612"/>
      <c r="Q22" s="47"/>
      <c r="R22" s="47"/>
      <c r="S22" s="612"/>
      <c r="T22" s="46"/>
      <c r="U22" s="46"/>
      <c r="V22" s="612"/>
      <c r="W22" s="46"/>
      <c r="X22" s="46"/>
      <c r="Y22" s="612"/>
      <c r="Z22" s="46"/>
      <c r="AA22" s="46"/>
      <c r="AB22" s="612"/>
      <c r="AC22" s="46"/>
      <c r="AD22" s="46"/>
      <c r="AE22" s="612"/>
      <c r="AF22" s="46"/>
      <c r="AG22" s="46"/>
      <c r="AH22" s="612"/>
      <c r="AI22" s="46"/>
      <c r="AJ22" s="46"/>
      <c r="AK22" s="612"/>
      <c r="AL22" s="46"/>
      <c r="AM22" s="46"/>
      <c r="AN22" s="612"/>
      <c r="AO22" s="47"/>
      <c r="AP22" s="47"/>
      <c r="AQ22" s="612"/>
      <c r="AR22" s="46"/>
      <c r="AS22" s="46"/>
      <c r="AT22" s="612"/>
      <c r="AU22" s="46"/>
      <c r="AV22" s="46"/>
      <c r="AW22" s="612"/>
      <c r="AX22" s="46"/>
      <c r="AY22" s="46"/>
      <c r="AZ22" s="612"/>
      <c r="BA22" s="46"/>
      <c r="BB22" s="46"/>
      <c r="BC22" s="612"/>
      <c r="BD22" s="47"/>
      <c r="BE22" s="47"/>
      <c r="BF22" s="612"/>
      <c r="BG22" s="46"/>
      <c r="BH22" s="46"/>
      <c r="BI22" s="612"/>
      <c r="BJ22" s="46"/>
      <c r="BK22" s="46"/>
      <c r="BL22" s="612"/>
      <c r="BM22" s="48"/>
      <c r="BN22" s="48"/>
      <c r="BO22" s="612"/>
      <c r="BP22" s="47"/>
      <c r="BQ22" s="47"/>
      <c r="BR22" s="628"/>
      <c r="BS22" s="49">
        <f t="shared" si="1"/>
        <v>0</v>
      </c>
      <c r="BT22" s="49">
        <f t="shared" si="5"/>
        <v>0</v>
      </c>
      <c r="BU22" s="50">
        <f t="shared" si="2"/>
        <v>0</v>
      </c>
      <c r="BV22" s="165">
        <f>BU22/BS59</f>
        <v>0</v>
      </c>
      <c r="BW22" s="49">
        <f t="shared" si="0"/>
        <v>0</v>
      </c>
      <c r="BX22" s="49">
        <f t="shared" si="0"/>
        <v>0</v>
      </c>
      <c r="BY22" s="51">
        <f t="shared" si="3"/>
        <v>0</v>
      </c>
      <c r="BZ22" s="165">
        <f>BY22/BS59</f>
        <v>0</v>
      </c>
      <c r="CA22" s="52">
        <f t="shared" si="4"/>
        <v>0</v>
      </c>
      <c r="CB22" s="167">
        <f>CA22/BS59</f>
        <v>0</v>
      </c>
    </row>
    <row r="23" spans="2:80" ht="14.25" customHeight="1" x14ac:dyDescent="0.25">
      <c r="B23" s="44">
        <v>13</v>
      </c>
      <c r="C23" s="54" t="s">
        <v>110</v>
      </c>
      <c r="D23" s="609"/>
      <c r="E23" s="46">
        <v>16</v>
      </c>
      <c r="F23" s="46">
        <v>22</v>
      </c>
      <c r="G23" s="612"/>
      <c r="H23" s="47">
        <v>3</v>
      </c>
      <c r="I23" s="47">
        <v>5</v>
      </c>
      <c r="J23" s="612"/>
      <c r="K23" s="46"/>
      <c r="L23" s="46"/>
      <c r="M23" s="612"/>
      <c r="N23" s="46">
        <v>3</v>
      </c>
      <c r="O23" s="46">
        <v>2</v>
      </c>
      <c r="P23" s="612"/>
      <c r="Q23" s="47">
        <v>2</v>
      </c>
      <c r="R23" s="47">
        <v>1</v>
      </c>
      <c r="S23" s="612"/>
      <c r="T23" s="46">
        <v>6</v>
      </c>
      <c r="U23" s="46">
        <v>7</v>
      </c>
      <c r="V23" s="612"/>
      <c r="W23" s="46">
        <v>32</v>
      </c>
      <c r="X23" s="46">
        <v>22</v>
      </c>
      <c r="Y23" s="612"/>
      <c r="Z23" s="46">
        <v>6</v>
      </c>
      <c r="AA23" s="46">
        <v>9</v>
      </c>
      <c r="AB23" s="612"/>
      <c r="AC23" s="46">
        <v>12</v>
      </c>
      <c r="AD23" s="46">
        <v>15</v>
      </c>
      <c r="AE23" s="612"/>
      <c r="AF23" s="46">
        <v>11</v>
      </c>
      <c r="AG23" s="46">
        <v>6</v>
      </c>
      <c r="AH23" s="612"/>
      <c r="AI23" s="46">
        <v>21</v>
      </c>
      <c r="AJ23" s="46">
        <v>8</v>
      </c>
      <c r="AK23" s="612"/>
      <c r="AL23" s="46">
        <v>7</v>
      </c>
      <c r="AM23" s="46">
        <v>7</v>
      </c>
      <c r="AN23" s="612"/>
      <c r="AO23" s="47">
        <v>4</v>
      </c>
      <c r="AP23" s="47"/>
      <c r="AQ23" s="612"/>
      <c r="AR23" s="46">
        <v>47</v>
      </c>
      <c r="AS23" s="46">
        <v>61</v>
      </c>
      <c r="AT23" s="612"/>
      <c r="AU23" s="46">
        <v>19</v>
      </c>
      <c r="AV23" s="46">
        <v>39</v>
      </c>
      <c r="AW23" s="612"/>
      <c r="AX23" s="46">
        <v>31</v>
      </c>
      <c r="AY23" s="46"/>
      <c r="AZ23" s="612"/>
      <c r="BA23" s="46">
        <v>5</v>
      </c>
      <c r="BB23" s="46">
        <v>18</v>
      </c>
      <c r="BC23" s="612"/>
      <c r="BD23" s="47"/>
      <c r="BE23" s="47"/>
      <c r="BF23" s="612"/>
      <c r="BG23" s="46">
        <v>2</v>
      </c>
      <c r="BH23" s="46"/>
      <c r="BI23" s="612"/>
      <c r="BJ23" s="46">
        <v>8</v>
      </c>
      <c r="BK23" s="46">
        <v>2</v>
      </c>
      <c r="BL23" s="612"/>
      <c r="BM23" s="48"/>
      <c r="BN23" s="48"/>
      <c r="BO23" s="612"/>
      <c r="BP23" s="47">
        <v>2</v>
      </c>
      <c r="BQ23" s="47"/>
      <c r="BR23" s="628"/>
      <c r="BS23" s="49">
        <f>SUM(BM23+BJ23+BG23+BA23+AX23+AU23+AR23+AL23+AI23+AF23+AC23+Z23+W23+T23+N23+K23+E23)</f>
        <v>226</v>
      </c>
      <c r="BT23" s="49">
        <f>SUM(BN23+BK23+BH23+BB23+AY23+AV23+AS23+AM23+AJ23+AG23+AD23+AA23+X23+U23+O23++L23+F23)</f>
        <v>218</v>
      </c>
      <c r="BU23" s="50">
        <f t="shared" si="2"/>
        <v>444</v>
      </c>
      <c r="BV23" s="165">
        <f>BU23/BS59</f>
        <v>0.68307692307692303</v>
      </c>
      <c r="BW23" s="49">
        <f t="shared" si="0"/>
        <v>11</v>
      </c>
      <c r="BX23" s="49">
        <f t="shared" si="0"/>
        <v>6</v>
      </c>
      <c r="BY23" s="51">
        <f t="shared" si="3"/>
        <v>17</v>
      </c>
      <c r="BZ23" s="165">
        <f>BY23/BS59</f>
        <v>2.6153846153846153E-2</v>
      </c>
      <c r="CA23" s="52">
        <f t="shared" si="4"/>
        <v>461</v>
      </c>
      <c r="CB23" s="167">
        <f>CA23/BS59</f>
        <v>0.70923076923076922</v>
      </c>
    </row>
    <row r="24" spans="2:80" ht="14.25" customHeight="1" x14ac:dyDescent="0.25">
      <c r="B24" s="53">
        <v>14</v>
      </c>
      <c r="C24" s="54" t="s">
        <v>111</v>
      </c>
      <c r="D24" s="609"/>
      <c r="E24" s="46"/>
      <c r="F24" s="46"/>
      <c r="G24" s="612"/>
      <c r="H24" s="47"/>
      <c r="I24" s="47"/>
      <c r="J24" s="612"/>
      <c r="K24" s="46"/>
      <c r="L24" s="46"/>
      <c r="M24" s="612"/>
      <c r="N24" s="46"/>
      <c r="O24" s="46"/>
      <c r="P24" s="612"/>
      <c r="Q24" s="47"/>
      <c r="R24" s="47"/>
      <c r="S24" s="612"/>
      <c r="T24" s="46"/>
      <c r="U24" s="46"/>
      <c r="V24" s="612"/>
      <c r="W24" s="46"/>
      <c r="X24" s="46"/>
      <c r="Y24" s="612"/>
      <c r="Z24" s="46"/>
      <c r="AA24" s="46"/>
      <c r="AB24" s="612"/>
      <c r="AC24" s="46"/>
      <c r="AD24" s="46"/>
      <c r="AE24" s="612"/>
      <c r="AF24" s="46"/>
      <c r="AG24" s="46"/>
      <c r="AH24" s="612"/>
      <c r="AI24" s="46"/>
      <c r="AJ24" s="46"/>
      <c r="AK24" s="612"/>
      <c r="AL24" s="46"/>
      <c r="AM24" s="46"/>
      <c r="AN24" s="612"/>
      <c r="AO24" s="47"/>
      <c r="AP24" s="47"/>
      <c r="AQ24" s="612"/>
      <c r="AR24" s="46"/>
      <c r="AS24" s="46"/>
      <c r="AT24" s="612"/>
      <c r="AU24" s="46"/>
      <c r="AV24" s="46"/>
      <c r="AW24" s="612"/>
      <c r="AX24" s="46"/>
      <c r="AY24" s="46"/>
      <c r="AZ24" s="612"/>
      <c r="BA24" s="46"/>
      <c r="BB24" s="46"/>
      <c r="BC24" s="612"/>
      <c r="BD24" s="47"/>
      <c r="BE24" s="47"/>
      <c r="BF24" s="612"/>
      <c r="BG24" s="46">
        <v>1</v>
      </c>
      <c r="BH24" s="46"/>
      <c r="BI24" s="612"/>
      <c r="BJ24" s="46"/>
      <c r="BK24" s="46"/>
      <c r="BL24" s="612"/>
      <c r="BM24" s="48"/>
      <c r="BN24" s="48"/>
      <c r="BO24" s="612"/>
      <c r="BP24" s="47"/>
      <c r="BQ24" s="47"/>
      <c r="BR24" s="628"/>
      <c r="BS24" s="49">
        <f t="shared" si="1"/>
        <v>1</v>
      </c>
      <c r="BT24" s="49">
        <f t="shared" si="5"/>
        <v>0</v>
      </c>
      <c r="BU24" s="50">
        <f t="shared" si="2"/>
        <v>1</v>
      </c>
      <c r="BV24" s="165">
        <f>BU24/BS59</f>
        <v>1.5384615384615385E-3</v>
      </c>
      <c r="BW24" s="49">
        <f t="shared" si="0"/>
        <v>0</v>
      </c>
      <c r="BX24" s="49">
        <f t="shared" si="0"/>
        <v>0</v>
      </c>
      <c r="BY24" s="51">
        <f t="shared" si="3"/>
        <v>0</v>
      </c>
      <c r="BZ24" s="165">
        <f>BY24/BS59</f>
        <v>0</v>
      </c>
      <c r="CA24" s="52">
        <f t="shared" si="4"/>
        <v>1</v>
      </c>
      <c r="CB24" s="167">
        <f>CA24/BS59</f>
        <v>1.5384615384615385E-3</v>
      </c>
    </row>
    <row r="25" spans="2:80" ht="14.25" customHeight="1" x14ac:dyDescent="0.25">
      <c r="B25" s="53">
        <v>15</v>
      </c>
      <c r="C25" s="54" t="s">
        <v>112</v>
      </c>
      <c r="D25" s="609"/>
      <c r="E25" s="46"/>
      <c r="F25" s="46"/>
      <c r="G25" s="612"/>
      <c r="H25" s="47"/>
      <c r="I25" s="47"/>
      <c r="J25" s="612"/>
      <c r="K25" s="46"/>
      <c r="L25" s="46"/>
      <c r="M25" s="612"/>
      <c r="N25" s="46"/>
      <c r="O25" s="46"/>
      <c r="P25" s="612"/>
      <c r="Q25" s="47"/>
      <c r="R25" s="47"/>
      <c r="S25" s="612"/>
      <c r="T25" s="46"/>
      <c r="U25" s="46"/>
      <c r="V25" s="612"/>
      <c r="W25" s="46"/>
      <c r="X25" s="46"/>
      <c r="Y25" s="612"/>
      <c r="Z25" s="46"/>
      <c r="AA25" s="46"/>
      <c r="AB25" s="612"/>
      <c r="AC25" s="46"/>
      <c r="AD25" s="46"/>
      <c r="AE25" s="612"/>
      <c r="AF25" s="46"/>
      <c r="AG25" s="46"/>
      <c r="AH25" s="612"/>
      <c r="AI25" s="46"/>
      <c r="AJ25" s="46"/>
      <c r="AK25" s="612"/>
      <c r="AL25" s="46"/>
      <c r="AM25" s="46"/>
      <c r="AN25" s="612"/>
      <c r="AO25" s="47"/>
      <c r="AP25" s="47"/>
      <c r="AQ25" s="612"/>
      <c r="AR25" s="46"/>
      <c r="AS25" s="46"/>
      <c r="AT25" s="612"/>
      <c r="AU25" s="46"/>
      <c r="AV25" s="46"/>
      <c r="AW25" s="612"/>
      <c r="AX25" s="46"/>
      <c r="AY25" s="46"/>
      <c r="AZ25" s="612"/>
      <c r="BA25" s="46"/>
      <c r="BB25" s="46"/>
      <c r="BC25" s="612"/>
      <c r="BD25" s="47"/>
      <c r="BE25" s="47"/>
      <c r="BF25" s="612"/>
      <c r="BG25" s="46"/>
      <c r="BH25" s="46"/>
      <c r="BI25" s="612"/>
      <c r="BJ25" s="46"/>
      <c r="BK25" s="46"/>
      <c r="BL25" s="612"/>
      <c r="BM25" s="48"/>
      <c r="BN25" s="48"/>
      <c r="BO25" s="612"/>
      <c r="BP25" s="47"/>
      <c r="BQ25" s="47"/>
      <c r="BR25" s="628"/>
      <c r="BS25" s="49">
        <f t="shared" si="1"/>
        <v>0</v>
      </c>
      <c r="BT25" s="49">
        <f t="shared" si="5"/>
        <v>0</v>
      </c>
      <c r="BU25" s="50">
        <f t="shared" si="2"/>
        <v>0</v>
      </c>
      <c r="BV25" s="165">
        <f>BU25/BS59</f>
        <v>0</v>
      </c>
      <c r="BW25" s="49">
        <f t="shared" si="0"/>
        <v>0</v>
      </c>
      <c r="BX25" s="49">
        <f t="shared" si="0"/>
        <v>0</v>
      </c>
      <c r="BY25" s="51">
        <f t="shared" si="3"/>
        <v>0</v>
      </c>
      <c r="BZ25" s="165">
        <f>BY25/BS59</f>
        <v>0</v>
      </c>
      <c r="CA25" s="52">
        <f t="shared" si="4"/>
        <v>0</v>
      </c>
      <c r="CB25" s="167">
        <f>CA25/BS59</f>
        <v>0</v>
      </c>
    </row>
    <row r="26" spans="2:80" ht="15" customHeight="1" x14ac:dyDescent="0.25">
      <c r="B26" s="44">
        <v>16</v>
      </c>
      <c r="C26" s="54" t="s">
        <v>113</v>
      </c>
      <c r="D26" s="609"/>
      <c r="E26" s="46"/>
      <c r="F26" s="46"/>
      <c r="G26" s="612"/>
      <c r="H26" s="47"/>
      <c r="I26" s="47"/>
      <c r="J26" s="612"/>
      <c r="K26" s="46"/>
      <c r="L26" s="46"/>
      <c r="M26" s="612"/>
      <c r="N26" s="46"/>
      <c r="O26" s="46"/>
      <c r="P26" s="612"/>
      <c r="Q26" s="47"/>
      <c r="R26" s="47"/>
      <c r="S26" s="612"/>
      <c r="T26" s="46"/>
      <c r="U26" s="46"/>
      <c r="V26" s="612"/>
      <c r="W26" s="46"/>
      <c r="X26" s="46"/>
      <c r="Y26" s="612"/>
      <c r="Z26" s="46"/>
      <c r="AA26" s="46"/>
      <c r="AB26" s="612"/>
      <c r="AC26" s="46"/>
      <c r="AD26" s="46"/>
      <c r="AE26" s="612"/>
      <c r="AF26" s="46"/>
      <c r="AG26" s="46"/>
      <c r="AH26" s="612"/>
      <c r="AI26" s="46"/>
      <c r="AJ26" s="46"/>
      <c r="AK26" s="612"/>
      <c r="AL26" s="46"/>
      <c r="AM26" s="46"/>
      <c r="AN26" s="612"/>
      <c r="AO26" s="47"/>
      <c r="AP26" s="47"/>
      <c r="AQ26" s="612"/>
      <c r="AR26" s="46"/>
      <c r="AS26" s="46"/>
      <c r="AT26" s="612"/>
      <c r="AU26" s="46"/>
      <c r="AV26" s="46"/>
      <c r="AW26" s="612"/>
      <c r="AX26" s="46"/>
      <c r="AY26" s="46"/>
      <c r="AZ26" s="612"/>
      <c r="BA26" s="46">
        <v>1</v>
      </c>
      <c r="BB26" s="46"/>
      <c r="BC26" s="612"/>
      <c r="BD26" s="47"/>
      <c r="BE26" s="47"/>
      <c r="BF26" s="612"/>
      <c r="BG26" s="46"/>
      <c r="BH26" s="46"/>
      <c r="BI26" s="612"/>
      <c r="BJ26" s="46"/>
      <c r="BK26" s="46"/>
      <c r="BL26" s="612"/>
      <c r="BM26" s="48"/>
      <c r="BN26" s="48"/>
      <c r="BO26" s="612"/>
      <c r="BP26" s="47"/>
      <c r="BQ26" s="47"/>
      <c r="BR26" s="628"/>
      <c r="BS26" s="49">
        <f t="shared" si="1"/>
        <v>1</v>
      </c>
      <c r="BT26" s="49">
        <f t="shared" si="5"/>
        <v>0</v>
      </c>
      <c r="BU26" s="50">
        <f t="shared" si="2"/>
        <v>1</v>
      </c>
      <c r="BV26" s="165">
        <f>BU26/BS59</f>
        <v>1.5384615384615385E-3</v>
      </c>
      <c r="BW26" s="49">
        <f t="shared" si="0"/>
        <v>0</v>
      </c>
      <c r="BX26" s="49">
        <f t="shared" si="0"/>
        <v>0</v>
      </c>
      <c r="BY26" s="51">
        <f t="shared" si="3"/>
        <v>0</v>
      </c>
      <c r="BZ26" s="165">
        <f>BY26/BS59</f>
        <v>0</v>
      </c>
      <c r="CA26" s="52">
        <f t="shared" si="4"/>
        <v>1</v>
      </c>
      <c r="CB26" s="167">
        <f>CA26/BS59</f>
        <v>1.5384615384615385E-3</v>
      </c>
    </row>
    <row r="27" spans="2:80" s="56" customFormat="1" ht="15" customHeight="1" x14ac:dyDescent="0.25">
      <c r="B27" s="53">
        <v>17</v>
      </c>
      <c r="C27" s="54" t="s">
        <v>114</v>
      </c>
      <c r="D27" s="609"/>
      <c r="E27" s="46"/>
      <c r="F27" s="46"/>
      <c r="G27" s="612"/>
      <c r="H27" s="47"/>
      <c r="I27" s="47"/>
      <c r="J27" s="612"/>
      <c r="K27" s="46"/>
      <c r="L27" s="46"/>
      <c r="M27" s="612"/>
      <c r="N27" s="46"/>
      <c r="O27" s="46"/>
      <c r="P27" s="612"/>
      <c r="Q27" s="47"/>
      <c r="R27" s="47"/>
      <c r="S27" s="612"/>
      <c r="T27" s="46"/>
      <c r="U27" s="46"/>
      <c r="V27" s="612"/>
      <c r="W27" s="46"/>
      <c r="X27" s="46"/>
      <c r="Y27" s="612"/>
      <c r="Z27" s="46"/>
      <c r="AA27" s="46"/>
      <c r="AB27" s="612"/>
      <c r="AC27" s="46"/>
      <c r="AD27" s="46"/>
      <c r="AE27" s="612"/>
      <c r="AF27" s="46"/>
      <c r="AG27" s="46"/>
      <c r="AH27" s="612"/>
      <c r="AI27" s="46"/>
      <c r="AJ27" s="46"/>
      <c r="AK27" s="612"/>
      <c r="AL27" s="46"/>
      <c r="AM27" s="46"/>
      <c r="AN27" s="612"/>
      <c r="AO27" s="47"/>
      <c r="AP27" s="47"/>
      <c r="AQ27" s="612"/>
      <c r="AR27" s="46"/>
      <c r="AS27" s="46"/>
      <c r="AT27" s="612"/>
      <c r="AU27" s="46"/>
      <c r="AV27" s="46">
        <v>1</v>
      </c>
      <c r="AW27" s="612"/>
      <c r="AX27" s="46"/>
      <c r="AY27" s="46"/>
      <c r="AZ27" s="612"/>
      <c r="BA27" s="46"/>
      <c r="BB27" s="46"/>
      <c r="BC27" s="612"/>
      <c r="BD27" s="47"/>
      <c r="BE27" s="47"/>
      <c r="BF27" s="612"/>
      <c r="BG27" s="46"/>
      <c r="BH27" s="46"/>
      <c r="BI27" s="612"/>
      <c r="BJ27" s="46"/>
      <c r="BK27" s="46"/>
      <c r="BL27" s="612"/>
      <c r="BM27" s="48"/>
      <c r="BN27" s="48"/>
      <c r="BO27" s="612"/>
      <c r="BP27" s="47"/>
      <c r="BQ27" s="47"/>
      <c r="BR27" s="628"/>
      <c r="BS27" s="49">
        <f t="shared" si="1"/>
        <v>0</v>
      </c>
      <c r="BT27" s="49">
        <f t="shared" si="5"/>
        <v>1</v>
      </c>
      <c r="BU27" s="50">
        <f t="shared" si="2"/>
        <v>1</v>
      </c>
      <c r="BV27" s="165">
        <f>BU27/BS59</f>
        <v>1.5384615384615385E-3</v>
      </c>
      <c r="BW27" s="49">
        <f t="shared" si="0"/>
        <v>0</v>
      </c>
      <c r="BX27" s="49">
        <f t="shared" si="0"/>
        <v>0</v>
      </c>
      <c r="BY27" s="51">
        <f t="shared" si="3"/>
        <v>0</v>
      </c>
      <c r="BZ27" s="165">
        <f>BY27/BS59</f>
        <v>0</v>
      </c>
      <c r="CA27" s="52">
        <f t="shared" si="4"/>
        <v>1</v>
      </c>
      <c r="CB27" s="167">
        <f>CA27/BS59</f>
        <v>1.5384615384615385E-3</v>
      </c>
    </row>
    <row r="28" spans="2:80" ht="14.25" customHeight="1" x14ac:dyDescent="0.25">
      <c r="B28" s="53">
        <v>18</v>
      </c>
      <c r="C28" s="54" t="s">
        <v>115</v>
      </c>
      <c r="D28" s="609"/>
      <c r="E28" s="46"/>
      <c r="F28" s="46"/>
      <c r="G28" s="612"/>
      <c r="H28" s="47"/>
      <c r="I28" s="47"/>
      <c r="J28" s="612"/>
      <c r="K28" s="46"/>
      <c r="L28" s="46"/>
      <c r="M28" s="612"/>
      <c r="N28" s="46"/>
      <c r="O28" s="46"/>
      <c r="P28" s="612"/>
      <c r="Q28" s="47"/>
      <c r="R28" s="47"/>
      <c r="S28" s="612"/>
      <c r="T28" s="46"/>
      <c r="U28" s="46"/>
      <c r="V28" s="612"/>
      <c r="W28" s="46"/>
      <c r="X28" s="46"/>
      <c r="Y28" s="612"/>
      <c r="Z28" s="46"/>
      <c r="AA28" s="46"/>
      <c r="AB28" s="612"/>
      <c r="AC28" s="46"/>
      <c r="AD28" s="46"/>
      <c r="AE28" s="612"/>
      <c r="AF28" s="46"/>
      <c r="AG28" s="46"/>
      <c r="AH28" s="612"/>
      <c r="AI28" s="46"/>
      <c r="AJ28" s="46"/>
      <c r="AK28" s="612"/>
      <c r="AL28" s="46"/>
      <c r="AM28" s="46"/>
      <c r="AN28" s="612"/>
      <c r="AO28" s="47"/>
      <c r="AP28" s="47"/>
      <c r="AQ28" s="612"/>
      <c r="AR28" s="46"/>
      <c r="AS28" s="46"/>
      <c r="AT28" s="612"/>
      <c r="AU28" s="46"/>
      <c r="AV28" s="46"/>
      <c r="AW28" s="612"/>
      <c r="AX28" s="46"/>
      <c r="AY28" s="46"/>
      <c r="AZ28" s="612"/>
      <c r="BA28" s="46"/>
      <c r="BB28" s="46"/>
      <c r="BC28" s="612"/>
      <c r="BD28" s="47"/>
      <c r="BE28" s="47"/>
      <c r="BF28" s="612"/>
      <c r="BG28" s="46"/>
      <c r="BH28" s="46"/>
      <c r="BI28" s="612"/>
      <c r="BJ28" s="46"/>
      <c r="BK28" s="46"/>
      <c r="BL28" s="612"/>
      <c r="BM28" s="48"/>
      <c r="BN28" s="48"/>
      <c r="BO28" s="612"/>
      <c r="BP28" s="47"/>
      <c r="BQ28" s="47"/>
      <c r="BR28" s="628"/>
      <c r="BS28" s="49">
        <f t="shared" si="1"/>
        <v>0</v>
      </c>
      <c r="BT28" s="49">
        <f t="shared" si="5"/>
        <v>0</v>
      </c>
      <c r="BU28" s="50">
        <f t="shared" si="2"/>
        <v>0</v>
      </c>
      <c r="BV28" s="165">
        <f>BU28/BS59</f>
        <v>0</v>
      </c>
      <c r="BW28" s="49">
        <f t="shared" si="0"/>
        <v>0</v>
      </c>
      <c r="BX28" s="49">
        <f t="shared" si="0"/>
        <v>0</v>
      </c>
      <c r="BY28" s="51">
        <f t="shared" si="3"/>
        <v>0</v>
      </c>
      <c r="BZ28" s="165">
        <f>BY28/BS59</f>
        <v>0</v>
      </c>
      <c r="CA28" s="52">
        <f t="shared" si="4"/>
        <v>0</v>
      </c>
      <c r="CB28" s="167">
        <f>CA28/BS59</f>
        <v>0</v>
      </c>
    </row>
    <row r="29" spans="2:80" ht="14.25" customHeight="1" x14ac:dyDescent="0.25">
      <c r="B29" s="44">
        <v>19</v>
      </c>
      <c r="C29" s="54" t="s">
        <v>116</v>
      </c>
      <c r="D29" s="609"/>
      <c r="E29" s="46"/>
      <c r="F29" s="46"/>
      <c r="G29" s="612"/>
      <c r="H29" s="47"/>
      <c r="I29" s="47"/>
      <c r="J29" s="612"/>
      <c r="K29" s="46"/>
      <c r="L29" s="46"/>
      <c r="M29" s="612"/>
      <c r="N29" s="46"/>
      <c r="O29" s="46"/>
      <c r="P29" s="612"/>
      <c r="Q29" s="47"/>
      <c r="R29" s="47"/>
      <c r="S29" s="612"/>
      <c r="T29" s="46"/>
      <c r="U29" s="46"/>
      <c r="V29" s="612"/>
      <c r="W29" s="46"/>
      <c r="X29" s="46"/>
      <c r="Y29" s="612"/>
      <c r="Z29" s="46"/>
      <c r="AA29" s="46"/>
      <c r="AB29" s="612"/>
      <c r="AC29" s="46"/>
      <c r="AD29" s="46"/>
      <c r="AE29" s="612"/>
      <c r="AF29" s="46"/>
      <c r="AG29" s="46"/>
      <c r="AH29" s="612"/>
      <c r="AI29" s="46"/>
      <c r="AJ29" s="46"/>
      <c r="AK29" s="612"/>
      <c r="AL29" s="46"/>
      <c r="AM29" s="46"/>
      <c r="AN29" s="612"/>
      <c r="AO29" s="47"/>
      <c r="AP29" s="47"/>
      <c r="AQ29" s="612"/>
      <c r="AR29" s="46"/>
      <c r="AS29" s="46"/>
      <c r="AT29" s="612"/>
      <c r="AU29" s="46"/>
      <c r="AV29" s="46"/>
      <c r="AW29" s="612"/>
      <c r="AX29" s="46"/>
      <c r="AY29" s="46"/>
      <c r="AZ29" s="612"/>
      <c r="BA29" s="46"/>
      <c r="BB29" s="46"/>
      <c r="BC29" s="612"/>
      <c r="BD29" s="47"/>
      <c r="BE29" s="47"/>
      <c r="BF29" s="612"/>
      <c r="BG29" s="46"/>
      <c r="BH29" s="46"/>
      <c r="BI29" s="612"/>
      <c r="BJ29" s="46"/>
      <c r="BK29" s="46"/>
      <c r="BL29" s="612"/>
      <c r="BM29" s="48"/>
      <c r="BN29" s="48"/>
      <c r="BO29" s="612"/>
      <c r="BP29" s="47"/>
      <c r="BQ29" s="47"/>
      <c r="BR29" s="628"/>
      <c r="BS29" s="49">
        <f t="shared" si="1"/>
        <v>0</v>
      </c>
      <c r="BT29" s="49">
        <f t="shared" si="5"/>
        <v>0</v>
      </c>
      <c r="BU29" s="50">
        <f t="shared" si="2"/>
        <v>0</v>
      </c>
      <c r="BV29" s="165">
        <f>BU29/BS59</f>
        <v>0</v>
      </c>
      <c r="BW29" s="49">
        <f t="shared" si="0"/>
        <v>0</v>
      </c>
      <c r="BX29" s="49">
        <f t="shared" si="0"/>
        <v>0</v>
      </c>
      <c r="BY29" s="51">
        <f t="shared" si="3"/>
        <v>0</v>
      </c>
      <c r="BZ29" s="165">
        <f>BY29/BS59</f>
        <v>0</v>
      </c>
      <c r="CA29" s="52">
        <f t="shared" si="4"/>
        <v>0</v>
      </c>
      <c r="CB29" s="167">
        <f>CA29/BS59</f>
        <v>0</v>
      </c>
    </row>
    <row r="30" spans="2:80" ht="14.25" customHeight="1" x14ac:dyDescent="0.25">
      <c r="B30" s="53">
        <v>20</v>
      </c>
      <c r="C30" s="54" t="s">
        <v>117</v>
      </c>
      <c r="D30" s="609"/>
      <c r="E30" s="46"/>
      <c r="F30" s="46"/>
      <c r="G30" s="612"/>
      <c r="H30" s="47">
        <v>2</v>
      </c>
      <c r="I30" s="47"/>
      <c r="J30" s="612"/>
      <c r="K30" s="46"/>
      <c r="L30" s="46"/>
      <c r="M30" s="612"/>
      <c r="N30" s="46"/>
      <c r="O30" s="46"/>
      <c r="P30" s="612"/>
      <c r="Q30" s="47"/>
      <c r="R30" s="47"/>
      <c r="S30" s="612"/>
      <c r="T30" s="46"/>
      <c r="U30" s="46"/>
      <c r="V30" s="612"/>
      <c r="W30" s="46"/>
      <c r="X30" s="46"/>
      <c r="Y30" s="612"/>
      <c r="Z30" s="46"/>
      <c r="AA30" s="46"/>
      <c r="AB30" s="612"/>
      <c r="AC30" s="46"/>
      <c r="AD30" s="46"/>
      <c r="AE30" s="612"/>
      <c r="AF30" s="46"/>
      <c r="AG30" s="46"/>
      <c r="AH30" s="612"/>
      <c r="AI30" s="46"/>
      <c r="AJ30" s="46"/>
      <c r="AK30" s="612"/>
      <c r="AL30" s="46"/>
      <c r="AM30" s="46"/>
      <c r="AN30" s="612"/>
      <c r="AO30" s="47">
        <v>1</v>
      </c>
      <c r="AP30" s="47"/>
      <c r="AQ30" s="612"/>
      <c r="AR30" s="46">
        <v>2</v>
      </c>
      <c r="AS30" s="46">
        <v>2</v>
      </c>
      <c r="AT30" s="612"/>
      <c r="AU30" s="46"/>
      <c r="AV30" s="46"/>
      <c r="AW30" s="612"/>
      <c r="AX30" s="46"/>
      <c r="AY30" s="46"/>
      <c r="AZ30" s="612"/>
      <c r="BA30" s="46">
        <v>1</v>
      </c>
      <c r="BB30" s="46"/>
      <c r="BC30" s="612"/>
      <c r="BD30" s="47"/>
      <c r="BE30" s="47"/>
      <c r="BF30" s="612"/>
      <c r="BG30" s="46"/>
      <c r="BH30" s="46"/>
      <c r="BI30" s="612"/>
      <c r="BJ30" s="46"/>
      <c r="BK30" s="46"/>
      <c r="BL30" s="612"/>
      <c r="BM30" s="48"/>
      <c r="BN30" s="48"/>
      <c r="BO30" s="612"/>
      <c r="BP30" s="47"/>
      <c r="BQ30" s="47"/>
      <c r="BR30" s="628"/>
      <c r="BS30" s="49">
        <f t="shared" si="1"/>
        <v>3</v>
      </c>
      <c r="BT30" s="49">
        <f t="shared" si="5"/>
        <v>2</v>
      </c>
      <c r="BU30" s="50">
        <f t="shared" si="2"/>
        <v>5</v>
      </c>
      <c r="BV30" s="165">
        <f>BU30/BS59</f>
        <v>7.6923076923076927E-3</v>
      </c>
      <c r="BW30" s="49">
        <f t="shared" si="0"/>
        <v>3</v>
      </c>
      <c r="BX30" s="49">
        <f t="shared" si="0"/>
        <v>0</v>
      </c>
      <c r="BY30" s="51">
        <f t="shared" si="3"/>
        <v>3</v>
      </c>
      <c r="BZ30" s="165">
        <f>BY30/BS59</f>
        <v>4.6153846153846158E-3</v>
      </c>
      <c r="CA30" s="52">
        <f t="shared" si="4"/>
        <v>8</v>
      </c>
      <c r="CB30" s="167">
        <f>CA30/BS59</f>
        <v>1.2307692307692308E-2</v>
      </c>
    </row>
    <row r="31" spans="2:80" ht="15" customHeight="1" x14ac:dyDescent="0.25">
      <c r="B31" s="53">
        <v>21</v>
      </c>
      <c r="C31" s="54" t="s">
        <v>118</v>
      </c>
      <c r="D31" s="609"/>
      <c r="E31" s="46"/>
      <c r="F31" s="46">
        <v>1</v>
      </c>
      <c r="G31" s="612"/>
      <c r="H31" s="47"/>
      <c r="I31" s="47">
        <v>1</v>
      </c>
      <c r="J31" s="612"/>
      <c r="K31" s="46"/>
      <c r="L31" s="46"/>
      <c r="M31" s="612"/>
      <c r="N31" s="46"/>
      <c r="O31" s="46"/>
      <c r="P31" s="612"/>
      <c r="Q31" s="47"/>
      <c r="R31" s="47"/>
      <c r="S31" s="612"/>
      <c r="T31" s="46"/>
      <c r="U31" s="46"/>
      <c r="V31" s="612"/>
      <c r="W31" s="46"/>
      <c r="X31" s="46"/>
      <c r="Y31" s="612"/>
      <c r="Z31" s="46">
        <v>1</v>
      </c>
      <c r="AA31" s="46"/>
      <c r="AB31" s="612"/>
      <c r="AC31" s="46"/>
      <c r="AD31" s="46"/>
      <c r="AE31" s="612"/>
      <c r="AF31" s="46"/>
      <c r="AG31" s="46"/>
      <c r="AH31" s="612"/>
      <c r="AI31" s="46"/>
      <c r="AJ31" s="46">
        <v>1</v>
      </c>
      <c r="AK31" s="612"/>
      <c r="AL31" s="46"/>
      <c r="AM31" s="46">
        <v>1</v>
      </c>
      <c r="AN31" s="612"/>
      <c r="AO31" s="47"/>
      <c r="AP31" s="47"/>
      <c r="AQ31" s="612"/>
      <c r="AR31" s="46">
        <v>1</v>
      </c>
      <c r="AS31" s="46"/>
      <c r="AT31" s="612"/>
      <c r="AU31" s="46"/>
      <c r="AV31" s="46"/>
      <c r="AW31" s="612"/>
      <c r="AX31" s="46"/>
      <c r="AY31" s="46"/>
      <c r="AZ31" s="612"/>
      <c r="BA31" s="46"/>
      <c r="BB31" s="46"/>
      <c r="BC31" s="612"/>
      <c r="BD31" s="47"/>
      <c r="BE31" s="47"/>
      <c r="BF31" s="612"/>
      <c r="BG31" s="46">
        <v>1</v>
      </c>
      <c r="BH31" s="46"/>
      <c r="BI31" s="612"/>
      <c r="BJ31" s="46">
        <v>1</v>
      </c>
      <c r="BK31" s="46"/>
      <c r="BL31" s="612"/>
      <c r="BM31" s="48"/>
      <c r="BN31" s="48"/>
      <c r="BO31" s="612"/>
      <c r="BP31" s="47"/>
      <c r="BQ31" s="47"/>
      <c r="BR31" s="628"/>
      <c r="BS31" s="49">
        <f t="shared" si="1"/>
        <v>4</v>
      </c>
      <c r="BT31" s="49">
        <f t="shared" si="5"/>
        <v>3</v>
      </c>
      <c r="BU31" s="50">
        <f t="shared" si="2"/>
        <v>7</v>
      </c>
      <c r="BV31" s="165">
        <f>BU31/BS59</f>
        <v>1.0769230769230769E-2</v>
      </c>
      <c r="BW31" s="49">
        <f t="shared" si="0"/>
        <v>0</v>
      </c>
      <c r="BX31" s="49">
        <f t="shared" si="0"/>
        <v>1</v>
      </c>
      <c r="BY31" s="51">
        <f t="shared" si="3"/>
        <v>1</v>
      </c>
      <c r="BZ31" s="165">
        <f>BY31/BS59</f>
        <v>1.5384615384615385E-3</v>
      </c>
      <c r="CA31" s="52">
        <f t="shared" si="4"/>
        <v>8</v>
      </c>
      <c r="CB31" s="167">
        <f>CA31/BS59</f>
        <v>1.2307692307692308E-2</v>
      </c>
    </row>
    <row r="32" spans="2:80" ht="15" customHeight="1" x14ac:dyDescent="0.25">
      <c r="B32" s="44">
        <v>22</v>
      </c>
      <c r="C32" s="54" t="s">
        <v>119</v>
      </c>
      <c r="D32" s="609"/>
      <c r="E32" s="46"/>
      <c r="F32" s="46"/>
      <c r="G32" s="612"/>
      <c r="H32" s="47"/>
      <c r="I32" s="47"/>
      <c r="J32" s="612"/>
      <c r="K32" s="46"/>
      <c r="L32" s="46"/>
      <c r="M32" s="612"/>
      <c r="N32" s="46"/>
      <c r="O32" s="46"/>
      <c r="P32" s="612"/>
      <c r="Q32" s="47"/>
      <c r="R32" s="47"/>
      <c r="S32" s="612"/>
      <c r="T32" s="46"/>
      <c r="U32" s="46"/>
      <c r="V32" s="612"/>
      <c r="W32" s="46"/>
      <c r="X32" s="46"/>
      <c r="Y32" s="612"/>
      <c r="Z32" s="46"/>
      <c r="AA32" s="46"/>
      <c r="AB32" s="612"/>
      <c r="AC32" s="46"/>
      <c r="AD32" s="46"/>
      <c r="AE32" s="612"/>
      <c r="AF32" s="46"/>
      <c r="AG32" s="46"/>
      <c r="AH32" s="612"/>
      <c r="AI32" s="46"/>
      <c r="AJ32" s="46"/>
      <c r="AK32" s="612"/>
      <c r="AL32" s="46"/>
      <c r="AM32" s="46"/>
      <c r="AN32" s="612"/>
      <c r="AO32" s="47"/>
      <c r="AP32" s="47"/>
      <c r="AQ32" s="612"/>
      <c r="AR32" s="46"/>
      <c r="AS32" s="46"/>
      <c r="AT32" s="612"/>
      <c r="AU32" s="46"/>
      <c r="AV32" s="46"/>
      <c r="AW32" s="612"/>
      <c r="AX32" s="46"/>
      <c r="AY32" s="46"/>
      <c r="AZ32" s="612"/>
      <c r="BA32" s="46"/>
      <c r="BB32" s="46"/>
      <c r="BC32" s="612"/>
      <c r="BD32" s="47"/>
      <c r="BE32" s="47"/>
      <c r="BF32" s="612"/>
      <c r="BG32" s="46"/>
      <c r="BH32" s="46"/>
      <c r="BI32" s="612"/>
      <c r="BJ32" s="46"/>
      <c r="BK32" s="46"/>
      <c r="BL32" s="612"/>
      <c r="BM32" s="48"/>
      <c r="BN32" s="48"/>
      <c r="BO32" s="612"/>
      <c r="BP32" s="47"/>
      <c r="BQ32" s="47"/>
      <c r="BR32" s="628"/>
      <c r="BS32" s="49">
        <f t="shared" si="1"/>
        <v>0</v>
      </c>
      <c r="BT32" s="49">
        <f t="shared" si="5"/>
        <v>0</v>
      </c>
      <c r="BU32" s="50">
        <f t="shared" si="2"/>
        <v>0</v>
      </c>
      <c r="BV32" s="165">
        <f>BU32/BS59</f>
        <v>0</v>
      </c>
      <c r="BW32" s="49">
        <f t="shared" si="0"/>
        <v>0</v>
      </c>
      <c r="BX32" s="49">
        <f t="shared" si="0"/>
        <v>0</v>
      </c>
      <c r="BY32" s="51">
        <f t="shared" si="3"/>
        <v>0</v>
      </c>
      <c r="BZ32" s="165">
        <f>BY32/BS59</f>
        <v>0</v>
      </c>
      <c r="CA32" s="52">
        <f t="shared" si="4"/>
        <v>0</v>
      </c>
      <c r="CB32" s="167">
        <f>CA32/BS59</f>
        <v>0</v>
      </c>
    </row>
    <row r="33" spans="2:80" ht="14.25" customHeight="1" thickBot="1" x14ac:dyDescent="0.3">
      <c r="B33" s="53">
        <v>23</v>
      </c>
      <c r="C33" s="57" t="s">
        <v>120</v>
      </c>
      <c r="D33" s="610"/>
      <c r="E33" s="58"/>
      <c r="F33" s="58"/>
      <c r="G33" s="613"/>
      <c r="H33" s="59">
        <v>4</v>
      </c>
      <c r="I33" s="59">
        <v>3</v>
      </c>
      <c r="J33" s="613"/>
      <c r="K33" s="58"/>
      <c r="L33" s="58"/>
      <c r="M33" s="613"/>
      <c r="N33" s="58"/>
      <c r="O33" s="58"/>
      <c r="P33" s="613"/>
      <c r="Q33" s="59"/>
      <c r="R33" s="59"/>
      <c r="S33" s="613"/>
      <c r="T33" s="58"/>
      <c r="U33" s="58"/>
      <c r="V33" s="613"/>
      <c r="W33" s="58"/>
      <c r="X33" s="58"/>
      <c r="Y33" s="613"/>
      <c r="Z33" s="58">
        <v>2</v>
      </c>
      <c r="AA33" s="58"/>
      <c r="AB33" s="613"/>
      <c r="AC33" s="58"/>
      <c r="AD33" s="58"/>
      <c r="AE33" s="613"/>
      <c r="AF33" s="58"/>
      <c r="AG33" s="58"/>
      <c r="AH33" s="613"/>
      <c r="AI33" s="58">
        <v>0</v>
      </c>
      <c r="AJ33" s="58">
        <v>10</v>
      </c>
      <c r="AK33" s="613"/>
      <c r="AL33" s="58"/>
      <c r="AM33" s="58">
        <v>1</v>
      </c>
      <c r="AN33" s="613"/>
      <c r="AO33" s="59"/>
      <c r="AP33" s="59">
        <v>1</v>
      </c>
      <c r="AQ33" s="613"/>
      <c r="AR33" s="58">
        <v>3</v>
      </c>
      <c r="AS33" s="58">
        <v>1</v>
      </c>
      <c r="AT33" s="613"/>
      <c r="AU33" s="58">
        <v>11</v>
      </c>
      <c r="AV33" s="58"/>
      <c r="AW33" s="613"/>
      <c r="AX33" s="58"/>
      <c r="AY33" s="58"/>
      <c r="AZ33" s="613"/>
      <c r="BA33" s="58">
        <v>4</v>
      </c>
      <c r="BB33" s="58">
        <v>1</v>
      </c>
      <c r="BC33" s="613"/>
      <c r="BD33" s="59"/>
      <c r="BE33" s="59"/>
      <c r="BF33" s="613"/>
      <c r="BG33" s="58"/>
      <c r="BH33" s="58"/>
      <c r="BI33" s="613"/>
      <c r="BJ33" s="58"/>
      <c r="BK33" s="58"/>
      <c r="BL33" s="613"/>
      <c r="BM33" s="60"/>
      <c r="BN33" s="60"/>
      <c r="BO33" s="613"/>
      <c r="BP33" s="59"/>
      <c r="BQ33" s="59"/>
      <c r="BR33" s="629"/>
      <c r="BS33" s="61">
        <f t="shared" si="1"/>
        <v>20</v>
      </c>
      <c r="BT33" s="61">
        <f t="shared" si="5"/>
        <v>13</v>
      </c>
      <c r="BU33" s="62">
        <f t="shared" si="2"/>
        <v>33</v>
      </c>
      <c r="BV33" s="166">
        <f>BU33/BS59</f>
        <v>5.0769230769230768E-2</v>
      </c>
      <c r="BW33" s="61">
        <f t="shared" si="0"/>
        <v>4</v>
      </c>
      <c r="BX33" s="61">
        <f t="shared" si="0"/>
        <v>4</v>
      </c>
      <c r="BY33" s="63">
        <f t="shared" si="3"/>
        <v>8</v>
      </c>
      <c r="BZ33" s="165">
        <f>BY33/BS59</f>
        <v>1.2307692307692308E-2</v>
      </c>
      <c r="CA33" s="52">
        <f t="shared" si="4"/>
        <v>41</v>
      </c>
      <c r="CB33" s="167">
        <f>CA33/BS59</f>
        <v>6.3076923076923072E-2</v>
      </c>
    </row>
    <row r="34" spans="2:80" ht="14.25" customHeight="1" thickBot="1" x14ac:dyDescent="0.3">
      <c r="B34" s="606" t="s">
        <v>121</v>
      </c>
      <c r="C34" s="606"/>
      <c r="D34" s="607"/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W34" s="606"/>
      <c r="X34" s="606"/>
      <c r="Y34" s="606"/>
      <c r="Z34" s="606"/>
      <c r="AA34" s="606"/>
      <c r="AB34" s="606"/>
      <c r="AC34" s="606"/>
      <c r="AD34" s="606"/>
      <c r="AE34" s="606"/>
      <c r="AF34" s="606"/>
      <c r="AG34" s="606"/>
      <c r="AH34" s="606"/>
      <c r="AI34" s="606"/>
      <c r="AJ34" s="606"/>
      <c r="AK34" s="606"/>
      <c r="AL34" s="606"/>
      <c r="AM34" s="606"/>
      <c r="AN34" s="606"/>
      <c r="AO34" s="606"/>
      <c r="AP34" s="606"/>
      <c r="AQ34" s="606"/>
      <c r="AR34" s="606"/>
      <c r="AS34" s="606"/>
      <c r="AT34" s="606"/>
      <c r="AU34" s="606"/>
      <c r="AV34" s="606"/>
      <c r="AW34" s="606"/>
      <c r="AX34" s="606"/>
      <c r="AY34" s="606"/>
      <c r="AZ34" s="606"/>
      <c r="BA34" s="606"/>
      <c r="BB34" s="606"/>
      <c r="BC34" s="606"/>
      <c r="BD34" s="606"/>
      <c r="BE34" s="606"/>
      <c r="BF34" s="606"/>
      <c r="BG34" s="606"/>
      <c r="BH34" s="606"/>
      <c r="BI34" s="606"/>
      <c r="BJ34" s="606"/>
      <c r="BK34" s="606"/>
      <c r="BL34" s="606"/>
      <c r="BM34" s="606"/>
      <c r="BN34" s="606"/>
      <c r="BO34" s="606"/>
      <c r="BP34" s="606"/>
      <c r="BQ34" s="606"/>
      <c r="BR34" s="606"/>
      <c r="BS34" s="606"/>
      <c r="BT34" s="606"/>
      <c r="BU34" s="606"/>
      <c r="BV34" s="606"/>
      <c r="BW34" s="606"/>
      <c r="BX34" s="606"/>
      <c r="BY34" s="606"/>
      <c r="BZ34" s="606"/>
      <c r="CA34" s="606"/>
      <c r="CB34" s="606"/>
    </row>
    <row r="35" spans="2:80" ht="16.5" customHeight="1" x14ac:dyDescent="0.25">
      <c r="B35" s="44">
        <f>B33+1</f>
        <v>24</v>
      </c>
      <c r="C35" s="64" t="s">
        <v>122</v>
      </c>
      <c r="D35" s="608">
        <f>COUNTIF(C35:C48, "*")</f>
        <v>14</v>
      </c>
      <c r="E35" s="46">
        <v>1</v>
      </c>
      <c r="F35" s="46"/>
      <c r="G35" s="611"/>
      <c r="H35" s="47"/>
      <c r="I35" s="47"/>
      <c r="J35" s="611"/>
      <c r="K35" s="46"/>
      <c r="L35" s="46"/>
      <c r="M35" s="611"/>
      <c r="N35" s="46"/>
      <c r="O35" s="46"/>
      <c r="P35" s="611"/>
      <c r="Q35" s="47"/>
      <c r="R35" s="47"/>
      <c r="S35" s="611"/>
      <c r="T35" s="46"/>
      <c r="U35" s="46"/>
      <c r="V35" s="611"/>
      <c r="W35" s="46"/>
      <c r="X35" s="46"/>
      <c r="Y35" s="611"/>
      <c r="Z35" s="46"/>
      <c r="AA35" s="46"/>
      <c r="AB35" s="611"/>
      <c r="AC35" s="46"/>
      <c r="AD35" s="46"/>
      <c r="AE35" s="611"/>
      <c r="AF35" s="46"/>
      <c r="AG35" s="46"/>
      <c r="AH35" s="611"/>
      <c r="AI35" s="46">
        <v>1</v>
      </c>
      <c r="AJ35" s="46"/>
      <c r="AK35" s="611"/>
      <c r="AL35" s="46"/>
      <c r="AM35" s="46"/>
      <c r="AN35" s="611"/>
      <c r="AO35" s="47"/>
      <c r="AP35" s="47"/>
      <c r="AQ35" s="611"/>
      <c r="AR35" s="46">
        <v>1</v>
      </c>
      <c r="AS35" s="46">
        <v>1</v>
      </c>
      <c r="AT35" s="611"/>
      <c r="AU35" s="46"/>
      <c r="AV35" s="46"/>
      <c r="AW35" s="611"/>
      <c r="AX35" s="46"/>
      <c r="AY35" s="46"/>
      <c r="AZ35" s="611"/>
      <c r="BA35" s="46"/>
      <c r="BB35" s="46"/>
      <c r="BC35" s="611"/>
      <c r="BD35" s="47"/>
      <c r="BE35" s="47"/>
      <c r="BF35" s="611"/>
      <c r="BG35" s="46"/>
      <c r="BH35" s="46"/>
      <c r="BI35" s="611"/>
      <c r="BJ35" s="46"/>
      <c r="BK35" s="46"/>
      <c r="BL35" s="611"/>
      <c r="BM35" s="48"/>
      <c r="BN35" s="48"/>
      <c r="BO35" s="611"/>
      <c r="BP35" s="47"/>
      <c r="BQ35" s="47"/>
      <c r="BR35" s="614"/>
      <c r="BS35" s="49">
        <f t="shared" si="1"/>
        <v>3</v>
      </c>
      <c r="BT35" s="49">
        <f t="shared" si="5"/>
        <v>1</v>
      </c>
      <c r="BU35" s="51">
        <f t="shared" si="2"/>
        <v>4</v>
      </c>
      <c r="BV35" s="165">
        <f>BU35/BS59</f>
        <v>6.1538461538461538E-3</v>
      </c>
      <c r="BW35" s="49">
        <f t="shared" si="0"/>
        <v>0</v>
      </c>
      <c r="BX35" s="49">
        <f t="shared" si="0"/>
        <v>0</v>
      </c>
      <c r="BY35" s="51">
        <f t="shared" si="3"/>
        <v>0</v>
      </c>
      <c r="BZ35" s="165">
        <f>BY35/BS59</f>
        <v>0</v>
      </c>
      <c r="CA35" s="52">
        <f>BU35+BY35</f>
        <v>4</v>
      </c>
      <c r="CB35" s="167">
        <f>CA35/BS59</f>
        <v>6.1538461538461538E-3</v>
      </c>
    </row>
    <row r="36" spans="2:80" ht="15" customHeight="1" x14ac:dyDescent="0.25">
      <c r="B36" s="53">
        <v>25</v>
      </c>
      <c r="C36" s="54" t="s">
        <v>123</v>
      </c>
      <c r="D36" s="609"/>
      <c r="E36" s="46"/>
      <c r="F36" s="46"/>
      <c r="G36" s="612"/>
      <c r="H36" s="47"/>
      <c r="I36" s="47"/>
      <c r="J36" s="612"/>
      <c r="K36" s="46"/>
      <c r="L36" s="46"/>
      <c r="M36" s="612"/>
      <c r="N36" s="46"/>
      <c r="O36" s="46"/>
      <c r="P36" s="612"/>
      <c r="Q36" s="47"/>
      <c r="R36" s="47"/>
      <c r="S36" s="612"/>
      <c r="T36" s="46"/>
      <c r="U36" s="46"/>
      <c r="V36" s="612"/>
      <c r="W36" s="46"/>
      <c r="X36" s="46"/>
      <c r="Y36" s="612"/>
      <c r="Z36" s="46"/>
      <c r="AA36" s="46"/>
      <c r="AB36" s="612"/>
      <c r="AC36" s="46"/>
      <c r="AD36" s="46"/>
      <c r="AE36" s="612"/>
      <c r="AF36" s="46"/>
      <c r="AG36" s="46"/>
      <c r="AH36" s="612"/>
      <c r="AI36" s="46"/>
      <c r="AJ36" s="46"/>
      <c r="AK36" s="612"/>
      <c r="AL36" s="46"/>
      <c r="AM36" s="46"/>
      <c r="AN36" s="612"/>
      <c r="AO36" s="47"/>
      <c r="AP36" s="47"/>
      <c r="AQ36" s="612"/>
      <c r="AR36" s="46"/>
      <c r="AS36" s="46">
        <v>3</v>
      </c>
      <c r="AT36" s="612"/>
      <c r="AU36" s="46"/>
      <c r="AV36" s="46"/>
      <c r="AW36" s="612"/>
      <c r="AX36" s="46"/>
      <c r="AY36" s="46"/>
      <c r="AZ36" s="612"/>
      <c r="BA36" s="46"/>
      <c r="BB36" s="46"/>
      <c r="BC36" s="612"/>
      <c r="BD36" s="47"/>
      <c r="BE36" s="47"/>
      <c r="BF36" s="612"/>
      <c r="BG36" s="46"/>
      <c r="BH36" s="46"/>
      <c r="BI36" s="612"/>
      <c r="BJ36" s="46"/>
      <c r="BK36" s="46"/>
      <c r="BL36" s="612"/>
      <c r="BM36" s="48"/>
      <c r="BN36" s="48"/>
      <c r="BO36" s="612"/>
      <c r="BP36" s="47"/>
      <c r="BQ36" s="47"/>
      <c r="BR36" s="628"/>
      <c r="BS36" s="49">
        <f t="shared" si="1"/>
        <v>0</v>
      </c>
      <c r="BT36" s="49">
        <f t="shared" si="5"/>
        <v>3</v>
      </c>
      <c r="BU36" s="50">
        <f t="shared" si="2"/>
        <v>3</v>
      </c>
      <c r="BV36" s="165">
        <f>BU36/BS59</f>
        <v>4.6153846153846158E-3</v>
      </c>
      <c r="BW36" s="49">
        <f t="shared" si="0"/>
        <v>0</v>
      </c>
      <c r="BX36" s="49">
        <f t="shared" si="0"/>
        <v>0</v>
      </c>
      <c r="BY36" s="51">
        <f t="shared" si="3"/>
        <v>0</v>
      </c>
      <c r="BZ36" s="165">
        <f>BY36/BS59</f>
        <v>0</v>
      </c>
      <c r="CA36" s="52">
        <f t="shared" ref="CA36:CA48" si="6">BU36+BY36</f>
        <v>3</v>
      </c>
      <c r="CB36" s="167">
        <f>CA36/BS59</f>
        <v>4.6153846153846158E-3</v>
      </c>
    </row>
    <row r="37" spans="2:80" ht="15.75" customHeight="1" x14ac:dyDescent="0.25">
      <c r="B37" s="44">
        <v>26</v>
      </c>
      <c r="C37" s="54" t="s">
        <v>124</v>
      </c>
      <c r="D37" s="609"/>
      <c r="E37" s="46"/>
      <c r="F37" s="46"/>
      <c r="G37" s="612"/>
      <c r="H37" s="47"/>
      <c r="I37" s="47"/>
      <c r="J37" s="612"/>
      <c r="K37" s="46"/>
      <c r="L37" s="46"/>
      <c r="M37" s="612"/>
      <c r="N37" s="46"/>
      <c r="O37" s="46"/>
      <c r="P37" s="612"/>
      <c r="Q37" s="47"/>
      <c r="R37" s="47"/>
      <c r="S37" s="612"/>
      <c r="T37" s="46"/>
      <c r="U37" s="46"/>
      <c r="V37" s="612"/>
      <c r="W37" s="46"/>
      <c r="X37" s="46"/>
      <c r="Y37" s="612"/>
      <c r="Z37" s="46"/>
      <c r="AA37" s="46"/>
      <c r="AB37" s="612"/>
      <c r="AC37" s="46"/>
      <c r="AD37" s="46"/>
      <c r="AE37" s="612"/>
      <c r="AF37" s="46"/>
      <c r="AG37" s="46"/>
      <c r="AH37" s="612"/>
      <c r="AI37" s="46"/>
      <c r="AJ37" s="46"/>
      <c r="AK37" s="612"/>
      <c r="AL37" s="46"/>
      <c r="AM37" s="46"/>
      <c r="AN37" s="612"/>
      <c r="AO37" s="47"/>
      <c r="AP37" s="47"/>
      <c r="AQ37" s="612"/>
      <c r="AR37" s="46"/>
      <c r="AS37" s="46"/>
      <c r="AT37" s="612"/>
      <c r="AU37" s="46"/>
      <c r="AV37" s="46"/>
      <c r="AW37" s="612"/>
      <c r="AX37" s="46"/>
      <c r="AY37" s="46"/>
      <c r="AZ37" s="612"/>
      <c r="BA37" s="46"/>
      <c r="BB37" s="46"/>
      <c r="BC37" s="612"/>
      <c r="BD37" s="47"/>
      <c r="BE37" s="47"/>
      <c r="BF37" s="612"/>
      <c r="BG37" s="46"/>
      <c r="BH37" s="46"/>
      <c r="BI37" s="612"/>
      <c r="BJ37" s="46"/>
      <c r="BK37" s="46"/>
      <c r="BL37" s="612"/>
      <c r="BM37" s="48"/>
      <c r="BN37" s="48"/>
      <c r="BO37" s="612"/>
      <c r="BP37" s="47"/>
      <c r="BQ37" s="47"/>
      <c r="BR37" s="628"/>
      <c r="BS37" s="49">
        <f t="shared" si="1"/>
        <v>0</v>
      </c>
      <c r="BT37" s="49">
        <f t="shared" si="5"/>
        <v>0</v>
      </c>
      <c r="BU37" s="50">
        <f t="shared" si="2"/>
        <v>0</v>
      </c>
      <c r="BV37" s="165">
        <f>BU37/BS59</f>
        <v>0</v>
      </c>
      <c r="BW37" s="49">
        <f t="shared" si="0"/>
        <v>0</v>
      </c>
      <c r="BX37" s="49">
        <f t="shared" si="0"/>
        <v>0</v>
      </c>
      <c r="BY37" s="51">
        <f t="shared" si="3"/>
        <v>0</v>
      </c>
      <c r="BZ37" s="165">
        <f>BY37/BS59</f>
        <v>0</v>
      </c>
      <c r="CA37" s="52">
        <f t="shared" si="6"/>
        <v>0</v>
      </c>
      <c r="CB37" s="167">
        <f>CA37/BS59</f>
        <v>0</v>
      </c>
    </row>
    <row r="38" spans="2:80" ht="14.25" customHeight="1" x14ac:dyDescent="0.25">
      <c r="B38" s="44">
        <v>27</v>
      </c>
      <c r="C38" s="54" t="s">
        <v>125</v>
      </c>
      <c r="D38" s="609"/>
      <c r="E38" s="46"/>
      <c r="F38" s="46">
        <v>1</v>
      </c>
      <c r="G38" s="612"/>
      <c r="H38" s="47"/>
      <c r="I38" s="47"/>
      <c r="J38" s="612"/>
      <c r="K38" s="46"/>
      <c r="L38" s="46"/>
      <c r="M38" s="612"/>
      <c r="N38" s="46"/>
      <c r="O38" s="46"/>
      <c r="P38" s="612"/>
      <c r="Q38" s="47"/>
      <c r="R38" s="47"/>
      <c r="S38" s="612"/>
      <c r="T38" s="46"/>
      <c r="U38" s="46"/>
      <c r="V38" s="612"/>
      <c r="W38" s="46"/>
      <c r="X38" s="46"/>
      <c r="Y38" s="612"/>
      <c r="Z38" s="46"/>
      <c r="AA38" s="46"/>
      <c r="AB38" s="612"/>
      <c r="AC38" s="46"/>
      <c r="AD38" s="46"/>
      <c r="AE38" s="612"/>
      <c r="AF38" s="46"/>
      <c r="AG38" s="46"/>
      <c r="AH38" s="612"/>
      <c r="AI38" s="46"/>
      <c r="AJ38" s="46"/>
      <c r="AK38" s="612"/>
      <c r="AL38" s="46"/>
      <c r="AM38" s="46"/>
      <c r="AN38" s="612"/>
      <c r="AO38" s="47"/>
      <c r="AP38" s="47"/>
      <c r="AQ38" s="612"/>
      <c r="AR38" s="46">
        <v>1</v>
      </c>
      <c r="AS38" s="46"/>
      <c r="AT38" s="612"/>
      <c r="AU38" s="46"/>
      <c r="AV38" s="46"/>
      <c r="AW38" s="612"/>
      <c r="AX38" s="46"/>
      <c r="AY38" s="46"/>
      <c r="AZ38" s="612"/>
      <c r="BA38" s="46"/>
      <c r="BB38" s="46"/>
      <c r="BC38" s="612"/>
      <c r="BD38" s="47"/>
      <c r="BE38" s="47"/>
      <c r="BF38" s="612"/>
      <c r="BG38" s="46"/>
      <c r="BH38" s="46"/>
      <c r="BI38" s="612"/>
      <c r="BJ38" s="46"/>
      <c r="BK38" s="46"/>
      <c r="BL38" s="612"/>
      <c r="BM38" s="48"/>
      <c r="BN38" s="48"/>
      <c r="BO38" s="612"/>
      <c r="BP38" s="47"/>
      <c r="BQ38" s="47"/>
      <c r="BR38" s="628"/>
      <c r="BS38" s="49">
        <f t="shared" si="1"/>
        <v>1</v>
      </c>
      <c r="BT38" s="49">
        <f t="shared" si="5"/>
        <v>1</v>
      </c>
      <c r="BU38" s="50">
        <f t="shared" si="2"/>
        <v>2</v>
      </c>
      <c r="BV38" s="165">
        <f>BU38/BS59</f>
        <v>3.0769230769230769E-3</v>
      </c>
      <c r="BW38" s="49">
        <f t="shared" si="0"/>
        <v>0</v>
      </c>
      <c r="BX38" s="49">
        <f t="shared" si="0"/>
        <v>0</v>
      </c>
      <c r="BY38" s="51">
        <f t="shared" si="3"/>
        <v>0</v>
      </c>
      <c r="BZ38" s="165">
        <f>BY38/BS59</f>
        <v>0</v>
      </c>
      <c r="CA38" s="52">
        <f t="shared" si="6"/>
        <v>2</v>
      </c>
      <c r="CB38" s="167">
        <f>CA38/BS59</f>
        <v>3.0769230769230769E-3</v>
      </c>
    </row>
    <row r="39" spans="2:80" ht="14.25" customHeight="1" x14ac:dyDescent="0.25">
      <c r="B39" s="53">
        <v>28</v>
      </c>
      <c r="C39" s="54" t="s">
        <v>126</v>
      </c>
      <c r="D39" s="609"/>
      <c r="E39" s="46"/>
      <c r="F39" s="46"/>
      <c r="G39" s="612"/>
      <c r="H39" s="47"/>
      <c r="I39" s="47"/>
      <c r="J39" s="612"/>
      <c r="K39" s="46"/>
      <c r="L39" s="46"/>
      <c r="M39" s="612"/>
      <c r="N39" s="46"/>
      <c r="O39" s="46"/>
      <c r="P39" s="612"/>
      <c r="Q39" s="47"/>
      <c r="R39" s="47"/>
      <c r="S39" s="612"/>
      <c r="T39" s="46"/>
      <c r="U39" s="46"/>
      <c r="V39" s="612"/>
      <c r="W39" s="46"/>
      <c r="X39" s="46"/>
      <c r="Y39" s="612"/>
      <c r="Z39" s="46"/>
      <c r="AA39" s="46"/>
      <c r="AB39" s="612"/>
      <c r="AC39" s="46"/>
      <c r="AD39" s="46"/>
      <c r="AE39" s="612"/>
      <c r="AF39" s="46"/>
      <c r="AG39" s="46"/>
      <c r="AH39" s="612"/>
      <c r="AI39" s="46">
        <v>6</v>
      </c>
      <c r="AJ39" s="46">
        <v>1</v>
      </c>
      <c r="AK39" s="612"/>
      <c r="AL39" s="46"/>
      <c r="AM39" s="46">
        <v>1</v>
      </c>
      <c r="AN39" s="612"/>
      <c r="AO39" s="47"/>
      <c r="AP39" s="47"/>
      <c r="AQ39" s="612"/>
      <c r="AR39" s="46">
        <v>1</v>
      </c>
      <c r="AS39" s="46">
        <v>4</v>
      </c>
      <c r="AT39" s="612"/>
      <c r="AU39" s="46"/>
      <c r="AV39" s="46"/>
      <c r="AW39" s="612"/>
      <c r="AX39" s="46"/>
      <c r="AY39" s="46"/>
      <c r="AZ39" s="612"/>
      <c r="BA39" s="46">
        <v>2</v>
      </c>
      <c r="BB39" s="46"/>
      <c r="BC39" s="612"/>
      <c r="BD39" s="47"/>
      <c r="BE39" s="47"/>
      <c r="BF39" s="612"/>
      <c r="BG39" s="46"/>
      <c r="BH39" s="46"/>
      <c r="BI39" s="612"/>
      <c r="BJ39" s="46">
        <v>1</v>
      </c>
      <c r="BK39" s="46"/>
      <c r="BL39" s="612"/>
      <c r="BM39" s="48"/>
      <c r="BN39" s="48"/>
      <c r="BO39" s="612"/>
      <c r="BP39" s="47"/>
      <c r="BQ39" s="47"/>
      <c r="BR39" s="628"/>
      <c r="BS39" s="49">
        <f t="shared" si="1"/>
        <v>10</v>
      </c>
      <c r="BT39" s="49">
        <f t="shared" si="5"/>
        <v>6</v>
      </c>
      <c r="BU39" s="50">
        <f t="shared" si="2"/>
        <v>16</v>
      </c>
      <c r="BV39" s="165">
        <f>BU39/BS59</f>
        <v>2.4615384615384615E-2</v>
      </c>
      <c r="BW39" s="49">
        <f t="shared" si="0"/>
        <v>0</v>
      </c>
      <c r="BX39" s="49">
        <f t="shared" si="0"/>
        <v>0</v>
      </c>
      <c r="BY39" s="51">
        <f t="shared" si="3"/>
        <v>0</v>
      </c>
      <c r="BZ39" s="165">
        <f>BY39/BS59</f>
        <v>0</v>
      </c>
      <c r="CA39" s="52">
        <f t="shared" si="6"/>
        <v>16</v>
      </c>
      <c r="CB39" s="167">
        <f>CA39/BS59</f>
        <v>2.4615384615384615E-2</v>
      </c>
    </row>
    <row r="40" spans="2:80" ht="14.25" customHeight="1" x14ac:dyDescent="0.25">
      <c r="B40" s="44">
        <v>28</v>
      </c>
      <c r="C40" s="54" t="s">
        <v>128</v>
      </c>
      <c r="D40" s="609"/>
      <c r="E40" s="46"/>
      <c r="F40" s="46"/>
      <c r="G40" s="612"/>
      <c r="H40" s="47">
        <v>1</v>
      </c>
      <c r="I40" s="47"/>
      <c r="J40" s="612"/>
      <c r="K40" s="46"/>
      <c r="L40" s="46"/>
      <c r="M40" s="612"/>
      <c r="N40" s="46"/>
      <c r="O40" s="46"/>
      <c r="P40" s="612"/>
      <c r="Q40" s="47"/>
      <c r="R40" s="47"/>
      <c r="S40" s="612"/>
      <c r="T40" s="46"/>
      <c r="U40" s="46"/>
      <c r="V40" s="612"/>
      <c r="W40" s="46"/>
      <c r="X40" s="46"/>
      <c r="Y40" s="612"/>
      <c r="Z40" s="46"/>
      <c r="AA40" s="46"/>
      <c r="AB40" s="612"/>
      <c r="AC40" s="46"/>
      <c r="AD40" s="46"/>
      <c r="AE40" s="612"/>
      <c r="AF40" s="46"/>
      <c r="AG40" s="46"/>
      <c r="AH40" s="612"/>
      <c r="AI40" s="46"/>
      <c r="AJ40" s="46"/>
      <c r="AK40" s="612"/>
      <c r="AL40" s="46">
        <v>1</v>
      </c>
      <c r="AM40" s="46"/>
      <c r="AN40" s="612"/>
      <c r="AO40" s="47"/>
      <c r="AP40" s="47"/>
      <c r="AQ40" s="612"/>
      <c r="AR40" s="46">
        <v>4</v>
      </c>
      <c r="AS40" s="46"/>
      <c r="AT40" s="612"/>
      <c r="AU40" s="46"/>
      <c r="AV40" s="46"/>
      <c r="AW40" s="612"/>
      <c r="AX40" s="46"/>
      <c r="AY40" s="46"/>
      <c r="AZ40" s="612"/>
      <c r="BA40" s="46"/>
      <c r="BB40" s="46"/>
      <c r="BC40" s="612"/>
      <c r="BD40" s="47"/>
      <c r="BE40" s="47"/>
      <c r="BF40" s="612"/>
      <c r="BG40" s="46"/>
      <c r="BH40" s="46"/>
      <c r="BI40" s="612"/>
      <c r="BJ40" s="46"/>
      <c r="BK40" s="46"/>
      <c r="BL40" s="612"/>
      <c r="BM40" s="48"/>
      <c r="BN40" s="48"/>
      <c r="BO40" s="612"/>
      <c r="BP40" s="47"/>
      <c r="BQ40" s="47"/>
      <c r="BR40" s="628"/>
      <c r="BS40" s="49">
        <f t="shared" si="1"/>
        <v>5</v>
      </c>
      <c r="BT40" s="49">
        <f t="shared" si="5"/>
        <v>0</v>
      </c>
      <c r="BU40" s="50">
        <f t="shared" si="2"/>
        <v>5</v>
      </c>
      <c r="BV40" s="165">
        <f>BU40/BS59</f>
        <v>7.6923076923076927E-3</v>
      </c>
      <c r="BW40" s="49">
        <f t="shared" si="0"/>
        <v>1</v>
      </c>
      <c r="BX40" s="49">
        <f t="shared" si="0"/>
        <v>0</v>
      </c>
      <c r="BY40" s="51">
        <f t="shared" si="3"/>
        <v>1</v>
      </c>
      <c r="BZ40" s="165">
        <f>BY40/BS59</f>
        <v>1.5384615384615385E-3</v>
      </c>
      <c r="CA40" s="52">
        <f t="shared" si="6"/>
        <v>6</v>
      </c>
      <c r="CB40" s="167">
        <f>CA40/BS59</f>
        <v>9.2307692307692316E-3</v>
      </c>
    </row>
    <row r="41" spans="2:80" ht="15" customHeight="1" x14ac:dyDescent="0.25">
      <c r="B41" s="44">
        <f t="shared" ref="B41" si="7">B39+1</f>
        <v>29</v>
      </c>
      <c r="C41" s="54" t="s">
        <v>130</v>
      </c>
      <c r="D41" s="609"/>
      <c r="E41" s="46">
        <v>1</v>
      </c>
      <c r="F41" s="46">
        <v>1</v>
      </c>
      <c r="G41" s="612"/>
      <c r="H41" s="47">
        <v>3</v>
      </c>
      <c r="I41" s="47">
        <v>2</v>
      </c>
      <c r="J41" s="612"/>
      <c r="K41" s="46"/>
      <c r="L41" s="46"/>
      <c r="M41" s="612"/>
      <c r="N41" s="46"/>
      <c r="O41" s="46"/>
      <c r="P41" s="612"/>
      <c r="Q41" s="47"/>
      <c r="R41" s="47"/>
      <c r="S41" s="612"/>
      <c r="T41" s="46"/>
      <c r="U41" s="46"/>
      <c r="V41" s="612"/>
      <c r="W41" s="46"/>
      <c r="X41" s="46"/>
      <c r="Y41" s="612"/>
      <c r="Z41" s="46">
        <v>3</v>
      </c>
      <c r="AA41" s="46"/>
      <c r="AB41" s="612"/>
      <c r="AC41" s="46"/>
      <c r="AD41" s="46"/>
      <c r="AE41" s="612"/>
      <c r="AF41" s="46"/>
      <c r="AG41" s="46"/>
      <c r="AH41" s="612"/>
      <c r="AI41" s="46"/>
      <c r="AJ41" s="46"/>
      <c r="AK41" s="612"/>
      <c r="AL41" s="46"/>
      <c r="AM41" s="46"/>
      <c r="AN41" s="612"/>
      <c r="AO41" s="47"/>
      <c r="AP41" s="47"/>
      <c r="AQ41" s="612"/>
      <c r="AR41" s="46">
        <v>6</v>
      </c>
      <c r="AS41" s="46">
        <v>2</v>
      </c>
      <c r="AT41" s="612"/>
      <c r="AU41" s="46"/>
      <c r="AV41" s="46"/>
      <c r="AW41" s="612"/>
      <c r="AX41" s="46"/>
      <c r="AY41" s="46"/>
      <c r="AZ41" s="612"/>
      <c r="BA41" s="46">
        <v>1</v>
      </c>
      <c r="BB41" s="46"/>
      <c r="BC41" s="612"/>
      <c r="BD41" s="47"/>
      <c r="BE41" s="47"/>
      <c r="BF41" s="612"/>
      <c r="BG41" s="46">
        <v>1</v>
      </c>
      <c r="BH41" s="46"/>
      <c r="BI41" s="612"/>
      <c r="BJ41" s="46"/>
      <c r="BK41" s="46"/>
      <c r="BL41" s="612"/>
      <c r="BM41" s="48"/>
      <c r="BN41" s="48"/>
      <c r="BO41" s="612"/>
      <c r="BP41" s="47"/>
      <c r="BQ41" s="47"/>
      <c r="BR41" s="628"/>
      <c r="BS41" s="49">
        <f t="shared" si="1"/>
        <v>12</v>
      </c>
      <c r="BT41" s="49">
        <f t="shared" si="5"/>
        <v>3</v>
      </c>
      <c r="BU41" s="50">
        <f t="shared" si="2"/>
        <v>15</v>
      </c>
      <c r="BV41" s="165">
        <f>BU41/BS59</f>
        <v>2.3076923076923078E-2</v>
      </c>
      <c r="BW41" s="49">
        <f t="shared" si="0"/>
        <v>3</v>
      </c>
      <c r="BX41" s="49">
        <f t="shared" si="0"/>
        <v>2</v>
      </c>
      <c r="BY41" s="51">
        <f t="shared" si="3"/>
        <v>5</v>
      </c>
      <c r="BZ41" s="165">
        <f>BY41/BS59</f>
        <v>7.6923076923076927E-3</v>
      </c>
      <c r="CA41" s="52">
        <f t="shared" si="6"/>
        <v>20</v>
      </c>
      <c r="CB41" s="167">
        <f>CA41/BS59</f>
        <v>3.0769230769230771E-2</v>
      </c>
    </row>
    <row r="42" spans="2:80" ht="15.75" customHeight="1" x14ac:dyDescent="0.25">
      <c r="B42" s="53">
        <v>30</v>
      </c>
      <c r="C42" s="54" t="s">
        <v>132</v>
      </c>
      <c r="D42" s="609"/>
      <c r="E42" s="46"/>
      <c r="F42" s="46">
        <v>1</v>
      </c>
      <c r="G42" s="612"/>
      <c r="H42" s="47"/>
      <c r="I42" s="47"/>
      <c r="J42" s="612"/>
      <c r="K42" s="46"/>
      <c r="L42" s="46"/>
      <c r="M42" s="612"/>
      <c r="N42" s="46"/>
      <c r="O42" s="46"/>
      <c r="P42" s="612"/>
      <c r="Q42" s="47"/>
      <c r="R42" s="47"/>
      <c r="S42" s="612"/>
      <c r="T42" s="46"/>
      <c r="U42" s="46"/>
      <c r="V42" s="612"/>
      <c r="W42" s="46"/>
      <c r="X42" s="46"/>
      <c r="Y42" s="612"/>
      <c r="Z42" s="46"/>
      <c r="AA42" s="46"/>
      <c r="AB42" s="612"/>
      <c r="AC42" s="46"/>
      <c r="AD42" s="46"/>
      <c r="AE42" s="612"/>
      <c r="AF42" s="46"/>
      <c r="AG42" s="46"/>
      <c r="AH42" s="612"/>
      <c r="AI42" s="46"/>
      <c r="AJ42" s="46"/>
      <c r="AK42" s="612"/>
      <c r="AL42" s="46"/>
      <c r="AM42" s="46"/>
      <c r="AN42" s="612"/>
      <c r="AO42" s="47"/>
      <c r="AP42" s="47"/>
      <c r="AQ42" s="612"/>
      <c r="AR42" s="46">
        <v>1</v>
      </c>
      <c r="AS42" s="46">
        <v>1</v>
      </c>
      <c r="AT42" s="612"/>
      <c r="AU42" s="46"/>
      <c r="AV42" s="46"/>
      <c r="AW42" s="612"/>
      <c r="AX42" s="46"/>
      <c r="AY42" s="46"/>
      <c r="AZ42" s="612"/>
      <c r="BA42" s="46"/>
      <c r="BB42" s="46"/>
      <c r="BC42" s="612"/>
      <c r="BD42" s="47"/>
      <c r="BE42" s="47"/>
      <c r="BF42" s="612"/>
      <c r="BG42" s="46"/>
      <c r="BH42" s="46"/>
      <c r="BI42" s="612"/>
      <c r="BJ42" s="46"/>
      <c r="BK42" s="46"/>
      <c r="BL42" s="612"/>
      <c r="BM42" s="48"/>
      <c r="BN42" s="48"/>
      <c r="BO42" s="612"/>
      <c r="BP42" s="47"/>
      <c r="BQ42" s="47"/>
      <c r="BR42" s="628"/>
      <c r="BS42" s="49">
        <f t="shared" si="1"/>
        <v>1</v>
      </c>
      <c r="BT42" s="49">
        <f t="shared" si="5"/>
        <v>2</v>
      </c>
      <c r="BU42" s="50">
        <f t="shared" si="2"/>
        <v>3</v>
      </c>
      <c r="BV42" s="165">
        <f>BU42/BS59</f>
        <v>4.6153846153846158E-3</v>
      </c>
      <c r="BW42" s="49">
        <f t="shared" si="0"/>
        <v>0</v>
      </c>
      <c r="BX42" s="49">
        <f t="shared" si="0"/>
        <v>0</v>
      </c>
      <c r="BY42" s="51">
        <f t="shared" si="3"/>
        <v>0</v>
      </c>
      <c r="BZ42" s="165">
        <f>BY42/BS59</f>
        <v>0</v>
      </c>
      <c r="CA42" s="52">
        <f t="shared" si="6"/>
        <v>3</v>
      </c>
      <c r="CB42" s="167">
        <f>CA42/BS59</f>
        <v>4.6153846153846158E-3</v>
      </c>
    </row>
    <row r="43" spans="2:80" ht="14.25" customHeight="1" x14ac:dyDescent="0.25">
      <c r="B43" s="44">
        <v>31</v>
      </c>
      <c r="C43" s="54" t="s">
        <v>133</v>
      </c>
      <c r="D43" s="609"/>
      <c r="E43" s="46"/>
      <c r="F43" s="46">
        <v>1</v>
      </c>
      <c r="G43" s="612"/>
      <c r="H43" s="47"/>
      <c r="I43" s="47"/>
      <c r="J43" s="612"/>
      <c r="K43" s="46"/>
      <c r="L43" s="46"/>
      <c r="M43" s="612"/>
      <c r="N43" s="46"/>
      <c r="O43" s="46"/>
      <c r="P43" s="612"/>
      <c r="Q43" s="47"/>
      <c r="R43" s="47"/>
      <c r="S43" s="612"/>
      <c r="T43" s="46"/>
      <c r="U43" s="46"/>
      <c r="V43" s="612"/>
      <c r="W43" s="46"/>
      <c r="X43" s="46"/>
      <c r="Y43" s="612"/>
      <c r="Z43" s="46"/>
      <c r="AA43" s="46"/>
      <c r="AB43" s="612"/>
      <c r="AC43" s="46"/>
      <c r="AD43" s="46"/>
      <c r="AE43" s="612"/>
      <c r="AF43" s="46"/>
      <c r="AG43" s="46"/>
      <c r="AH43" s="612"/>
      <c r="AI43" s="46"/>
      <c r="AJ43" s="46"/>
      <c r="AK43" s="612"/>
      <c r="AL43" s="46"/>
      <c r="AM43" s="46"/>
      <c r="AN43" s="612"/>
      <c r="AO43" s="47"/>
      <c r="AP43" s="47"/>
      <c r="AQ43" s="612"/>
      <c r="AR43" s="46"/>
      <c r="AS43" s="46"/>
      <c r="AT43" s="612"/>
      <c r="AU43" s="46"/>
      <c r="AV43" s="46"/>
      <c r="AW43" s="612"/>
      <c r="AX43" s="46"/>
      <c r="AY43" s="46"/>
      <c r="AZ43" s="612"/>
      <c r="BA43" s="46"/>
      <c r="BB43" s="46"/>
      <c r="BC43" s="612"/>
      <c r="BD43" s="47"/>
      <c r="BE43" s="47"/>
      <c r="BF43" s="612"/>
      <c r="BG43" s="46"/>
      <c r="BH43" s="46"/>
      <c r="BI43" s="612"/>
      <c r="BJ43" s="46"/>
      <c r="BK43" s="46"/>
      <c r="BL43" s="612"/>
      <c r="BM43" s="48"/>
      <c r="BN43" s="48"/>
      <c r="BO43" s="612"/>
      <c r="BP43" s="47"/>
      <c r="BQ43" s="47"/>
      <c r="BR43" s="628"/>
      <c r="BS43" s="49">
        <f t="shared" si="1"/>
        <v>0</v>
      </c>
      <c r="BT43" s="49">
        <f t="shared" si="5"/>
        <v>1</v>
      </c>
      <c r="BU43" s="50">
        <f t="shared" si="2"/>
        <v>1</v>
      </c>
      <c r="BV43" s="165">
        <f>BU43/BS59</f>
        <v>1.5384615384615385E-3</v>
      </c>
      <c r="BW43" s="49">
        <f t="shared" si="0"/>
        <v>0</v>
      </c>
      <c r="BX43" s="49">
        <f t="shared" si="0"/>
        <v>0</v>
      </c>
      <c r="BY43" s="51">
        <f t="shared" si="3"/>
        <v>0</v>
      </c>
      <c r="BZ43" s="165">
        <f>BY43/BS59</f>
        <v>0</v>
      </c>
      <c r="CA43" s="52">
        <f t="shared" si="6"/>
        <v>1</v>
      </c>
      <c r="CB43" s="167">
        <f>CA43/BS59</f>
        <v>1.5384615384615385E-3</v>
      </c>
    </row>
    <row r="44" spans="2:80" ht="15.75" customHeight="1" x14ac:dyDescent="0.25">
      <c r="B44" s="44">
        <v>32</v>
      </c>
      <c r="C44" s="54" t="s">
        <v>134</v>
      </c>
      <c r="D44" s="609"/>
      <c r="E44" s="46">
        <v>1</v>
      </c>
      <c r="F44" s="46"/>
      <c r="G44" s="612"/>
      <c r="H44" s="47"/>
      <c r="I44" s="47"/>
      <c r="J44" s="612"/>
      <c r="K44" s="46"/>
      <c r="L44" s="46"/>
      <c r="M44" s="612"/>
      <c r="N44" s="46"/>
      <c r="O44" s="46"/>
      <c r="P44" s="612"/>
      <c r="Q44" s="47"/>
      <c r="R44" s="47"/>
      <c r="S44" s="612"/>
      <c r="T44" s="46"/>
      <c r="U44" s="46"/>
      <c r="V44" s="612"/>
      <c r="W44" s="46"/>
      <c r="X44" s="46"/>
      <c r="Y44" s="612"/>
      <c r="Z44" s="46"/>
      <c r="AA44" s="46"/>
      <c r="AB44" s="612"/>
      <c r="AC44" s="46"/>
      <c r="AD44" s="46"/>
      <c r="AE44" s="612"/>
      <c r="AF44" s="46"/>
      <c r="AG44" s="46"/>
      <c r="AH44" s="612"/>
      <c r="AI44" s="46"/>
      <c r="AJ44" s="46"/>
      <c r="AK44" s="612"/>
      <c r="AL44" s="46"/>
      <c r="AM44" s="46"/>
      <c r="AN44" s="612"/>
      <c r="AO44" s="47"/>
      <c r="AP44" s="47"/>
      <c r="AQ44" s="612"/>
      <c r="AR44" s="46">
        <v>2</v>
      </c>
      <c r="AS44" s="46">
        <v>1</v>
      </c>
      <c r="AT44" s="612"/>
      <c r="AU44" s="46">
        <v>2</v>
      </c>
      <c r="AV44" s="46"/>
      <c r="AW44" s="612"/>
      <c r="AX44" s="46"/>
      <c r="AY44" s="46"/>
      <c r="AZ44" s="612"/>
      <c r="BA44" s="46">
        <v>2</v>
      </c>
      <c r="BB44" s="46"/>
      <c r="BC44" s="612"/>
      <c r="BD44" s="47"/>
      <c r="BE44" s="47"/>
      <c r="BF44" s="612"/>
      <c r="BG44" s="46"/>
      <c r="BH44" s="46"/>
      <c r="BI44" s="612"/>
      <c r="BJ44" s="46"/>
      <c r="BK44" s="46"/>
      <c r="BL44" s="612"/>
      <c r="BM44" s="48"/>
      <c r="BN44" s="48"/>
      <c r="BO44" s="612"/>
      <c r="BP44" s="47"/>
      <c r="BQ44" s="47"/>
      <c r="BR44" s="628"/>
      <c r="BS44" s="49">
        <f>SUM(BM44+BJ44+BG44+BA44+AX44+AU44+AR44+AL44+AI44+AF44+AC44+Z44+W44+T44+N44+K44+E44)</f>
        <v>7</v>
      </c>
      <c r="BT44" s="49">
        <f t="shared" si="5"/>
        <v>1</v>
      </c>
      <c r="BU44" s="50">
        <f t="shared" si="2"/>
        <v>8</v>
      </c>
      <c r="BV44" s="165">
        <f>BU44/BS59</f>
        <v>1.2307692307692308E-2</v>
      </c>
      <c r="BW44" s="49">
        <f t="shared" si="0"/>
        <v>0</v>
      </c>
      <c r="BX44" s="49">
        <f t="shared" si="0"/>
        <v>0</v>
      </c>
      <c r="BY44" s="51">
        <f t="shared" si="3"/>
        <v>0</v>
      </c>
      <c r="BZ44" s="165">
        <f>BY44/BS59</f>
        <v>0</v>
      </c>
      <c r="CA44" s="52">
        <f t="shared" si="6"/>
        <v>8</v>
      </c>
      <c r="CB44" s="167">
        <f>CA44/BS59</f>
        <v>1.2307692307692308E-2</v>
      </c>
    </row>
    <row r="45" spans="2:80" ht="14.25" customHeight="1" x14ac:dyDescent="0.25">
      <c r="B45" s="53">
        <v>33</v>
      </c>
      <c r="C45" s="54" t="s">
        <v>135</v>
      </c>
      <c r="D45" s="609"/>
      <c r="E45" s="46"/>
      <c r="F45" s="46"/>
      <c r="G45" s="612"/>
      <c r="H45" s="47"/>
      <c r="I45" s="47"/>
      <c r="J45" s="612"/>
      <c r="K45" s="46"/>
      <c r="L45" s="46"/>
      <c r="M45" s="612"/>
      <c r="N45" s="46"/>
      <c r="O45" s="46"/>
      <c r="P45" s="612"/>
      <c r="Q45" s="47"/>
      <c r="R45" s="47"/>
      <c r="S45" s="612"/>
      <c r="T45" s="46"/>
      <c r="U45" s="46"/>
      <c r="V45" s="612"/>
      <c r="W45" s="46"/>
      <c r="X45" s="46"/>
      <c r="Y45" s="612"/>
      <c r="Z45" s="46"/>
      <c r="AA45" s="46"/>
      <c r="AB45" s="612"/>
      <c r="AC45" s="46"/>
      <c r="AD45" s="46"/>
      <c r="AE45" s="612"/>
      <c r="AF45" s="46"/>
      <c r="AG45" s="46"/>
      <c r="AH45" s="612"/>
      <c r="AI45" s="46"/>
      <c r="AJ45" s="46"/>
      <c r="AK45" s="612"/>
      <c r="AL45" s="46"/>
      <c r="AM45" s="46"/>
      <c r="AN45" s="612"/>
      <c r="AO45" s="47"/>
      <c r="AP45" s="47"/>
      <c r="AQ45" s="612"/>
      <c r="AR45" s="46"/>
      <c r="AS45" s="46">
        <v>1</v>
      </c>
      <c r="AT45" s="612"/>
      <c r="AU45" s="46"/>
      <c r="AV45" s="46"/>
      <c r="AW45" s="612"/>
      <c r="AX45" s="46"/>
      <c r="AY45" s="46"/>
      <c r="AZ45" s="612"/>
      <c r="BA45" s="46"/>
      <c r="BB45" s="46"/>
      <c r="BC45" s="612"/>
      <c r="BD45" s="47"/>
      <c r="BE45" s="47"/>
      <c r="BF45" s="612"/>
      <c r="BG45" s="46"/>
      <c r="BH45" s="46"/>
      <c r="BI45" s="612"/>
      <c r="BJ45" s="46"/>
      <c r="BK45" s="46"/>
      <c r="BL45" s="612"/>
      <c r="BM45" s="48"/>
      <c r="BN45" s="48"/>
      <c r="BO45" s="612"/>
      <c r="BP45" s="47"/>
      <c r="BQ45" s="47"/>
      <c r="BR45" s="628"/>
      <c r="BS45" s="49">
        <f t="shared" si="1"/>
        <v>0</v>
      </c>
      <c r="BT45" s="49">
        <f t="shared" si="5"/>
        <v>1</v>
      </c>
      <c r="BU45" s="50">
        <f t="shared" si="2"/>
        <v>1</v>
      </c>
      <c r="BV45" s="165">
        <f>BU45/BS59</f>
        <v>1.5384615384615385E-3</v>
      </c>
      <c r="BW45" s="49">
        <f t="shared" si="0"/>
        <v>0</v>
      </c>
      <c r="BX45" s="49">
        <f t="shared" si="0"/>
        <v>0</v>
      </c>
      <c r="BY45" s="51">
        <f t="shared" si="3"/>
        <v>0</v>
      </c>
      <c r="BZ45" s="165">
        <f>BY45/BS59</f>
        <v>0</v>
      </c>
      <c r="CA45" s="52">
        <f t="shared" si="6"/>
        <v>1</v>
      </c>
      <c r="CB45" s="167">
        <f>CA45/BS59</f>
        <v>1.5384615384615385E-3</v>
      </c>
    </row>
    <row r="46" spans="2:80" ht="13.5" customHeight="1" x14ac:dyDescent="0.25">
      <c r="B46" s="44">
        <v>32</v>
      </c>
      <c r="C46" s="54" t="s">
        <v>137</v>
      </c>
      <c r="D46" s="609"/>
      <c r="E46" s="46"/>
      <c r="F46" s="46"/>
      <c r="G46" s="612"/>
      <c r="H46" s="47"/>
      <c r="I46" s="47"/>
      <c r="J46" s="612"/>
      <c r="K46" s="46"/>
      <c r="L46" s="46"/>
      <c r="M46" s="612"/>
      <c r="N46" s="46"/>
      <c r="O46" s="46"/>
      <c r="P46" s="612"/>
      <c r="Q46" s="47"/>
      <c r="R46" s="47"/>
      <c r="S46" s="612"/>
      <c r="T46" s="46"/>
      <c r="U46" s="46"/>
      <c r="V46" s="612"/>
      <c r="W46" s="46"/>
      <c r="X46" s="46"/>
      <c r="Y46" s="612"/>
      <c r="Z46" s="46"/>
      <c r="AA46" s="46"/>
      <c r="AB46" s="612"/>
      <c r="AC46" s="46"/>
      <c r="AD46" s="46"/>
      <c r="AE46" s="612"/>
      <c r="AF46" s="46"/>
      <c r="AG46" s="46"/>
      <c r="AH46" s="612"/>
      <c r="AI46" s="46"/>
      <c r="AJ46" s="46"/>
      <c r="AK46" s="612"/>
      <c r="AL46" s="46"/>
      <c r="AM46" s="46"/>
      <c r="AN46" s="612"/>
      <c r="AO46" s="47"/>
      <c r="AP46" s="47"/>
      <c r="AQ46" s="612"/>
      <c r="AR46" s="46">
        <v>0</v>
      </c>
      <c r="AS46" s="46">
        <v>1</v>
      </c>
      <c r="AT46" s="612"/>
      <c r="AU46" s="46"/>
      <c r="AV46" s="46"/>
      <c r="AW46" s="612"/>
      <c r="AX46" s="46"/>
      <c r="AY46" s="46"/>
      <c r="AZ46" s="612"/>
      <c r="BA46" s="46"/>
      <c r="BB46" s="46"/>
      <c r="BC46" s="612"/>
      <c r="BD46" s="47"/>
      <c r="BE46" s="47"/>
      <c r="BF46" s="612"/>
      <c r="BG46" s="46"/>
      <c r="BH46" s="46"/>
      <c r="BI46" s="612"/>
      <c r="BJ46" s="46"/>
      <c r="BK46" s="46"/>
      <c r="BL46" s="612"/>
      <c r="BM46" s="48"/>
      <c r="BN46" s="48"/>
      <c r="BO46" s="612"/>
      <c r="BP46" s="47"/>
      <c r="BQ46" s="47"/>
      <c r="BR46" s="628"/>
      <c r="BS46" s="49">
        <f t="shared" si="1"/>
        <v>0</v>
      </c>
      <c r="BT46" s="49">
        <f t="shared" si="5"/>
        <v>1</v>
      </c>
      <c r="BU46" s="50">
        <f t="shared" si="2"/>
        <v>1</v>
      </c>
      <c r="BV46" s="165">
        <f>BU46/BS59</f>
        <v>1.5384615384615385E-3</v>
      </c>
      <c r="BW46" s="49">
        <f t="shared" si="0"/>
        <v>0</v>
      </c>
      <c r="BX46" s="49">
        <f t="shared" si="0"/>
        <v>0</v>
      </c>
      <c r="BY46" s="51">
        <f t="shared" si="3"/>
        <v>0</v>
      </c>
      <c r="BZ46" s="165">
        <f>BY46/BS59</f>
        <v>0</v>
      </c>
      <c r="CA46" s="52">
        <f t="shared" si="6"/>
        <v>1</v>
      </c>
      <c r="CB46" s="167">
        <f>CA46/BS59</f>
        <v>1.5384615384615385E-3</v>
      </c>
    </row>
    <row r="47" spans="2:80" ht="14.25" customHeight="1" x14ac:dyDescent="0.25">
      <c r="B47" s="44">
        <f t="shared" ref="B47" si="8">B45+1</f>
        <v>34</v>
      </c>
      <c r="C47" s="54" t="s">
        <v>138</v>
      </c>
      <c r="D47" s="609"/>
      <c r="E47" s="46"/>
      <c r="F47" s="46"/>
      <c r="G47" s="612"/>
      <c r="H47" s="47"/>
      <c r="I47" s="47">
        <v>1</v>
      </c>
      <c r="J47" s="612"/>
      <c r="K47" s="46"/>
      <c r="L47" s="46"/>
      <c r="M47" s="612"/>
      <c r="N47" s="46"/>
      <c r="O47" s="46"/>
      <c r="P47" s="612"/>
      <c r="Q47" s="47"/>
      <c r="R47" s="47"/>
      <c r="S47" s="612"/>
      <c r="T47" s="46"/>
      <c r="U47" s="46"/>
      <c r="V47" s="612"/>
      <c r="W47" s="46"/>
      <c r="X47" s="46"/>
      <c r="Y47" s="612"/>
      <c r="Z47" s="46"/>
      <c r="AA47" s="46"/>
      <c r="AB47" s="612"/>
      <c r="AC47" s="46"/>
      <c r="AD47" s="46"/>
      <c r="AE47" s="612"/>
      <c r="AF47" s="46"/>
      <c r="AG47" s="46"/>
      <c r="AH47" s="612"/>
      <c r="AI47" s="46"/>
      <c r="AJ47" s="46"/>
      <c r="AK47" s="612"/>
      <c r="AL47" s="46"/>
      <c r="AM47" s="46"/>
      <c r="AN47" s="612"/>
      <c r="AO47" s="47"/>
      <c r="AP47" s="47"/>
      <c r="AQ47" s="612"/>
      <c r="AR47" s="46"/>
      <c r="AS47" s="46">
        <v>2</v>
      </c>
      <c r="AT47" s="612"/>
      <c r="AU47" s="46"/>
      <c r="AV47" s="46"/>
      <c r="AW47" s="612"/>
      <c r="AX47" s="46"/>
      <c r="AY47" s="46"/>
      <c r="AZ47" s="612"/>
      <c r="BA47" s="46">
        <v>1</v>
      </c>
      <c r="BB47" s="46"/>
      <c r="BC47" s="612"/>
      <c r="BD47" s="47"/>
      <c r="BE47" s="47"/>
      <c r="BF47" s="612"/>
      <c r="BG47" s="46"/>
      <c r="BH47" s="46"/>
      <c r="BI47" s="612"/>
      <c r="BJ47" s="46"/>
      <c r="BK47" s="46"/>
      <c r="BL47" s="612"/>
      <c r="BM47" s="48"/>
      <c r="BN47" s="48"/>
      <c r="BO47" s="612"/>
      <c r="BP47" s="47"/>
      <c r="BQ47" s="47"/>
      <c r="BR47" s="628"/>
      <c r="BS47" s="49">
        <f t="shared" si="1"/>
        <v>1</v>
      </c>
      <c r="BT47" s="49">
        <f t="shared" si="5"/>
        <v>2</v>
      </c>
      <c r="BU47" s="50">
        <f t="shared" si="2"/>
        <v>3</v>
      </c>
      <c r="BV47" s="165">
        <f>BU47/BS59</f>
        <v>4.6153846153846158E-3</v>
      </c>
      <c r="BW47" s="49">
        <f t="shared" si="0"/>
        <v>0</v>
      </c>
      <c r="BX47" s="49">
        <f t="shared" si="0"/>
        <v>1</v>
      </c>
      <c r="BY47" s="51">
        <f t="shared" si="3"/>
        <v>1</v>
      </c>
      <c r="BZ47" s="165">
        <f>BY47/BS59</f>
        <v>1.5384615384615385E-3</v>
      </c>
      <c r="CA47" s="52">
        <f t="shared" si="6"/>
        <v>4</v>
      </c>
      <c r="CB47" s="167">
        <f>CA47/BS59</f>
        <v>6.1538461538461538E-3</v>
      </c>
    </row>
    <row r="48" spans="2:80" ht="12.75" customHeight="1" thickBot="1" x14ac:dyDescent="0.3">
      <c r="B48" s="53">
        <v>35</v>
      </c>
      <c r="C48" s="57" t="s">
        <v>139</v>
      </c>
      <c r="D48" s="610"/>
      <c r="E48" s="58"/>
      <c r="F48" s="58"/>
      <c r="G48" s="612"/>
      <c r="H48" s="59"/>
      <c r="I48" s="59"/>
      <c r="J48" s="612"/>
      <c r="K48" s="58"/>
      <c r="L48" s="58"/>
      <c r="M48" s="612"/>
      <c r="N48" s="58"/>
      <c r="O48" s="58"/>
      <c r="P48" s="612"/>
      <c r="Q48" s="59"/>
      <c r="R48" s="59"/>
      <c r="S48" s="612"/>
      <c r="T48" s="58"/>
      <c r="U48" s="58"/>
      <c r="V48" s="65"/>
      <c r="W48" s="58"/>
      <c r="X48" s="58"/>
      <c r="Y48" s="612"/>
      <c r="Z48" s="58"/>
      <c r="AA48" s="58"/>
      <c r="AB48" s="612"/>
      <c r="AC48" s="58"/>
      <c r="AD48" s="58"/>
      <c r="AE48" s="612"/>
      <c r="AF48" s="58"/>
      <c r="AG48" s="58"/>
      <c r="AH48" s="612"/>
      <c r="AI48" s="58"/>
      <c r="AJ48" s="58"/>
      <c r="AK48" s="612"/>
      <c r="AL48" s="58"/>
      <c r="AM48" s="58"/>
      <c r="AN48" s="612"/>
      <c r="AO48" s="59"/>
      <c r="AP48" s="59"/>
      <c r="AQ48" s="612"/>
      <c r="AR48" s="58"/>
      <c r="AS48" s="58"/>
      <c r="AT48" s="612"/>
      <c r="AU48" s="58"/>
      <c r="AV48" s="58"/>
      <c r="AW48" s="612"/>
      <c r="AX48" s="58"/>
      <c r="AY48" s="58"/>
      <c r="AZ48" s="612"/>
      <c r="BA48" s="58"/>
      <c r="BB48" s="58"/>
      <c r="BC48" s="612"/>
      <c r="BD48" s="59"/>
      <c r="BE48" s="59"/>
      <c r="BF48" s="612"/>
      <c r="BG48" s="58"/>
      <c r="BH48" s="58"/>
      <c r="BI48" s="612"/>
      <c r="BJ48" s="58"/>
      <c r="BK48" s="58"/>
      <c r="BL48" s="612"/>
      <c r="BM48" s="60"/>
      <c r="BN48" s="60"/>
      <c r="BO48" s="612"/>
      <c r="BP48" s="59"/>
      <c r="BQ48" s="59"/>
      <c r="BR48" s="628"/>
      <c r="BS48" s="61">
        <f t="shared" si="1"/>
        <v>0</v>
      </c>
      <c r="BT48" s="61">
        <f t="shared" si="5"/>
        <v>0</v>
      </c>
      <c r="BU48" s="62">
        <f t="shared" si="2"/>
        <v>0</v>
      </c>
      <c r="BV48" s="165">
        <f>BU48/BS59</f>
        <v>0</v>
      </c>
      <c r="BW48" s="61">
        <f t="shared" si="0"/>
        <v>0</v>
      </c>
      <c r="BX48" s="61">
        <f t="shared" si="0"/>
        <v>0</v>
      </c>
      <c r="BY48" s="63">
        <f t="shared" si="3"/>
        <v>0</v>
      </c>
      <c r="BZ48" s="165">
        <f>BY48/BS59</f>
        <v>0</v>
      </c>
      <c r="CA48" s="52">
        <f t="shared" si="6"/>
        <v>0</v>
      </c>
      <c r="CB48" s="167">
        <f>CA48/BS59</f>
        <v>0</v>
      </c>
    </row>
    <row r="49" spans="2:82" ht="12.75" customHeight="1" x14ac:dyDescent="0.25">
      <c r="B49" s="606" t="s">
        <v>140</v>
      </c>
      <c r="C49" s="606"/>
      <c r="D49" s="607"/>
      <c r="E49" s="606"/>
      <c r="F49" s="606"/>
      <c r="G49" s="606"/>
      <c r="H49" s="606"/>
      <c r="I49" s="606"/>
      <c r="J49" s="606"/>
      <c r="K49" s="606"/>
      <c r="L49" s="606"/>
      <c r="M49" s="606"/>
      <c r="N49" s="606"/>
      <c r="O49" s="606"/>
      <c r="P49" s="606"/>
      <c r="Q49" s="606"/>
      <c r="R49" s="606"/>
      <c r="S49" s="606"/>
      <c r="T49" s="606"/>
      <c r="U49" s="606"/>
      <c r="V49" s="606"/>
      <c r="W49" s="606"/>
      <c r="X49" s="606"/>
      <c r="Y49" s="606"/>
      <c r="Z49" s="606"/>
      <c r="AA49" s="606"/>
      <c r="AB49" s="606"/>
      <c r="AC49" s="606"/>
      <c r="AD49" s="606"/>
      <c r="AE49" s="606"/>
      <c r="AF49" s="606"/>
      <c r="AG49" s="606"/>
      <c r="AH49" s="606"/>
      <c r="AI49" s="606"/>
      <c r="AJ49" s="606"/>
      <c r="AK49" s="606"/>
      <c r="AL49" s="606"/>
      <c r="AM49" s="606"/>
      <c r="AN49" s="606"/>
      <c r="AO49" s="606"/>
      <c r="AP49" s="606"/>
      <c r="AQ49" s="606"/>
      <c r="AR49" s="606"/>
      <c r="AS49" s="606"/>
      <c r="AT49" s="606"/>
      <c r="AU49" s="606"/>
      <c r="AV49" s="606"/>
      <c r="AW49" s="606"/>
      <c r="AX49" s="606"/>
      <c r="AY49" s="606"/>
      <c r="AZ49" s="606"/>
      <c r="BA49" s="606"/>
      <c r="BB49" s="606"/>
      <c r="BC49" s="606"/>
      <c r="BD49" s="606"/>
      <c r="BE49" s="606"/>
      <c r="BF49" s="606"/>
      <c r="BG49" s="606"/>
      <c r="BH49" s="606"/>
      <c r="BI49" s="606"/>
      <c r="BJ49" s="606"/>
      <c r="BK49" s="606"/>
      <c r="BL49" s="606"/>
      <c r="BM49" s="606"/>
      <c r="BN49" s="606"/>
      <c r="BO49" s="606"/>
      <c r="BP49" s="606"/>
      <c r="BQ49" s="606"/>
      <c r="BR49" s="606"/>
      <c r="BS49" s="606"/>
      <c r="BT49" s="606"/>
      <c r="BU49" s="606"/>
      <c r="BV49" s="606"/>
      <c r="BW49" s="606"/>
      <c r="BX49" s="606"/>
      <c r="BY49" s="606"/>
      <c r="BZ49" s="606"/>
      <c r="CA49" s="606"/>
      <c r="CB49" s="606"/>
    </row>
    <row r="50" spans="2:82" ht="14.25" customHeight="1" x14ac:dyDescent="0.25">
      <c r="B50" s="53">
        <v>36</v>
      </c>
      <c r="C50" s="54" t="s">
        <v>142</v>
      </c>
      <c r="D50" s="630">
        <f>COUNTIF(C50:C52, "*")</f>
        <v>3</v>
      </c>
      <c r="E50" s="46"/>
      <c r="F50" s="46"/>
      <c r="G50" s="612"/>
      <c r="H50" s="47"/>
      <c r="I50" s="47"/>
      <c r="J50" s="612"/>
      <c r="K50" s="46"/>
      <c r="L50" s="46"/>
      <c r="M50" s="612"/>
      <c r="N50" s="46"/>
      <c r="O50" s="46"/>
      <c r="P50" s="612"/>
      <c r="Q50" s="47"/>
      <c r="R50" s="47"/>
      <c r="S50" s="612"/>
      <c r="T50" s="46"/>
      <c r="U50" s="46"/>
      <c r="V50" s="612"/>
      <c r="W50" s="46"/>
      <c r="X50" s="46"/>
      <c r="Y50" s="612"/>
      <c r="Z50" s="46"/>
      <c r="AA50" s="46"/>
      <c r="AB50" s="612"/>
      <c r="AC50" s="46"/>
      <c r="AD50" s="46"/>
      <c r="AE50" s="612"/>
      <c r="AF50" s="46"/>
      <c r="AG50" s="46"/>
      <c r="AH50" s="612"/>
      <c r="AI50" s="46"/>
      <c r="AJ50" s="46"/>
      <c r="AK50" s="612"/>
      <c r="AL50" s="46"/>
      <c r="AM50" s="46"/>
      <c r="AN50" s="612"/>
      <c r="AO50" s="47"/>
      <c r="AP50" s="47"/>
      <c r="AQ50" s="612"/>
      <c r="AR50" s="46"/>
      <c r="AS50" s="46"/>
      <c r="AT50" s="612"/>
      <c r="AU50" s="46"/>
      <c r="AV50" s="46"/>
      <c r="AW50" s="612"/>
      <c r="AX50" s="46"/>
      <c r="AY50" s="46"/>
      <c r="AZ50" s="612"/>
      <c r="BA50" s="46"/>
      <c r="BB50" s="46">
        <v>5</v>
      </c>
      <c r="BC50" s="612"/>
      <c r="BD50" s="47"/>
      <c r="BE50" s="47"/>
      <c r="BF50" s="612"/>
      <c r="BG50" s="46">
        <v>1</v>
      </c>
      <c r="BH50" s="46"/>
      <c r="BI50" s="612"/>
      <c r="BJ50" s="46"/>
      <c r="BK50" s="46"/>
      <c r="BL50" s="612"/>
      <c r="BM50" s="48"/>
      <c r="BN50" s="48"/>
      <c r="BO50" s="612"/>
      <c r="BP50" s="47"/>
      <c r="BQ50" s="47"/>
      <c r="BR50" s="628"/>
      <c r="BS50" s="49">
        <f>SUM(BM50+BJ50+BG50+BA50+AX50+AU50+AR50+AL50+AI50+AF50+AC50+Z50+W50+T50+N50+K50+E50)</f>
        <v>1</v>
      </c>
      <c r="BT50" s="49">
        <f t="shared" si="5"/>
        <v>5</v>
      </c>
      <c r="BU50" s="50">
        <f t="shared" si="2"/>
        <v>6</v>
      </c>
      <c r="BV50" s="165">
        <f>BU50/BS59</f>
        <v>9.2307692307692316E-3</v>
      </c>
      <c r="BW50" s="49">
        <f t="shared" ref="BW50:BX52" si="9">SUM(BP50+BD50+AO50+Q50+H50)</f>
        <v>0</v>
      </c>
      <c r="BX50" s="49">
        <f t="shared" si="9"/>
        <v>0</v>
      </c>
      <c r="BY50" s="51">
        <f t="shared" si="3"/>
        <v>0</v>
      </c>
      <c r="BZ50" s="165">
        <f>BY50/BS59</f>
        <v>0</v>
      </c>
      <c r="CA50" s="52">
        <f>BU50+BY50</f>
        <v>6</v>
      </c>
      <c r="CB50" s="167">
        <f>CA50/BS59</f>
        <v>9.2307692307692316E-3</v>
      </c>
    </row>
    <row r="51" spans="2:82" ht="15" customHeight="1" x14ac:dyDescent="0.25">
      <c r="B51" s="53">
        <v>37</v>
      </c>
      <c r="C51" s="54" t="s">
        <v>143</v>
      </c>
      <c r="D51" s="609"/>
      <c r="E51" s="46"/>
      <c r="F51" s="46"/>
      <c r="G51" s="612"/>
      <c r="H51" s="47"/>
      <c r="I51" s="47"/>
      <c r="J51" s="612"/>
      <c r="K51" s="46"/>
      <c r="L51" s="46"/>
      <c r="M51" s="612"/>
      <c r="N51" s="46"/>
      <c r="O51" s="46"/>
      <c r="P51" s="612"/>
      <c r="Q51" s="47"/>
      <c r="R51" s="47"/>
      <c r="S51" s="612"/>
      <c r="T51" s="46"/>
      <c r="U51" s="46"/>
      <c r="V51" s="612"/>
      <c r="W51" s="46"/>
      <c r="X51" s="46"/>
      <c r="Y51" s="612"/>
      <c r="Z51" s="46"/>
      <c r="AA51" s="46"/>
      <c r="AB51" s="612"/>
      <c r="AC51" s="46"/>
      <c r="AD51" s="46"/>
      <c r="AE51" s="612"/>
      <c r="AF51" s="46"/>
      <c r="AG51" s="46"/>
      <c r="AH51" s="612"/>
      <c r="AI51" s="46"/>
      <c r="AJ51" s="46"/>
      <c r="AK51" s="612"/>
      <c r="AL51" s="46"/>
      <c r="AM51" s="46"/>
      <c r="AN51" s="612"/>
      <c r="AO51" s="47"/>
      <c r="AP51" s="47"/>
      <c r="AQ51" s="612"/>
      <c r="AR51" s="46"/>
      <c r="AS51" s="46"/>
      <c r="AT51" s="612"/>
      <c r="AU51" s="46"/>
      <c r="AV51" s="46"/>
      <c r="AW51" s="612"/>
      <c r="AX51" s="46"/>
      <c r="AY51" s="46"/>
      <c r="AZ51" s="612"/>
      <c r="BA51" s="46"/>
      <c r="BB51" s="46">
        <v>1</v>
      </c>
      <c r="BC51" s="612"/>
      <c r="BD51" s="47"/>
      <c r="BE51" s="47"/>
      <c r="BF51" s="612"/>
      <c r="BG51" s="46"/>
      <c r="BH51" s="46"/>
      <c r="BI51" s="612"/>
      <c r="BJ51" s="46"/>
      <c r="BK51" s="46"/>
      <c r="BL51" s="612"/>
      <c r="BM51" s="48"/>
      <c r="BN51" s="48"/>
      <c r="BO51" s="612"/>
      <c r="BP51" s="47"/>
      <c r="BQ51" s="47"/>
      <c r="BR51" s="628"/>
      <c r="BS51" s="49">
        <f t="shared" si="1"/>
        <v>0</v>
      </c>
      <c r="BT51" s="49">
        <f t="shared" si="5"/>
        <v>1</v>
      </c>
      <c r="BU51" s="50">
        <f t="shared" si="2"/>
        <v>1</v>
      </c>
      <c r="BV51" s="165">
        <f>BU51/BS59</f>
        <v>1.5384615384615385E-3</v>
      </c>
      <c r="BW51" s="49">
        <f t="shared" si="9"/>
        <v>0</v>
      </c>
      <c r="BX51" s="49">
        <f t="shared" si="9"/>
        <v>0</v>
      </c>
      <c r="BY51" s="51">
        <f t="shared" si="3"/>
        <v>0</v>
      </c>
      <c r="BZ51" s="165">
        <f>BY51/BS59</f>
        <v>0</v>
      </c>
      <c r="CA51" s="52">
        <f>BU51+BY51</f>
        <v>1</v>
      </c>
      <c r="CB51" s="167">
        <f>CA51/BS59</f>
        <v>1.5384615384615385E-3</v>
      </c>
    </row>
    <row r="52" spans="2:82" ht="13.5" customHeight="1" thickBot="1" x14ac:dyDescent="0.3">
      <c r="B52" s="53">
        <v>38</v>
      </c>
      <c r="C52" s="57" t="s">
        <v>145</v>
      </c>
      <c r="D52" s="610"/>
      <c r="E52" s="58"/>
      <c r="F52" s="58"/>
      <c r="G52" s="613"/>
      <c r="H52" s="59"/>
      <c r="I52" s="59"/>
      <c r="J52" s="613"/>
      <c r="K52" s="58"/>
      <c r="L52" s="58"/>
      <c r="M52" s="613"/>
      <c r="N52" s="58"/>
      <c r="O52" s="58"/>
      <c r="P52" s="613"/>
      <c r="Q52" s="59"/>
      <c r="R52" s="59"/>
      <c r="S52" s="613"/>
      <c r="T52" s="58"/>
      <c r="U52" s="58"/>
      <c r="V52" s="613"/>
      <c r="W52" s="58"/>
      <c r="X52" s="58"/>
      <c r="Y52" s="613"/>
      <c r="Z52" s="58"/>
      <c r="AA52" s="58"/>
      <c r="AB52" s="613"/>
      <c r="AC52" s="58"/>
      <c r="AD52" s="58"/>
      <c r="AE52" s="613"/>
      <c r="AF52" s="58"/>
      <c r="AG52" s="58"/>
      <c r="AH52" s="613"/>
      <c r="AI52" s="58"/>
      <c r="AJ52" s="58"/>
      <c r="AK52" s="613"/>
      <c r="AL52" s="58"/>
      <c r="AM52" s="58"/>
      <c r="AN52" s="613"/>
      <c r="AO52" s="59"/>
      <c r="AP52" s="59"/>
      <c r="AQ52" s="613"/>
      <c r="AR52" s="58"/>
      <c r="AS52" s="58"/>
      <c r="AT52" s="613"/>
      <c r="AU52" s="58"/>
      <c r="AV52" s="58"/>
      <c r="AW52" s="613"/>
      <c r="AX52" s="58"/>
      <c r="AY52" s="58"/>
      <c r="AZ52" s="613"/>
      <c r="BA52" s="58">
        <v>1</v>
      </c>
      <c r="BB52" s="58"/>
      <c r="BC52" s="613"/>
      <c r="BD52" s="59"/>
      <c r="BE52" s="59"/>
      <c r="BF52" s="613"/>
      <c r="BG52" s="58"/>
      <c r="BH52" s="58"/>
      <c r="BI52" s="613"/>
      <c r="BJ52" s="58"/>
      <c r="BK52" s="58"/>
      <c r="BL52" s="613"/>
      <c r="BM52" s="60"/>
      <c r="BN52" s="60"/>
      <c r="BO52" s="613"/>
      <c r="BP52" s="59"/>
      <c r="BQ52" s="59"/>
      <c r="BR52" s="629"/>
      <c r="BS52" s="61">
        <f t="shared" si="1"/>
        <v>1</v>
      </c>
      <c r="BT52" s="61">
        <f t="shared" si="5"/>
        <v>0</v>
      </c>
      <c r="BU52" s="62">
        <f t="shared" si="2"/>
        <v>1</v>
      </c>
      <c r="BV52" s="165">
        <f>BU52/BS59</f>
        <v>1.5384615384615385E-3</v>
      </c>
      <c r="BW52" s="61">
        <f t="shared" si="9"/>
        <v>0</v>
      </c>
      <c r="BX52" s="61">
        <f t="shared" si="9"/>
        <v>0</v>
      </c>
      <c r="BY52" s="63">
        <f t="shared" si="3"/>
        <v>0</v>
      </c>
      <c r="BZ52" s="165">
        <f>BY52/BS59</f>
        <v>0</v>
      </c>
      <c r="CA52" s="52">
        <f>BU52+BY52</f>
        <v>1</v>
      </c>
      <c r="CB52" s="167">
        <f>CA52/BS59</f>
        <v>1.5384615384615385E-3</v>
      </c>
      <c r="CC52" s="66"/>
    </row>
    <row r="53" spans="2:82" ht="13.5" customHeight="1" thickBot="1" x14ac:dyDescent="0.3">
      <c r="B53" s="606" t="s">
        <v>146</v>
      </c>
      <c r="C53" s="606"/>
      <c r="D53" s="607"/>
      <c r="E53" s="606"/>
      <c r="F53" s="606"/>
      <c r="G53" s="606"/>
      <c r="H53" s="606"/>
      <c r="I53" s="606"/>
      <c r="J53" s="606"/>
      <c r="K53" s="606"/>
      <c r="L53" s="606"/>
      <c r="M53" s="606"/>
      <c r="N53" s="606"/>
      <c r="O53" s="606"/>
      <c r="P53" s="606"/>
      <c r="Q53" s="606"/>
      <c r="R53" s="606"/>
      <c r="S53" s="606"/>
      <c r="T53" s="606"/>
      <c r="U53" s="606"/>
      <c r="V53" s="606"/>
      <c r="W53" s="606"/>
      <c r="X53" s="606"/>
      <c r="Y53" s="606"/>
      <c r="Z53" s="606"/>
      <c r="AA53" s="606"/>
      <c r="AB53" s="606"/>
      <c r="AC53" s="606"/>
      <c r="AD53" s="606"/>
      <c r="AE53" s="606"/>
      <c r="AF53" s="606"/>
      <c r="AG53" s="606"/>
      <c r="AH53" s="606"/>
      <c r="AI53" s="606"/>
      <c r="AJ53" s="606"/>
      <c r="AK53" s="606"/>
      <c r="AL53" s="606"/>
      <c r="AM53" s="606"/>
      <c r="AN53" s="606"/>
      <c r="AO53" s="606"/>
      <c r="AP53" s="606"/>
      <c r="AQ53" s="606"/>
      <c r="AR53" s="606"/>
      <c r="AS53" s="606"/>
      <c r="AT53" s="606"/>
      <c r="AU53" s="606"/>
      <c r="AV53" s="606"/>
      <c r="AW53" s="606"/>
      <c r="AX53" s="606"/>
      <c r="AY53" s="606"/>
      <c r="AZ53" s="606"/>
      <c r="BA53" s="606"/>
      <c r="BB53" s="606"/>
      <c r="BC53" s="606"/>
      <c r="BD53" s="606"/>
      <c r="BE53" s="606"/>
      <c r="BF53" s="606"/>
      <c r="BG53" s="606"/>
      <c r="BH53" s="606"/>
      <c r="BI53" s="606"/>
      <c r="BJ53" s="606"/>
      <c r="BK53" s="606"/>
      <c r="BL53" s="606"/>
      <c r="BM53" s="606"/>
      <c r="BN53" s="606"/>
      <c r="BO53" s="606"/>
      <c r="BP53" s="606"/>
      <c r="BQ53" s="606"/>
      <c r="BR53" s="606"/>
      <c r="BS53" s="606"/>
      <c r="BT53" s="606"/>
      <c r="BU53" s="606"/>
      <c r="BV53" s="606"/>
      <c r="BW53" s="606"/>
      <c r="BX53" s="606"/>
      <c r="BY53" s="606"/>
      <c r="BZ53" s="606"/>
      <c r="CA53" s="606"/>
      <c r="CB53" s="606"/>
      <c r="CC53" s="66"/>
    </row>
    <row r="54" spans="2:82" ht="13.5" customHeight="1" x14ac:dyDescent="0.25">
      <c r="B54" s="44">
        <v>39</v>
      </c>
      <c r="C54" s="64" t="s">
        <v>147</v>
      </c>
      <c r="D54" s="608">
        <f>COUNTIF(C54:C56, "*")</f>
        <v>1</v>
      </c>
      <c r="E54" s="46"/>
      <c r="F54" s="46"/>
      <c r="G54" s="611"/>
      <c r="H54" s="47"/>
      <c r="I54" s="215"/>
      <c r="J54" s="652"/>
      <c r="K54" s="46"/>
      <c r="L54" s="46"/>
      <c r="M54" s="611"/>
      <c r="N54" s="46"/>
      <c r="O54" s="46"/>
      <c r="P54" s="611"/>
      <c r="Q54" s="47"/>
      <c r="R54" s="47"/>
      <c r="S54" s="611"/>
      <c r="T54" s="46"/>
      <c r="U54" s="46"/>
      <c r="V54" s="611"/>
      <c r="W54" s="46"/>
      <c r="X54" s="46"/>
      <c r="Y54" s="611"/>
      <c r="Z54" s="46"/>
      <c r="AA54" s="46"/>
      <c r="AB54" s="611"/>
      <c r="AC54" s="46"/>
      <c r="AD54" s="46"/>
      <c r="AE54" s="611"/>
      <c r="AF54" s="46"/>
      <c r="AG54" s="46"/>
      <c r="AH54" s="611"/>
      <c r="AI54" s="46"/>
      <c r="AJ54" s="46"/>
      <c r="AK54" s="611"/>
      <c r="AL54" s="46"/>
      <c r="AM54" s="46"/>
      <c r="AN54" s="611"/>
      <c r="AO54" s="47"/>
      <c r="AP54" s="47"/>
      <c r="AQ54" s="611"/>
      <c r="AR54" s="46">
        <v>1</v>
      </c>
      <c r="AS54" s="46"/>
      <c r="AT54" s="611"/>
      <c r="AU54" s="46"/>
      <c r="AV54" s="46"/>
      <c r="AW54" s="611"/>
      <c r="AX54" s="46"/>
      <c r="AY54" s="46"/>
      <c r="AZ54" s="611"/>
      <c r="BA54" s="46"/>
      <c r="BB54" s="46"/>
      <c r="BC54" s="611"/>
      <c r="BD54" s="47"/>
      <c r="BE54" s="47"/>
      <c r="BF54" s="611"/>
      <c r="BG54" s="46"/>
      <c r="BH54" s="46"/>
      <c r="BI54" s="611"/>
      <c r="BJ54" s="46"/>
      <c r="BK54" s="46"/>
      <c r="BL54" s="611"/>
      <c r="BM54" s="48"/>
      <c r="BN54" s="48"/>
      <c r="BO54" s="611"/>
      <c r="BP54" s="47"/>
      <c r="BQ54" s="47"/>
      <c r="BR54" s="614"/>
      <c r="BS54" s="49">
        <f>SUM(BM54+BJ54+BG54+BA54+AX54+AU54+AR54+AL54+AI54+AF54+AC54+Z54+W54+T54+N54+K54+E54)</f>
        <v>1</v>
      </c>
      <c r="BT54" s="49">
        <f>SUM(BN54+BK54+BH54+BB54+AY54+AV54+AS54+AM54+AJ54+AG54+AD54+AA54+X54+U54+O54++L54+F54)</f>
        <v>0</v>
      </c>
      <c r="BU54" s="51">
        <f>BS54+BT54</f>
        <v>1</v>
      </c>
      <c r="BV54" s="165">
        <f>BU54/BS59</f>
        <v>1.5384615384615385E-3</v>
      </c>
      <c r="BW54" s="49">
        <f t="shared" ref="BW54:BX56" si="10">SUM(BP54+BD54+AO54+Q54+H54)</f>
        <v>0</v>
      </c>
      <c r="BX54" s="49">
        <f t="shared" si="10"/>
        <v>0</v>
      </c>
      <c r="BY54" s="51">
        <f>BW54+BX54</f>
        <v>0</v>
      </c>
      <c r="BZ54" s="165">
        <f>BY54/BS59</f>
        <v>0</v>
      </c>
      <c r="CA54" s="52">
        <f>BU54+BY54</f>
        <v>1</v>
      </c>
      <c r="CB54" s="167">
        <f>CA54/BS59</f>
        <v>1.5384615384615385E-3</v>
      </c>
      <c r="CC54" s="66"/>
    </row>
    <row r="55" spans="2:82" ht="13.5" customHeight="1" x14ac:dyDescent="0.25">
      <c r="B55" s="53"/>
      <c r="C55" s="67"/>
      <c r="D55" s="609"/>
      <c r="E55" s="46"/>
      <c r="F55" s="46"/>
      <c r="G55" s="612"/>
      <c r="H55" s="47"/>
      <c r="I55" s="215"/>
      <c r="J55" s="653"/>
      <c r="K55" s="46"/>
      <c r="L55" s="46"/>
      <c r="M55" s="612"/>
      <c r="N55" s="46"/>
      <c r="O55" s="46"/>
      <c r="P55" s="612"/>
      <c r="Q55" s="47"/>
      <c r="R55" s="47"/>
      <c r="S55" s="612"/>
      <c r="T55" s="46"/>
      <c r="U55" s="46"/>
      <c r="V55" s="612"/>
      <c r="W55" s="46"/>
      <c r="X55" s="46"/>
      <c r="Y55" s="612"/>
      <c r="Z55" s="46"/>
      <c r="AA55" s="46"/>
      <c r="AB55" s="612"/>
      <c r="AC55" s="46"/>
      <c r="AD55" s="46"/>
      <c r="AE55" s="612"/>
      <c r="AF55" s="46"/>
      <c r="AG55" s="46"/>
      <c r="AH55" s="612"/>
      <c r="AI55" s="46"/>
      <c r="AJ55" s="46"/>
      <c r="AK55" s="612"/>
      <c r="AL55" s="46"/>
      <c r="AM55" s="46"/>
      <c r="AN55" s="612"/>
      <c r="AO55" s="47"/>
      <c r="AP55" s="47"/>
      <c r="AQ55" s="612"/>
      <c r="AR55" s="46"/>
      <c r="AS55" s="46"/>
      <c r="AT55" s="612"/>
      <c r="AU55" s="46"/>
      <c r="AV55" s="46"/>
      <c r="AW55" s="612"/>
      <c r="AX55" s="46"/>
      <c r="AY55" s="46"/>
      <c r="AZ55" s="612"/>
      <c r="BA55" s="46"/>
      <c r="BB55" s="46"/>
      <c r="BC55" s="612"/>
      <c r="BD55" s="47"/>
      <c r="BE55" s="47"/>
      <c r="BF55" s="612"/>
      <c r="BG55" s="46"/>
      <c r="BH55" s="46"/>
      <c r="BI55" s="612"/>
      <c r="BJ55" s="46"/>
      <c r="BK55" s="46"/>
      <c r="BL55" s="612"/>
      <c r="BM55" s="48"/>
      <c r="BN55" s="48"/>
      <c r="BO55" s="612"/>
      <c r="BP55" s="47"/>
      <c r="BQ55" s="47"/>
      <c r="BR55" s="628"/>
      <c r="BS55" s="49">
        <f>SUM(BM55+BJ55+BG55+BA55+AX55+AU55+AR55+AL55+AI55+AF55+AC55+Z55+W55+T55+N55+K55+E55)</f>
        <v>0</v>
      </c>
      <c r="BT55" s="49">
        <f>SUM(BN55+BK55+BH55+BB55+AY55+AV55+AS55+AM55+AJ55+AG55+AD55+AA55+X55+U55+O55++L55+F55)</f>
        <v>0</v>
      </c>
      <c r="BU55" s="50">
        <f>BS55+BT55</f>
        <v>0</v>
      </c>
      <c r="BV55" s="165">
        <f>BU55/BS59</f>
        <v>0</v>
      </c>
      <c r="BW55" s="49">
        <f t="shared" si="10"/>
        <v>0</v>
      </c>
      <c r="BX55" s="49">
        <f t="shared" si="10"/>
        <v>0</v>
      </c>
      <c r="BY55" s="51">
        <f>BW55+BX55</f>
        <v>0</v>
      </c>
      <c r="BZ55" s="165">
        <f>BY55/BS59</f>
        <v>0</v>
      </c>
      <c r="CA55" s="52">
        <f>BU55+BY55</f>
        <v>0</v>
      </c>
      <c r="CB55" s="167">
        <f>CA55/BS59</f>
        <v>0</v>
      </c>
      <c r="CC55" s="66"/>
    </row>
    <row r="56" spans="2:82" ht="13.5" customHeight="1" thickBot="1" x14ac:dyDescent="0.3">
      <c r="B56" s="55"/>
      <c r="C56" s="218"/>
      <c r="D56" s="609"/>
      <c r="E56" s="46"/>
      <c r="F56" s="46"/>
      <c r="G56" s="612"/>
      <c r="H56" s="47"/>
      <c r="I56" s="215"/>
      <c r="J56" s="653"/>
      <c r="K56" s="46"/>
      <c r="L56" s="46"/>
      <c r="M56" s="612"/>
      <c r="N56" s="46"/>
      <c r="O56" s="46"/>
      <c r="P56" s="612"/>
      <c r="Q56" s="47"/>
      <c r="R56" s="47"/>
      <c r="S56" s="612"/>
      <c r="T56" s="46"/>
      <c r="U56" s="46"/>
      <c r="V56" s="612"/>
      <c r="W56" s="46"/>
      <c r="X56" s="46"/>
      <c r="Y56" s="612"/>
      <c r="Z56" s="46"/>
      <c r="AA56" s="46"/>
      <c r="AB56" s="612"/>
      <c r="AC56" s="46"/>
      <c r="AD56" s="46"/>
      <c r="AE56" s="612"/>
      <c r="AF56" s="46"/>
      <c r="AG56" s="46"/>
      <c r="AH56" s="612"/>
      <c r="AI56" s="46"/>
      <c r="AJ56" s="46"/>
      <c r="AK56" s="612"/>
      <c r="AL56" s="46"/>
      <c r="AM56" s="46"/>
      <c r="AN56" s="612"/>
      <c r="AO56" s="47"/>
      <c r="AP56" s="47"/>
      <c r="AQ56" s="612"/>
      <c r="AR56" s="46"/>
      <c r="AS56" s="46"/>
      <c r="AT56" s="612"/>
      <c r="AU56" s="46"/>
      <c r="AV56" s="46"/>
      <c r="AW56" s="612"/>
      <c r="AX56" s="46"/>
      <c r="AY56" s="46"/>
      <c r="AZ56" s="612"/>
      <c r="BA56" s="46"/>
      <c r="BB56" s="46"/>
      <c r="BC56" s="612"/>
      <c r="BD56" s="47"/>
      <c r="BE56" s="47"/>
      <c r="BF56" s="612"/>
      <c r="BG56" s="46"/>
      <c r="BH56" s="46"/>
      <c r="BI56" s="612"/>
      <c r="BJ56" s="46"/>
      <c r="BK56" s="46"/>
      <c r="BL56" s="612"/>
      <c r="BM56" s="48"/>
      <c r="BN56" s="48"/>
      <c r="BO56" s="612"/>
      <c r="BP56" s="47"/>
      <c r="BQ56" s="47"/>
      <c r="BR56" s="628"/>
      <c r="BS56" s="49">
        <f>SUM(BM56+BJ56+BG56+BA56+AX56+AU56+AR56+AL56+AI56+AF56+AC56+Z56+W56+T56+N56+K56+E56)</f>
        <v>0</v>
      </c>
      <c r="BT56" s="49">
        <f>SUM(BN56+BK56+BH56+BB56+AY56+AV56+AS56+AM56+AJ56+AG56+AD56+AA56+X56+U56+O56++L56+F56)</f>
        <v>0</v>
      </c>
      <c r="BU56" s="50">
        <f>BS56+BT56</f>
        <v>0</v>
      </c>
      <c r="BV56" s="165">
        <f>BU56/BS59</f>
        <v>0</v>
      </c>
      <c r="BW56" s="49">
        <f t="shared" si="10"/>
        <v>0</v>
      </c>
      <c r="BX56" s="49">
        <f t="shared" si="10"/>
        <v>0</v>
      </c>
      <c r="BY56" s="51">
        <f>BW56+BX56</f>
        <v>0</v>
      </c>
      <c r="BZ56" s="165">
        <f>BY56/BS59</f>
        <v>0</v>
      </c>
      <c r="CA56" s="52">
        <f>BU56+BY56</f>
        <v>0</v>
      </c>
      <c r="CB56" s="167">
        <f>CA56/BS59</f>
        <v>0</v>
      </c>
      <c r="CC56" s="66"/>
    </row>
    <row r="57" spans="2:82" ht="15.75" customHeight="1" thickTop="1" thickBot="1" x14ac:dyDescent="0.3">
      <c r="B57" s="642" t="s">
        <v>148</v>
      </c>
      <c r="C57" s="643"/>
      <c r="D57" s="644"/>
      <c r="E57" s="162">
        <f>SUM(E11:E56)</f>
        <v>20</v>
      </c>
      <c r="F57" s="161">
        <f>SUM(F11:F56)</f>
        <v>29</v>
      </c>
      <c r="G57" s="612"/>
      <c r="H57" s="162">
        <f>SUM(H11:H56)</f>
        <v>13</v>
      </c>
      <c r="I57" s="216">
        <f>SUM(I11:I56)</f>
        <v>16</v>
      </c>
      <c r="J57" s="653"/>
      <c r="K57" s="162">
        <f>SUM(K11:K56)</f>
        <v>0</v>
      </c>
      <c r="L57" s="162">
        <f>SUM(L11:L56)</f>
        <v>0</v>
      </c>
      <c r="M57" s="612"/>
      <c r="N57" s="162">
        <f>SUM(N11:N56)</f>
        <v>3</v>
      </c>
      <c r="O57" s="162">
        <f>SUM(O11:O56)</f>
        <v>2</v>
      </c>
      <c r="P57" s="612"/>
      <c r="Q57" s="162">
        <f>SUM(Q11:Q56)</f>
        <v>2</v>
      </c>
      <c r="R57" s="162">
        <f>SUM(R11:R56)</f>
        <v>4</v>
      </c>
      <c r="S57" s="612"/>
      <c r="T57" s="162">
        <f>SUM(T11:T56)</f>
        <v>6</v>
      </c>
      <c r="U57" s="162">
        <f>SUM(U11:U56)</f>
        <v>7</v>
      </c>
      <c r="V57" s="612"/>
      <c r="W57" s="162">
        <f>SUM(W11:W56)</f>
        <v>32</v>
      </c>
      <c r="X57" s="162">
        <f>SUM(X11:X56)</f>
        <v>22</v>
      </c>
      <c r="Y57" s="612"/>
      <c r="Z57" s="162">
        <f>SUM(Z11:Z56)</f>
        <v>16</v>
      </c>
      <c r="AA57" s="162">
        <f>SUM(AA11:AA56)</f>
        <v>10</v>
      </c>
      <c r="AB57" s="612"/>
      <c r="AC57" s="162">
        <f>SUM(AC11:AC56)</f>
        <v>13</v>
      </c>
      <c r="AD57" s="162">
        <f>SUM(AD11:AD56)</f>
        <v>15</v>
      </c>
      <c r="AE57" s="612"/>
      <c r="AF57" s="162">
        <f>SUM(AF11:AF56)</f>
        <v>12</v>
      </c>
      <c r="AG57" s="162">
        <f>SUM(AG11:AG56)</f>
        <v>6</v>
      </c>
      <c r="AH57" s="612"/>
      <c r="AI57" s="162">
        <f>SUM(AI11:AI56)</f>
        <v>28</v>
      </c>
      <c r="AJ57" s="162">
        <f>SUM(AJ11:AJ56)</f>
        <v>21</v>
      </c>
      <c r="AK57" s="612"/>
      <c r="AL57" s="162">
        <f>SUM(AL11:AL56)</f>
        <v>8</v>
      </c>
      <c r="AM57" s="162">
        <f>SUM(AM11:AM56)</f>
        <v>10</v>
      </c>
      <c r="AN57" s="612"/>
      <c r="AO57" s="162">
        <f>SUM(AO11:AO56)</f>
        <v>5</v>
      </c>
      <c r="AP57" s="162">
        <f>SUM(AP11:AP56)</f>
        <v>1</v>
      </c>
      <c r="AQ57" s="612"/>
      <c r="AR57" s="162">
        <f>SUM(AR11:AR56)</f>
        <v>74</v>
      </c>
      <c r="AS57" s="162">
        <f>SUM(AS11:AS56)</f>
        <v>91</v>
      </c>
      <c r="AT57" s="612"/>
      <c r="AU57" s="162">
        <f>SUM(AU11:AU56)</f>
        <v>32</v>
      </c>
      <c r="AV57" s="162">
        <f>SUM(AV11:AV56)</f>
        <v>42</v>
      </c>
      <c r="AW57" s="612"/>
      <c r="AX57" s="162">
        <f>SUM(AX11:AX56)</f>
        <v>34</v>
      </c>
      <c r="AY57" s="162">
        <f>SUM(AY11:AY56)</f>
        <v>1</v>
      </c>
      <c r="AZ57" s="612"/>
      <c r="BA57" s="162">
        <f>SUM(BA11:BA56)</f>
        <v>24</v>
      </c>
      <c r="BB57" s="162">
        <f>SUM(BB11:BB56)</f>
        <v>29</v>
      </c>
      <c r="BC57" s="612"/>
      <c r="BD57" s="162">
        <f>SUM(BD11:BD56)</f>
        <v>0</v>
      </c>
      <c r="BE57" s="162">
        <f>SUM(BE11:BE56)</f>
        <v>0</v>
      </c>
      <c r="BF57" s="612"/>
      <c r="BG57" s="162">
        <f>SUM(BG11:BG56)</f>
        <v>6</v>
      </c>
      <c r="BH57" s="162">
        <f>SUM(BH11:BH56)</f>
        <v>0</v>
      </c>
      <c r="BI57" s="612"/>
      <c r="BJ57" s="162">
        <f>SUM(BJ11:BJ56)</f>
        <v>12</v>
      </c>
      <c r="BK57" s="162">
        <f>SUM(BK11:BK56)</f>
        <v>2</v>
      </c>
      <c r="BL57" s="612"/>
      <c r="BM57" s="162">
        <f>SUM(BM11:BM56)</f>
        <v>0</v>
      </c>
      <c r="BN57" s="162">
        <f>SUM(BN11:BN56)</f>
        <v>0</v>
      </c>
      <c r="BO57" s="612"/>
      <c r="BP57" s="162">
        <f>SUM(BP11:BP56)</f>
        <v>2</v>
      </c>
      <c r="BQ57" s="162">
        <f>SUM(BQ11:BQ56)</f>
        <v>0</v>
      </c>
      <c r="BR57" s="628"/>
      <c r="BS57" s="68">
        <f t="shared" ref="BS57:BZ57" si="11">SUM(BS11:BS56)</f>
        <v>320</v>
      </c>
      <c r="BT57" s="68">
        <f t="shared" si="11"/>
        <v>287</v>
      </c>
      <c r="BU57" s="163">
        <f t="shared" si="11"/>
        <v>607</v>
      </c>
      <c r="BV57" s="650">
        <f t="shared" si="11"/>
        <v>0.93384615384615333</v>
      </c>
      <c r="BW57" s="164">
        <f t="shared" si="11"/>
        <v>22</v>
      </c>
      <c r="BX57" s="68">
        <f t="shared" si="11"/>
        <v>21</v>
      </c>
      <c r="BY57" s="50">
        <f t="shared" si="11"/>
        <v>43</v>
      </c>
      <c r="BZ57" s="650">
        <f t="shared" si="11"/>
        <v>6.6153846153846146E-2</v>
      </c>
      <c r="CA57" s="632">
        <f>CA11+CA12+CA13+CA14+CA15+CA16+CA17+CA18+CA19+CA20+CA21+CA22+CA23+CA24+CA25+CA26+CA27+CA28+CA29+CA30+CA31+CA32+CA33+CA35+CA36+CA37+CA38+CA39+CA40+CA41+CA42+CA43+CA44+CA45+CA46+CA47+CA48+CA50+CA51+CA52+CA54+CA55+CA56</f>
        <v>650</v>
      </c>
      <c r="CB57" s="633">
        <f>SUM(CB11:CB56)</f>
        <v>0.99999999999999967</v>
      </c>
    </row>
    <row r="58" spans="2:82" ht="15.75" customHeight="1" thickTop="1" thickBot="1" x14ac:dyDescent="0.3">
      <c r="B58" s="645"/>
      <c r="C58" s="646"/>
      <c r="D58" s="647"/>
      <c r="E58" s="636">
        <f>SUM(E57+F57)</f>
        <v>49</v>
      </c>
      <c r="F58" s="637"/>
      <c r="G58" s="631"/>
      <c r="H58" s="637">
        <f>SUM(H57+I57)</f>
        <v>29</v>
      </c>
      <c r="I58" s="638"/>
      <c r="J58" s="653"/>
      <c r="K58" s="636">
        <f>SUM(K57+L57)</f>
        <v>0</v>
      </c>
      <c r="L58" s="637"/>
      <c r="M58" s="631"/>
      <c r="N58" s="637">
        <f>SUM(N57+O57)</f>
        <v>5</v>
      </c>
      <c r="O58" s="637"/>
      <c r="P58" s="631"/>
      <c r="Q58" s="637">
        <f>SUM(Q57+R57)</f>
        <v>6</v>
      </c>
      <c r="R58" s="637"/>
      <c r="S58" s="631"/>
      <c r="T58" s="637">
        <f>SUM(T57+U57)</f>
        <v>13</v>
      </c>
      <c r="U58" s="637"/>
      <c r="V58" s="631"/>
      <c r="W58" s="637">
        <f>SUM(W57+X57)</f>
        <v>54</v>
      </c>
      <c r="X58" s="637"/>
      <c r="Y58" s="631"/>
      <c r="Z58" s="637">
        <f>SUM(Z57+AA57)</f>
        <v>26</v>
      </c>
      <c r="AA58" s="637"/>
      <c r="AB58" s="631"/>
      <c r="AC58" s="637">
        <f>SUM(AC57+AD57)</f>
        <v>28</v>
      </c>
      <c r="AD58" s="637"/>
      <c r="AE58" s="631"/>
      <c r="AF58" s="637">
        <f>SUM(AF57+AG57)</f>
        <v>18</v>
      </c>
      <c r="AG58" s="637"/>
      <c r="AH58" s="631"/>
      <c r="AI58" s="637">
        <f>SUM(AI57+AJ57)</f>
        <v>49</v>
      </c>
      <c r="AJ58" s="637"/>
      <c r="AK58" s="631"/>
      <c r="AL58" s="637">
        <f>SUM(AL57+AM57)</f>
        <v>18</v>
      </c>
      <c r="AM58" s="637"/>
      <c r="AN58" s="631"/>
      <c r="AO58" s="637">
        <f>SUM(AO57+AP57)</f>
        <v>6</v>
      </c>
      <c r="AP58" s="637"/>
      <c r="AQ58" s="631"/>
      <c r="AR58" s="637">
        <f>SUM(AR57+AS57)</f>
        <v>165</v>
      </c>
      <c r="AS58" s="637"/>
      <c r="AT58" s="631"/>
      <c r="AU58" s="637">
        <f>SUM(AU57+AV57)</f>
        <v>74</v>
      </c>
      <c r="AV58" s="637"/>
      <c r="AW58" s="631"/>
      <c r="AX58" s="637">
        <f>SUM(AX57+AY57)</f>
        <v>35</v>
      </c>
      <c r="AY58" s="637"/>
      <c r="AZ58" s="631"/>
      <c r="BA58" s="637">
        <f>SUM(BA57+BB57)</f>
        <v>53</v>
      </c>
      <c r="BB58" s="637"/>
      <c r="BC58" s="631"/>
      <c r="BD58" s="637">
        <f>SUM(BD57+BE57)</f>
        <v>0</v>
      </c>
      <c r="BE58" s="637"/>
      <c r="BF58" s="631"/>
      <c r="BG58" s="637">
        <f>SUM(BG57+BH57)</f>
        <v>6</v>
      </c>
      <c r="BH58" s="637"/>
      <c r="BI58" s="631"/>
      <c r="BJ58" s="637">
        <f>SUM(BJ57+BK57)</f>
        <v>14</v>
      </c>
      <c r="BK58" s="637"/>
      <c r="BL58" s="631"/>
      <c r="BM58" s="637">
        <f>SUM(BM57+BN57)</f>
        <v>0</v>
      </c>
      <c r="BN58" s="637"/>
      <c r="BO58" s="631"/>
      <c r="BP58" s="637">
        <f>SUM(BP57+BQ57)</f>
        <v>2</v>
      </c>
      <c r="BQ58" s="637"/>
      <c r="BR58" s="639"/>
      <c r="BS58" s="658">
        <f>SUM(BS57+BT57)</f>
        <v>607</v>
      </c>
      <c r="BT58" s="659"/>
      <c r="BU58" s="659"/>
      <c r="BV58" s="651"/>
      <c r="BW58" s="660">
        <f>SUM(BW57+BX57)</f>
        <v>43</v>
      </c>
      <c r="BX58" s="660"/>
      <c r="BY58" s="661"/>
      <c r="BZ58" s="651"/>
      <c r="CA58" s="632"/>
      <c r="CB58" s="634"/>
    </row>
    <row r="59" spans="2:82" ht="15.75" customHeight="1" thickTop="1" thickBot="1" x14ac:dyDescent="0.3">
      <c r="B59" s="648" t="s">
        <v>149</v>
      </c>
      <c r="C59" s="648"/>
      <c r="D59" s="648"/>
      <c r="E59" s="640">
        <f>E58/BS59</f>
        <v>7.5384615384615383E-2</v>
      </c>
      <c r="F59" s="641"/>
      <c r="G59" s="613"/>
      <c r="H59" s="640">
        <f>H58/BS59</f>
        <v>4.4615384615384612E-2</v>
      </c>
      <c r="I59" s="649"/>
      <c r="J59" s="654"/>
      <c r="K59" s="649">
        <f>K58/BS59</f>
        <v>0</v>
      </c>
      <c r="L59" s="641"/>
      <c r="M59" s="613"/>
      <c r="N59" s="640">
        <f>N58/BS59</f>
        <v>7.6923076923076927E-3</v>
      </c>
      <c r="O59" s="641"/>
      <c r="P59" s="613"/>
      <c r="Q59" s="640">
        <f>Q58/BS59</f>
        <v>9.2307692307692316E-3</v>
      </c>
      <c r="R59" s="641"/>
      <c r="S59" s="613"/>
      <c r="T59" s="640">
        <f>T58/BS59</f>
        <v>0.02</v>
      </c>
      <c r="U59" s="641"/>
      <c r="V59" s="613"/>
      <c r="W59" s="640">
        <f>W58/BS59</f>
        <v>8.3076923076923076E-2</v>
      </c>
      <c r="X59" s="641"/>
      <c r="Y59" s="613"/>
      <c r="Z59" s="640">
        <f>Z58/BS59</f>
        <v>0.04</v>
      </c>
      <c r="AA59" s="641"/>
      <c r="AB59" s="613"/>
      <c r="AC59" s="640">
        <f>AC58/BS59</f>
        <v>4.3076923076923075E-2</v>
      </c>
      <c r="AD59" s="641"/>
      <c r="AE59" s="613"/>
      <c r="AF59" s="640">
        <f>AF58/BS59</f>
        <v>2.7692307692307693E-2</v>
      </c>
      <c r="AG59" s="641"/>
      <c r="AH59" s="613"/>
      <c r="AI59" s="640">
        <f>AI58/BS59</f>
        <v>7.5384615384615383E-2</v>
      </c>
      <c r="AJ59" s="641"/>
      <c r="AK59" s="613"/>
      <c r="AL59" s="640">
        <f>AL58/BS59</f>
        <v>2.7692307692307693E-2</v>
      </c>
      <c r="AM59" s="641"/>
      <c r="AN59" s="613"/>
      <c r="AO59" s="640">
        <f>AO58/BS59</f>
        <v>9.2307692307692316E-3</v>
      </c>
      <c r="AP59" s="641"/>
      <c r="AQ59" s="613"/>
      <c r="AR59" s="640">
        <f>AR58/BS59</f>
        <v>0.25384615384615383</v>
      </c>
      <c r="AS59" s="641"/>
      <c r="AT59" s="613"/>
      <c r="AU59" s="640">
        <f>AU58/BS59</f>
        <v>0.11384615384615385</v>
      </c>
      <c r="AV59" s="641"/>
      <c r="AW59" s="613"/>
      <c r="AX59" s="640">
        <f>AX58/BS59</f>
        <v>5.3846153846153849E-2</v>
      </c>
      <c r="AY59" s="641"/>
      <c r="AZ59" s="613"/>
      <c r="BA59" s="640">
        <f>BA58/BS59</f>
        <v>8.1538461538461532E-2</v>
      </c>
      <c r="BB59" s="641"/>
      <c r="BC59" s="613"/>
      <c r="BD59" s="640">
        <f>BD58/BS59</f>
        <v>0</v>
      </c>
      <c r="BE59" s="641"/>
      <c r="BF59" s="613"/>
      <c r="BG59" s="640">
        <f>BG58/BS59</f>
        <v>9.2307692307692316E-3</v>
      </c>
      <c r="BH59" s="641"/>
      <c r="BI59" s="613"/>
      <c r="BJ59" s="640">
        <f>BJ58/BS59</f>
        <v>2.1538461538461538E-2</v>
      </c>
      <c r="BK59" s="641"/>
      <c r="BL59" s="613"/>
      <c r="BM59" s="640">
        <f>BM58/BS59</f>
        <v>0</v>
      </c>
      <c r="BN59" s="641"/>
      <c r="BO59" s="613"/>
      <c r="BP59" s="640">
        <f>BP58/BS59</f>
        <v>3.0769230769230769E-3</v>
      </c>
      <c r="BQ59" s="641"/>
      <c r="BR59" s="629"/>
      <c r="BS59" s="655">
        <f>SUM(BS58+BW58)</f>
        <v>650</v>
      </c>
      <c r="BT59" s="656"/>
      <c r="BU59" s="656"/>
      <c r="BV59" s="657"/>
      <c r="BW59" s="656"/>
      <c r="BX59" s="656"/>
      <c r="BY59" s="656"/>
      <c r="BZ59" s="656"/>
      <c r="CA59" s="632"/>
      <c r="CB59" s="635"/>
      <c r="CD59" s="221"/>
    </row>
    <row r="60" spans="2:82" ht="17.25" thickTop="1" x14ac:dyDescent="0.35">
      <c r="B60" s="69"/>
      <c r="C60" s="70"/>
      <c r="D60" s="70"/>
      <c r="E60" s="66"/>
      <c r="F60" s="66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66"/>
      <c r="BU60" s="66"/>
      <c r="BV60" s="72"/>
      <c r="BW60" s="66"/>
      <c r="BX60" s="66"/>
      <c r="BY60" s="66"/>
      <c r="BZ60" s="66"/>
      <c r="CA60" s="66"/>
      <c r="CB60" s="71"/>
    </row>
    <row r="61" spans="2:82" ht="16.5" x14ac:dyDescent="0.35">
      <c r="B61" s="69"/>
      <c r="C61" s="70"/>
      <c r="D61" s="70"/>
      <c r="E61" s="66"/>
      <c r="F61" s="66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66"/>
      <c r="BU61" s="66"/>
      <c r="BV61" s="72"/>
      <c r="BW61" s="66"/>
      <c r="BX61" s="66"/>
      <c r="BY61" s="66"/>
      <c r="BZ61" s="66"/>
      <c r="CA61" s="66"/>
      <c r="CB61" s="71"/>
    </row>
    <row r="62" spans="2:82" ht="16.5" x14ac:dyDescent="0.35">
      <c r="B62" s="69"/>
      <c r="C62" s="70"/>
      <c r="D62" s="70"/>
      <c r="E62" s="66"/>
      <c r="F62" s="66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66"/>
      <c r="BU62" s="66"/>
      <c r="BV62" s="72"/>
      <c r="BW62" s="66"/>
      <c r="BX62" s="66"/>
      <c r="BY62" s="66"/>
      <c r="BZ62" s="66"/>
      <c r="CA62" s="66"/>
      <c r="CB62" s="71"/>
    </row>
    <row r="63" spans="2:82" ht="16.5" x14ac:dyDescent="0.35">
      <c r="B63" s="69"/>
      <c r="C63" s="70"/>
      <c r="D63" s="70"/>
      <c r="E63" s="66"/>
      <c r="F63" s="66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66"/>
      <c r="BU63" s="66"/>
      <c r="BV63" s="72"/>
      <c r="BW63" s="66"/>
      <c r="BX63" s="66"/>
      <c r="BY63" s="66"/>
      <c r="BZ63" s="66"/>
      <c r="CA63" s="66"/>
      <c r="CB63" s="71"/>
    </row>
    <row r="64" spans="2:82" ht="16.5" x14ac:dyDescent="0.35">
      <c r="B64" s="69"/>
      <c r="C64" s="70"/>
      <c r="D64" s="70"/>
      <c r="E64" s="66"/>
      <c r="F64" s="66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66"/>
      <c r="BU64" s="66"/>
      <c r="BV64" s="72"/>
      <c r="BW64" s="66"/>
      <c r="BX64" s="66"/>
      <c r="BY64" s="66"/>
      <c r="BZ64" s="66"/>
      <c r="CA64" s="66"/>
      <c r="CB64" s="71"/>
    </row>
    <row r="65" spans="2:80" ht="16.5" x14ac:dyDescent="0.35">
      <c r="B65" s="69"/>
      <c r="C65" s="70"/>
      <c r="D65" s="70"/>
      <c r="E65" s="66"/>
      <c r="F65" s="66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66"/>
      <c r="BU65" s="66"/>
      <c r="BV65" s="72"/>
      <c r="BW65" s="66"/>
      <c r="BX65" s="66"/>
      <c r="BY65" s="66"/>
      <c r="BZ65" s="66"/>
      <c r="CA65" s="66"/>
      <c r="CB65" s="71"/>
    </row>
    <row r="66" spans="2:80" ht="16.5" x14ac:dyDescent="0.35">
      <c r="B66" s="69"/>
      <c r="C66" s="70"/>
      <c r="D66" s="70"/>
      <c r="E66" s="66"/>
      <c r="F66" s="66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66"/>
      <c r="BU66" s="66"/>
      <c r="BV66" s="72"/>
      <c r="BW66" s="66"/>
      <c r="BX66" s="66"/>
      <c r="BY66" s="66"/>
      <c r="BZ66" s="66"/>
      <c r="CA66" s="66"/>
      <c r="CB66" s="71"/>
    </row>
    <row r="67" spans="2:80" ht="16.5" x14ac:dyDescent="0.35">
      <c r="B67" s="69"/>
      <c r="C67" s="70"/>
      <c r="D67" s="70"/>
      <c r="E67" s="66"/>
      <c r="F67" s="66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66"/>
      <c r="BU67" s="66"/>
      <c r="BV67" s="72"/>
      <c r="BW67" s="66"/>
      <c r="BX67" s="66"/>
      <c r="BY67" s="66"/>
      <c r="BZ67" s="66"/>
      <c r="CA67" s="66"/>
      <c r="CB67" s="71"/>
    </row>
    <row r="68" spans="2:80" ht="16.5" x14ac:dyDescent="0.35">
      <c r="B68" s="69"/>
      <c r="C68" s="70"/>
      <c r="D68" s="70"/>
      <c r="E68" s="66"/>
      <c r="F68" s="66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66"/>
      <c r="BU68" s="66"/>
      <c r="BV68" s="72"/>
      <c r="BW68" s="66"/>
      <c r="BX68" s="66"/>
      <c r="BY68" s="66"/>
      <c r="BZ68" s="66"/>
      <c r="CA68" s="66"/>
      <c r="CB68" s="71"/>
    </row>
    <row r="69" spans="2:80" ht="16.5" x14ac:dyDescent="0.35">
      <c r="B69" s="69"/>
      <c r="C69" s="70"/>
      <c r="D69" s="70"/>
      <c r="E69" s="66"/>
      <c r="F69" s="66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66"/>
      <c r="BU69" s="66"/>
      <c r="BV69" s="72"/>
      <c r="BW69" s="66"/>
      <c r="BX69" s="66"/>
      <c r="BY69" s="66"/>
      <c r="BZ69" s="66"/>
      <c r="CA69" s="66"/>
      <c r="CB69" s="71"/>
    </row>
    <row r="70" spans="2:80" ht="16.5" x14ac:dyDescent="0.35">
      <c r="B70" s="69"/>
      <c r="C70" s="70"/>
      <c r="D70" s="70"/>
      <c r="E70" s="66"/>
      <c r="F70" s="66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66"/>
      <c r="BU70" s="66"/>
      <c r="BV70" s="72"/>
      <c r="BW70" s="66"/>
      <c r="BX70" s="66"/>
      <c r="BY70" s="66"/>
      <c r="BZ70" s="66"/>
      <c r="CA70" s="66"/>
      <c r="CB70" s="71"/>
    </row>
    <row r="71" spans="2:80" ht="16.5" x14ac:dyDescent="0.35">
      <c r="B71" s="69"/>
      <c r="C71" s="70"/>
      <c r="D71" s="70"/>
      <c r="E71" s="66"/>
      <c r="F71" s="66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66"/>
      <c r="BU71" s="66"/>
      <c r="BV71" s="72"/>
      <c r="BW71" s="66"/>
      <c r="BX71" s="66"/>
      <c r="BY71" s="66"/>
      <c r="BZ71" s="66"/>
      <c r="CA71" s="66"/>
      <c r="CB71" s="71"/>
    </row>
    <row r="72" spans="2:80" ht="17.25" thickTop="1" x14ac:dyDescent="0.35">
      <c r="B72" s="69"/>
      <c r="C72" s="70"/>
      <c r="D72" s="70"/>
      <c r="E72" s="66"/>
      <c r="F72" s="66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66"/>
      <c r="BU72" s="66"/>
      <c r="BV72" s="72"/>
      <c r="BW72" s="66"/>
      <c r="BX72" s="66"/>
      <c r="BY72" s="66"/>
      <c r="BZ72" s="66"/>
      <c r="CA72" s="66"/>
      <c r="CB72" s="71"/>
    </row>
    <row r="73" spans="2:80" ht="16.5" x14ac:dyDescent="0.35">
      <c r="B73" s="69"/>
      <c r="C73" s="70"/>
      <c r="D73" s="70"/>
      <c r="E73" s="66"/>
      <c r="F73" s="66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66"/>
      <c r="BU73" s="66"/>
      <c r="BV73" s="72"/>
      <c r="BW73" s="66"/>
      <c r="BX73" s="66"/>
      <c r="BY73" s="66"/>
      <c r="BZ73" s="66"/>
      <c r="CA73" s="66"/>
      <c r="CB73" s="71"/>
    </row>
    <row r="74" spans="2:80" ht="16.5" x14ac:dyDescent="0.35">
      <c r="B74" s="69"/>
      <c r="C74" s="70"/>
      <c r="D74" s="70"/>
      <c r="E74" s="66"/>
      <c r="F74" s="66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66"/>
      <c r="BU74" s="66"/>
      <c r="BV74" s="72"/>
      <c r="BW74" s="66"/>
      <c r="BX74" s="66"/>
      <c r="BY74" s="66"/>
      <c r="BZ74" s="66"/>
      <c r="CA74" s="66"/>
      <c r="CB74" s="71"/>
    </row>
    <row r="75" spans="2:80" ht="16.5" x14ac:dyDescent="0.35">
      <c r="B75" s="69"/>
      <c r="C75" s="70"/>
      <c r="D75" s="70"/>
      <c r="E75" s="66"/>
      <c r="F75" s="66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66"/>
      <c r="BU75" s="66"/>
      <c r="BV75" s="72"/>
      <c r="BW75" s="66"/>
      <c r="BX75" s="66"/>
      <c r="BY75" s="66"/>
      <c r="BZ75" s="66"/>
      <c r="CA75" s="66"/>
      <c r="CB75" s="71"/>
    </row>
    <row r="76" spans="2:80" ht="16.5" x14ac:dyDescent="0.35">
      <c r="B76" s="69"/>
      <c r="C76" s="70"/>
      <c r="D76" s="70"/>
      <c r="E76" s="66"/>
      <c r="F76" s="66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66"/>
      <c r="BU76" s="66"/>
      <c r="BV76" s="72"/>
      <c r="BW76" s="66"/>
      <c r="BX76" s="66"/>
      <c r="BY76" s="66"/>
      <c r="BZ76" s="66"/>
      <c r="CA76" s="66"/>
      <c r="CB76" s="71"/>
    </row>
    <row r="77" spans="2:80" ht="16.5" x14ac:dyDescent="0.35">
      <c r="B77" s="69"/>
      <c r="C77" s="70"/>
      <c r="D77" s="70"/>
      <c r="E77" s="66"/>
      <c r="F77" s="66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66"/>
      <c r="BU77" s="66"/>
      <c r="BV77" s="72"/>
      <c r="BW77" s="66"/>
      <c r="BX77" s="66"/>
      <c r="BY77" s="66"/>
      <c r="BZ77" s="66"/>
      <c r="CA77" s="66"/>
      <c r="CB77" s="71"/>
    </row>
    <row r="78" spans="2:80" ht="16.5" x14ac:dyDescent="0.35">
      <c r="B78" s="69"/>
      <c r="C78" s="70"/>
      <c r="D78" s="70"/>
      <c r="E78" s="66"/>
      <c r="F78" s="66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66"/>
      <c r="BU78" s="66"/>
      <c r="BV78" s="72"/>
      <c r="BW78" s="66"/>
      <c r="BX78" s="66"/>
      <c r="BY78" s="66"/>
      <c r="BZ78" s="66"/>
      <c r="CA78" s="66"/>
      <c r="CB78" s="71"/>
    </row>
    <row r="79" spans="2:80" ht="16.5" x14ac:dyDescent="0.35">
      <c r="B79" s="69"/>
      <c r="C79" s="70"/>
      <c r="D79" s="70"/>
      <c r="E79" s="66"/>
      <c r="F79" s="66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66"/>
      <c r="BU79" s="66"/>
      <c r="BV79" s="72"/>
      <c r="BW79" s="66"/>
      <c r="BX79" s="66"/>
      <c r="BY79" s="66"/>
      <c r="BZ79" s="66"/>
      <c r="CA79" s="66"/>
      <c r="CB79" s="71"/>
    </row>
    <row r="80" spans="2:80" ht="16.5" x14ac:dyDescent="0.35">
      <c r="B80" s="69"/>
      <c r="C80" s="70"/>
      <c r="D80" s="70"/>
      <c r="E80" s="66"/>
      <c r="F80" s="66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66"/>
      <c r="BU80" s="66"/>
      <c r="BV80" s="72"/>
      <c r="BW80" s="66"/>
      <c r="BX80" s="66"/>
      <c r="BY80" s="66"/>
      <c r="BZ80" s="66"/>
      <c r="CA80" s="66"/>
      <c r="CB80" s="71"/>
    </row>
    <row r="81" spans="2:80" ht="16.5" x14ac:dyDescent="0.35">
      <c r="B81" s="69"/>
      <c r="C81" s="70"/>
      <c r="D81" s="70"/>
      <c r="E81" s="66"/>
      <c r="F81" s="66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66"/>
      <c r="BU81" s="66"/>
      <c r="BV81" s="72"/>
      <c r="BW81" s="66"/>
      <c r="BX81" s="66"/>
      <c r="BY81" s="66"/>
      <c r="BZ81" s="66"/>
      <c r="CA81" s="66"/>
      <c r="CB81" s="71"/>
    </row>
    <row r="82" spans="2:80" ht="16.5" x14ac:dyDescent="0.35">
      <c r="B82" s="69"/>
      <c r="C82" s="70"/>
      <c r="D82" s="70"/>
      <c r="E82" s="66"/>
      <c r="F82" s="66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66"/>
      <c r="BU82" s="66"/>
      <c r="BV82" s="72"/>
      <c r="BW82" s="66"/>
      <c r="BX82" s="66"/>
      <c r="BY82" s="66"/>
      <c r="BZ82" s="66"/>
      <c r="CA82" s="66"/>
      <c r="CB82" s="71"/>
    </row>
    <row r="83" spans="2:80" ht="16.5" x14ac:dyDescent="0.35">
      <c r="B83" s="69"/>
      <c r="C83" s="70"/>
      <c r="D83" s="70"/>
      <c r="E83" s="66"/>
      <c r="F83" s="66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66"/>
      <c r="BU83" s="66"/>
      <c r="BV83" s="72"/>
      <c r="BW83" s="66"/>
      <c r="BX83" s="66"/>
      <c r="BY83" s="66"/>
      <c r="BZ83" s="66"/>
      <c r="CA83" s="66"/>
      <c r="CB83" s="71"/>
    </row>
    <row r="84" spans="2:80" ht="16.5" x14ac:dyDescent="0.35">
      <c r="B84" s="69"/>
      <c r="C84" s="70"/>
      <c r="D84" s="70"/>
      <c r="E84" s="66"/>
      <c r="F84" s="66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66"/>
      <c r="BU84" s="66"/>
      <c r="BV84" s="72"/>
      <c r="BW84" s="66"/>
      <c r="BX84" s="66"/>
      <c r="BY84" s="66"/>
      <c r="BZ84" s="66"/>
      <c r="CA84" s="66"/>
      <c r="CB84" s="71"/>
    </row>
    <row r="85" spans="2:80" ht="16.5" x14ac:dyDescent="0.35">
      <c r="B85" s="69"/>
      <c r="C85" s="70"/>
      <c r="D85" s="70"/>
      <c r="E85" s="66"/>
      <c r="F85" s="66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 t="s">
        <v>150</v>
      </c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66"/>
      <c r="BU85" s="66"/>
      <c r="BV85" s="72"/>
      <c r="BW85" s="66"/>
      <c r="BX85" s="66"/>
      <c r="BY85" s="66"/>
      <c r="BZ85" s="66"/>
      <c r="CA85" s="66"/>
      <c r="CB85" s="71"/>
    </row>
    <row r="86" spans="2:80" ht="16.5" x14ac:dyDescent="0.35">
      <c r="B86" s="69"/>
      <c r="C86" s="70"/>
      <c r="D86" s="70"/>
      <c r="E86" s="66"/>
      <c r="F86" s="66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66"/>
      <c r="BU86" s="66"/>
      <c r="BV86" s="72"/>
      <c r="BW86" s="66"/>
      <c r="BX86" s="66"/>
      <c r="BY86" s="66"/>
      <c r="BZ86" s="66"/>
      <c r="CA86" s="66"/>
      <c r="CB86" s="71"/>
    </row>
    <row r="87" spans="2:80" ht="16.5" x14ac:dyDescent="0.35">
      <c r="B87" s="69"/>
      <c r="C87" s="70"/>
      <c r="D87" s="70"/>
      <c r="E87" s="66"/>
      <c r="F87" s="66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66"/>
      <c r="BU87" s="66"/>
      <c r="BV87" s="72"/>
      <c r="BW87" s="66"/>
      <c r="BX87" s="66"/>
      <c r="BY87" s="66"/>
      <c r="BZ87" s="66"/>
      <c r="CA87" s="66"/>
      <c r="CB87" s="71"/>
    </row>
    <row r="88" spans="2:80" ht="16.5" x14ac:dyDescent="0.35">
      <c r="B88" s="69"/>
      <c r="C88" s="70"/>
      <c r="D88" s="70"/>
      <c r="E88" s="66"/>
      <c r="F88" s="66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66"/>
      <c r="BU88" s="66"/>
      <c r="BV88" s="72"/>
      <c r="BW88" s="66"/>
      <c r="BX88" s="66"/>
      <c r="BY88" s="66"/>
      <c r="BZ88" s="66"/>
      <c r="CA88" s="66"/>
      <c r="CB88" s="71"/>
    </row>
    <row r="89" spans="2:80" ht="16.5" x14ac:dyDescent="0.35">
      <c r="B89" s="69"/>
      <c r="C89" s="70"/>
      <c r="D89" s="70"/>
      <c r="E89" s="66"/>
      <c r="F89" s="66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66"/>
      <c r="BU89" s="66"/>
      <c r="BV89" s="72"/>
      <c r="BW89" s="66"/>
      <c r="BX89" s="66"/>
      <c r="BY89" s="66"/>
      <c r="BZ89" s="66"/>
      <c r="CA89" s="66"/>
      <c r="CB89" s="71"/>
    </row>
    <row r="90" spans="2:80" ht="16.5" x14ac:dyDescent="0.35">
      <c r="B90" s="69"/>
      <c r="C90" s="70"/>
      <c r="D90" s="70"/>
      <c r="E90" s="66"/>
      <c r="F90" s="66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66"/>
      <c r="BU90" s="66"/>
      <c r="BV90" s="72"/>
      <c r="BW90" s="66"/>
      <c r="BX90" s="66"/>
      <c r="BY90" s="66"/>
      <c r="BZ90" s="66"/>
      <c r="CA90" s="66"/>
      <c r="CB90" s="71"/>
    </row>
    <row r="91" spans="2:80" ht="16.5" x14ac:dyDescent="0.35">
      <c r="B91" s="69"/>
      <c r="C91" s="70"/>
      <c r="D91" s="70"/>
      <c r="E91" s="66"/>
      <c r="F91" s="66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66"/>
      <c r="BU91" s="66"/>
      <c r="BV91" s="72"/>
      <c r="BW91" s="66"/>
      <c r="BX91" s="66"/>
      <c r="BY91" s="66"/>
      <c r="BZ91" s="66"/>
      <c r="CA91" s="66"/>
      <c r="CB91" s="71"/>
    </row>
    <row r="92" spans="2:80" ht="16.5" x14ac:dyDescent="0.35">
      <c r="B92" s="69"/>
      <c r="C92" s="70"/>
      <c r="D92" s="70"/>
      <c r="E92" s="66"/>
      <c r="F92" s="66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66"/>
      <c r="BU92" s="66"/>
      <c r="BV92" s="72"/>
      <c r="BW92" s="66"/>
      <c r="BX92" s="66"/>
      <c r="BY92" s="66"/>
      <c r="BZ92" s="66"/>
      <c r="CA92" s="66"/>
      <c r="CB92" s="71"/>
    </row>
    <row r="93" spans="2:80" ht="16.5" x14ac:dyDescent="0.35">
      <c r="B93" s="69"/>
      <c r="C93" s="70"/>
      <c r="D93" s="70"/>
      <c r="E93" s="66"/>
      <c r="F93" s="66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66"/>
      <c r="BU93" s="66"/>
      <c r="BV93" s="72"/>
      <c r="BW93" s="66"/>
      <c r="BX93" s="66"/>
      <c r="BY93" s="66"/>
      <c r="BZ93" s="66"/>
      <c r="CA93" s="66"/>
      <c r="CB93" s="71"/>
    </row>
    <row r="94" spans="2:80" ht="16.5" x14ac:dyDescent="0.35">
      <c r="B94" s="69"/>
      <c r="C94" s="70"/>
      <c r="D94" s="70"/>
      <c r="E94" s="66"/>
      <c r="F94" s="66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66"/>
      <c r="BU94" s="66"/>
      <c r="BV94" s="72"/>
      <c r="BW94" s="66"/>
      <c r="BX94" s="66"/>
      <c r="BY94" s="66"/>
      <c r="BZ94" s="66"/>
      <c r="CA94" s="66"/>
      <c r="CB94" s="71"/>
    </row>
    <row r="95" spans="2:80" ht="16.5" x14ac:dyDescent="0.35">
      <c r="B95" s="69"/>
      <c r="C95" s="70"/>
      <c r="D95" s="70"/>
      <c r="E95" s="66"/>
      <c r="F95" s="66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66"/>
      <c r="BU95" s="66"/>
      <c r="BV95" s="72"/>
      <c r="BW95" s="66"/>
      <c r="BX95" s="66"/>
      <c r="BY95" s="66"/>
      <c r="BZ95" s="66"/>
      <c r="CA95" s="66"/>
      <c r="CB95" s="71"/>
    </row>
    <row r="96" spans="2:80" ht="16.5" x14ac:dyDescent="0.35">
      <c r="B96" s="69"/>
      <c r="C96" s="70"/>
      <c r="D96" s="70"/>
      <c r="E96" s="66"/>
      <c r="F96" s="66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66"/>
      <c r="BU96" s="66"/>
      <c r="BV96" s="72"/>
      <c r="BW96" s="66"/>
      <c r="BX96" s="66"/>
      <c r="BY96" s="66"/>
      <c r="BZ96" s="66"/>
      <c r="CA96" s="66"/>
      <c r="CB96" s="71"/>
    </row>
    <row r="97" spans="2:80" ht="16.5" x14ac:dyDescent="0.35">
      <c r="B97" s="69"/>
      <c r="C97" s="70"/>
      <c r="D97" s="70"/>
      <c r="E97" s="66"/>
      <c r="F97" s="66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66"/>
      <c r="BU97" s="66"/>
      <c r="BV97" s="72"/>
      <c r="BW97" s="66"/>
      <c r="BX97" s="66"/>
      <c r="BY97" s="66"/>
      <c r="BZ97" s="66"/>
      <c r="CA97" s="66"/>
      <c r="CB97" s="71"/>
    </row>
    <row r="98" spans="2:80" ht="16.5" x14ac:dyDescent="0.35">
      <c r="B98" s="69"/>
      <c r="C98" s="70"/>
      <c r="D98" s="70"/>
      <c r="E98" s="66"/>
      <c r="F98" s="66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66"/>
      <c r="BU98" s="66"/>
      <c r="BV98" s="72"/>
      <c r="BW98" s="66"/>
      <c r="BX98" s="66"/>
      <c r="BY98" s="66"/>
      <c r="BZ98" s="66"/>
      <c r="CA98" s="66"/>
      <c r="CB98" s="71"/>
    </row>
    <row r="99" spans="2:80" ht="16.5" x14ac:dyDescent="0.35">
      <c r="B99" s="69"/>
      <c r="C99" s="70"/>
      <c r="D99" s="70"/>
      <c r="E99" s="66"/>
      <c r="F99" s="66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66"/>
      <c r="BU99" s="66"/>
      <c r="BV99" s="72"/>
      <c r="BW99" s="66"/>
      <c r="BX99" s="66"/>
      <c r="BY99" s="66"/>
      <c r="BZ99" s="66"/>
      <c r="CA99" s="66"/>
      <c r="CB99" s="71"/>
    </row>
    <row r="100" spans="2:80" ht="16.5" x14ac:dyDescent="0.35">
      <c r="B100" s="69"/>
      <c r="C100" s="70"/>
      <c r="D100" s="70"/>
      <c r="E100" s="66"/>
      <c r="F100" s="66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66"/>
      <c r="BU100" s="66"/>
      <c r="BV100" s="72"/>
      <c r="BW100" s="66"/>
      <c r="BX100" s="66"/>
      <c r="BY100" s="66"/>
      <c r="BZ100" s="66"/>
      <c r="CA100" s="66"/>
      <c r="CB100" s="71"/>
    </row>
    <row r="101" spans="2:80" ht="16.5" x14ac:dyDescent="0.35">
      <c r="B101" s="69"/>
      <c r="C101" s="70"/>
      <c r="D101" s="70"/>
      <c r="E101" s="66"/>
      <c r="F101" s="66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66"/>
      <c r="BU101" s="66"/>
      <c r="BV101" s="72"/>
      <c r="BW101" s="66"/>
      <c r="BX101" s="66"/>
      <c r="BY101" s="66"/>
      <c r="BZ101" s="66"/>
      <c r="CA101" s="66"/>
      <c r="CB101" s="71"/>
    </row>
    <row r="102" spans="2:80" ht="16.5" x14ac:dyDescent="0.35">
      <c r="B102" s="69"/>
      <c r="C102" s="70"/>
      <c r="D102" s="70"/>
      <c r="E102" s="66"/>
      <c r="F102" s="66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66"/>
      <c r="BU102" s="66"/>
      <c r="BV102" s="72"/>
      <c r="BW102" s="66"/>
      <c r="BX102" s="66"/>
      <c r="BY102" s="66"/>
      <c r="BZ102" s="66"/>
      <c r="CA102" s="66"/>
      <c r="CB102" s="71"/>
    </row>
    <row r="103" spans="2:80" ht="16.5" x14ac:dyDescent="0.35">
      <c r="B103" s="69"/>
      <c r="C103" s="70"/>
      <c r="D103" s="70"/>
      <c r="E103" s="66"/>
      <c r="F103" s="66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66"/>
      <c r="BU103" s="66"/>
      <c r="BV103" s="72"/>
      <c r="BW103" s="66"/>
      <c r="BX103" s="66"/>
      <c r="BY103" s="66"/>
      <c r="BZ103" s="66"/>
      <c r="CA103" s="66"/>
      <c r="CB103" s="71"/>
    </row>
    <row r="104" spans="2:80" ht="16.5" x14ac:dyDescent="0.35">
      <c r="B104" s="69"/>
      <c r="C104" s="70"/>
      <c r="D104" s="70"/>
      <c r="E104" s="66"/>
      <c r="F104" s="66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66"/>
      <c r="BU104" s="66"/>
      <c r="BV104" s="72"/>
      <c r="BW104" s="66"/>
      <c r="BX104" s="66"/>
      <c r="BY104" s="66"/>
      <c r="BZ104" s="66"/>
      <c r="CA104" s="66"/>
      <c r="CB104" s="71"/>
    </row>
    <row r="105" spans="2:80" ht="16.5" x14ac:dyDescent="0.35">
      <c r="B105" s="69"/>
      <c r="C105" s="70"/>
      <c r="D105" s="70"/>
      <c r="E105" s="66"/>
      <c r="F105" s="66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66"/>
      <c r="BU105" s="66"/>
      <c r="BV105" s="72"/>
      <c r="BW105" s="66"/>
      <c r="BX105" s="66"/>
      <c r="BY105" s="66"/>
      <c r="BZ105" s="66"/>
      <c r="CA105" s="66"/>
      <c r="CB105" s="71"/>
    </row>
    <row r="106" spans="2:80" ht="16.5" x14ac:dyDescent="0.35">
      <c r="B106" s="69"/>
      <c r="C106" s="70"/>
      <c r="D106" s="70"/>
      <c r="E106" s="66"/>
      <c r="F106" s="66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66"/>
      <c r="BU106" s="66"/>
      <c r="BV106" s="72"/>
      <c r="BW106" s="66"/>
      <c r="BX106" s="66"/>
      <c r="BY106" s="66"/>
      <c r="BZ106" s="66"/>
      <c r="CA106" s="66"/>
      <c r="CB106" s="71"/>
    </row>
    <row r="107" spans="2:80" ht="16.5" x14ac:dyDescent="0.35">
      <c r="B107" s="69"/>
      <c r="C107" s="70"/>
      <c r="D107" s="70"/>
      <c r="E107" s="66"/>
      <c r="F107" s="66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66"/>
      <c r="BU107" s="66"/>
      <c r="BV107" s="72"/>
      <c r="BW107" s="66"/>
      <c r="BX107" s="66"/>
      <c r="BY107" s="66"/>
      <c r="BZ107" s="66"/>
      <c r="CA107" s="66"/>
      <c r="CB107" s="71"/>
    </row>
    <row r="108" spans="2:80" ht="16.5" x14ac:dyDescent="0.35">
      <c r="B108" s="69"/>
      <c r="C108" s="70"/>
      <c r="D108" s="70"/>
      <c r="E108" s="66"/>
      <c r="F108" s="66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66"/>
      <c r="BU108" s="66"/>
      <c r="BV108" s="72"/>
      <c r="BW108" s="66"/>
      <c r="BX108" s="66"/>
      <c r="BY108" s="66"/>
      <c r="BZ108" s="66"/>
      <c r="CA108" s="66"/>
      <c r="CB108" s="71"/>
    </row>
    <row r="109" spans="2:80" ht="16.5" x14ac:dyDescent="0.35">
      <c r="B109" s="69"/>
      <c r="C109" s="70"/>
      <c r="D109" s="70"/>
      <c r="E109" s="66"/>
      <c r="F109" s="66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66"/>
      <c r="BU109" s="66"/>
      <c r="BV109" s="72"/>
      <c r="BW109" s="66"/>
      <c r="BX109" s="66"/>
      <c r="BY109" s="66"/>
      <c r="BZ109" s="66"/>
      <c r="CA109" s="66"/>
      <c r="CB109" s="71"/>
    </row>
    <row r="110" spans="2:80" ht="16.5" x14ac:dyDescent="0.35">
      <c r="B110" s="69"/>
      <c r="C110" s="70"/>
      <c r="D110" s="70"/>
      <c r="E110" s="66"/>
      <c r="F110" s="66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66"/>
      <c r="BU110" s="66"/>
      <c r="BV110" s="72"/>
      <c r="BW110" s="66"/>
      <c r="BX110" s="66"/>
      <c r="BY110" s="66"/>
      <c r="BZ110" s="66"/>
      <c r="CA110" s="66"/>
      <c r="CB110" s="71"/>
    </row>
    <row r="111" spans="2:80" ht="16.5" x14ac:dyDescent="0.35">
      <c r="B111" s="69"/>
      <c r="C111" s="70"/>
      <c r="D111" s="70"/>
      <c r="E111" s="66"/>
      <c r="F111" s="66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66"/>
      <c r="BU111" s="66"/>
      <c r="BV111" s="72"/>
      <c r="BW111" s="66"/>
      <c r="BX111" s="66"/>
      <c r="BY111" s="66"/>
      <c r="BZ111" s="66"/>
      <c r="CA111" s="66"/>
      <c r="CB111" s="71"/>
    </row>
    <row r="112" spans="2:80" ht="16.5" x14ac:dyDescent="0.35">
      <c r="B112" s="69"/>
      <c r="C112" s="70"/>
      <c r="D112" s="70"/>
      <c r="E112" s="66"/>
      <c r="F112" s="66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66"/>
      <c r="BU112" s="66"/>
      <c r="BV112" s="72"/>
      <c r="BW112" s="66"/>
      <c r="BX112" s="66"/>
      <c r="BY112" s="66"/>
      <c r="BZ112" s="66"/>
      <c r="CA112" s="66"/>
      <c r="CB112" s="71"/>
    </row>
    <row r="113" spans="2:80" ht="16.5" x14ac:dyDescent="0.35">
      <c r="B113" s="69"/>
      <c r="C113" s="70"/>
      <c r="D113" s="70"/>
      <c r="E113" s="66"/>
      <c r="F113" s="66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66"/>
      <c r="BU113" s="66"/>
      <c r="BV113" s="72"/>
      <c r="BW113" s="66"/>
      <c r="BX113" s="66"/>
      <c r="BY113" s="66"/>
      <c r="BZ113" s="66"/>
      <c r="CA113" s="66"/>
      <c r="CB113" s="71"/>
    </row>
    <row r="114" spans="2:80" ht="16.5" x14ac:dyDescent="0.35">
      <c r="B114" s="69"/>
      <c r="C114" s="70"/>
      <c r="D114" s="70"/>
      <c r="E114" s="66"/>
      <c r="F114" s="66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66"/>
      <c r="BU114" s="66"/>
      <c r="BV114" s="72"/>
      <c r="BW114" s="66"/>
      <c r="BX114" s="66"/>
      <c r="BY114" s="66"/>
      <c r="BZ114" s="66"/>
      <c r="CA114" s="66"/>
      <c r="CB114" s="71"/>
    </row>
    <row r="115" spans="2:80" ht="16.5" x14ac:dyDescent="0.35">
      <c r="B115" s="69"/>
      <c r="C115" s="70"/>
      <c r="D115" s="70"/>
      <c r="E115" s="66"/>
      <c r="F115" s="66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66"/>
      <c r="BU115" s="66"/>
      <c r="BV115" s="72"/>
      <c r="BW115" s="66"/>
      <c r="BX115" s="66"/>
      <c r="BY115" s="66"/>
      <c r="BZ115" s="66"/>
      <c r="CA115" s="66"/>
      <c r="CB115" s="71"/>
    </row>
    <row r="116" spans="2:80" ht="16.5" x14ac:dyDescent="0.35">
      <c r="B116" s="69"/>
      <c r="C116" s="70"/>
      <c r="D116" s="70"/>
      <c r="E116" s="66"/>
      <c r="F116" s="66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66"/>
      <c r="BU116" s="66"/>
      <c r="BV116" s="72"/>
      <c r="BW116" s="66"/>
      <c r="BX116" s="66"/>
      <c r="BY116" s="66"/>
      <c r="BZ116" s="66"/>
      <c r="CA116" s="66"/>
      <c r="CB116" s="71"/>
    </row>
    <row r="117" spans="2:80" ht="16.5" x14ac:dyDescent="0.35">
      <c r="B117" s="69"/>
      <c r="C117" s="70"/>
      <c r="D117" s="70"/>
      <c r="E117" s="66"/>
      <c r="F117" s="66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66"/>
      <c r="BU117" s="66"/>
      <c r="BV117" s="72"/>
      <c r="BW117" s="66"/>
      <c r="BX117" s="66"/>
      <c r="BY117" s="66"/>
      <c r="BZ117" s="66"/>
      <c r="CA117" s="66"/>
      <c r="CB117" s="71"/>
    </row>
    <row r="118" spans="2:80" ht="16.5" x14ac:dyDescent="0.35">
      <c r="B118" s="69"/>
      <c r="C118" s="70"/>
      <c r="D118" s="70"/>
      <c r="E118" s="66"/>
      <c r="F118" s="66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66"/>
      <c r="BU118" s="66"/>
      <c r="BV118" s="72"/>
      <c r="BW118" s="66"/>
      <c r="BX118" s="66"/>
      <c r="BY118" s="66"/>
      <c r="BZ118" s="66"/>
      <c r="CA118" s="66"/>
      <c r="CB118" s="71"/>
    </row>
    <row r="119" spans="2:80" ht="16.5" x14ac:dyDescent="0.35">
      <c r="B119" s="69"/>
      <c r="C119" s="70"/>
      <c r="D119" s="70"/>
      <c r="E119" s="66"/>
      <c r="F119" s="66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66"/>
      <c r="BU119" s="66"/>
      <c r="BV119" s="72"/>
      <c r="BW119" s="66"/>
      <c r="BX119" s="66"/>
      <c r="BY119" s="66"/>
      <c r="BZ119" s="66"/>
      <c r="CA119" s="66"/>
      <c r="CB119" s="71"/>
    </row>
    <row r="120" spans="2:80" ht="16.5" x14ac:dyDescent="0.35">
      <c r="B120" s="69"/>
      <c r="C120" s="70"/>
      <c r="D120" s="70"/>
      <c r="E120" s="66"/>
      <c r="F120" s="66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66"/>
      <c r="BU120" s="66"/>
      <c r="BV120" s="72"/>
      <c r="BW120" s="66"/>
      <c r="BX120" s="66"/>
      <c r="BY120" s="66"/>
      <c r="BZ120" s="66"/>
      <c r="CA120" s="66"/>
      <c r="CB120" s="71"/>
    </row>
    <row r="121" spans="2:80" ht="16.5" x14ac:dyDescent="0.35">
      <c r="B121" s="69"/>
      <c r="C121" s="70"/>
      <c r="D121" s="70"/>
      <c r="E121" s="66"/>
      <c r="F121" s="66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66"/>
      <c r="BU121" s="66"/>
      <c r="BV121" s="72"/>
      <c r="BW121" s="66"/>
      <c r="BX121" s="66"/>
      <c r="BY121" s="66"/>
      <c r="BZ121" s="66"/>
      <c r="CA121" s="66"/>
      <c r="CB121" s="71"/>
    </row>
    <row r="122" spans="2:80" ht="16.5" x14ac:dyDescent="0.35">
      <c r="B122" s="69"/>
      <c r="C122" s="70"/>
      <c r="D122" s="70"/>
      <c r="E122" s="66"/>
      <c r="F122" s="66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66"/>
      <c r="BU122" s="66"/>
      <c r="BV122" s="72"/>
      <c r="BW122" s="66"/>
      <c r="BX122" s="66"/>
      <c r="BY122" s="66"/>
      <c r="BZ122" s="66"/>
      <c r="CA122" s="66"/>
      <c r="CB122" s="71"/>
    </row>
    <row r="123" spans="2:80" ht="16.5" x14ac:dyDescent="0.35">
      <c r="B123" s="69"/>
      <c r="C123" s="70"/>
      <c r="D123" s="70"/>
      <c r="E123" s="66"/>
      <c r="F123" s="66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66"/>
      <c r="BU123" s="66"/>
      <c r="BV123" s="72"/>
      <c r="BW123" s="66"/>
      <c r="BX123" s="66"/>
      <c r="BY123" s="66"/>
      <c r="BZ123" s="66"/>
      <c r="CA123" s="66"/>
      <c r="CB123" s="71"/>
    </row>
    <row r="124" spans="2:80" ht="16.5" x14ac:dyDescent="0.35">
      <c r="B124" s="69"/>
      <c r="C124" s="70"/>
      <c r="D124" s="70"/>
      <c r="E124" s="66"/>
      <c r="F124" s="66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66"/>
      <c r="BU124" s="66"/>
      <c r="BV124" s="72"/>
      <c r="BW124" s="66"/>
      <c r="BX124" s="66"/>
      <c r="BY124" s="66"/>
      <c r="BZ124" s="66"/>
      <c r="CA124" s="66"/>
      <c r="CB124" s="71"/>
    </row>
    <row r="125" spans="2:80" ht="16.5" x14ac:dyDescent="0.35">
      <c r="B125" s="69"/>
      <c r="C125" s="70"/>
      <c r="D125" s="70"/>
      <c r="E125" s="66"/>
      <c r="F125" s="66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66"/>
      <c r="BU125" s="66"/>
      <c r="BV125" s="72"/>
      <c r="BW125" s="66"/>
      <c r="BX125" s="66"/>
      <c r="BY125" s="66"/>
      <c r="BZ125" s="66"/>
      <c r="CA125" s="66"/>
      <c r="CB125" s="71"/>
    </row>
    <row r="126" spans="2:80" ht="16.5" x14ac:dyDescent="0.35">
      <c r="B126" s="69"/>
      <c r="C126" s="70"/>
      <c r="D126" s="70"/>
      <c r="E126" s="66"/>
      <c r="F126" s="66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66"/>
      <c r="BU126" s="66"/>
      <c r="BV126" s="72"/>
      <c r="BW126" s="66"/>
      <c r="BX126" s="66"/>
      <c r="BY126" s="66"/>
      <c r="BZ126" s="66"/>
      <c r="CA126" s="66"/>
      <c r="CB126" s="71"/>
    </row>
    <row r="127" spans="2:80" ht="16.5" x14ac:dyDescent="0.35">
      <c r="B127" s="69"/>
      <c r="C127" s="70"/>
      <c r="D127" s="70"/>
      <c r="E127" s="66"/>
      <c r="F127" s="66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66"/>
      <c r="BU127" s="66"/>
      <c r="BV127" s="72"/>
      <c r="BW127" s="66"/>
      <c r="BX127" s="66"/>
      <c r="BY127" s="66"/>
      <c r="BZ127" s="66"/>
      <c r="CA127" s="66"/>
      <c r="CB127" s="71"/>
    </row>
    <row r="128" spans="2:80" ht="16.5" x14ac:dyDescent="0.35">
      <c r="B128" s="69"/>
      <c r="C128" s="70"/>
      <c r="D128" s="70"/>
      <c r="E128" s="66"/>
      <c r="F128" s="66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66"/>
      <c r="BU128" s="66"/>
      <c r="BV128" s="72"/>
      <c r="BW128" s="66"/>
      <c r="BX128" s="66"/>
      <c r="BY128" s="66"/>
      <c r="BZ128" s="66"/>
      <c r="CA128" s="66"/>
      <c r="CB128" s="71"/>
    </row>
    <row r="129" spans="2:80" ht="16.5" x14ac:dyDescent="0.35">
      <c r="B129" s="69"/>
      <c r="C129" s="70"/>
      <c r="D129" s="70"/>
      <c r="E129" s="66"/>
      <c r="F129" s="66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66"/>
      <c r="BU129" s="66"/>
      <c r="BV129" s="72"/>
      <c r="BW129" s="66"/>
      <c r="BX129" s="66"/>
      <c r="BY129" s="66"/>
      <c r="BZ129" s="66"/>
      <c r="CA129" s="66"/>
      <c r="CB129" s="71"/>
    </row>
    <row r="130" spans="2:80" ht="16.5" x14ac:dyDescent="0.35">
      <c r="B130" s="69"/>
      <c r="C130" s="70"/>
      <c r="D130" s="70"/>
      <c r="E130" s="66"/>
      <c r="F130" s="66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66"/>
      <c r="BU130" s="66"/>
      <c r="BV130" s="72"/>
      <c r="BW130" s="66"/>
      <c r="BX130" s="66"/>
      <c r="BY130" s="66"/>
      <c r="BZ130" s="66"/>
      <c r="CA130" s="66"/>
      <c r="CB130" s="71"/>
    </row>
    <row r="131" spans="2:80" ht="16.5" x14ac:dyDescent="0.35">
      <c r="B131" s="69"/>
      <c r="C131" s="70"/>
      <c r="D131" s="70"/>
      <c r="E131" s="66"/>
      <c r="F131" s="66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66"/>
      <c r="BU131" s="66"/>
      <c r="BV131" s="72"/>
      <c r="BW131" s="66"/>
      <c r="BX131" s="66"/>
      <c r="BY131" s="66"/>
      <c r="BZ131" s="66"/>
      <c r="CA131" s="66"/>
      <c r="CB131" s="71"/>
    </row>
    <row r="132" spans="2:80" ht="16.5" x14ac:dyDescent="0.35">
      <c r="B132" s="69"/>
      <c r="C132" s="70"/>
      <c r="D132" s="70"/>
      <c r="E132" s="66"/>
      <c r="F132" s="66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66"/>
      <c r="BU132" s="66"/>
      <c r="BV132" s="72"/>
      <c r="BW132" s="66"/>
      <c r="BX132" s="66"/>
      <c r="BY132" s="66"/>
      <c r="BZ132" s="66"/>
      <c r="CA132" s="66"/>
      <c r="CB132" s="71"/>
    </row>
    <row r="133" spans="2:80" ht="16.5" x14ac:dyDescent="0.35">
      <c r="B133" s="69"/>
      <c r="C133" s="70"/>
      <c r="D133" s="70"/>
      <c r="E133" s="66"/>
      <c r="F133" s="66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66"/>
      <c r="BU133" s="66"/>
      <c r="BV133" s="72"/>
      <c r="BW133" s="66"/>
      <c r="BX133" s="66"/>
      <c r="BY133" s="66"/>
      <c r="BZ133" s="66"/>
      <c r="CA133" s="66"/>
      <c r="CB133" s="71"/>
    </row>
    <row r="134" spans="2:80" ht="16.5" x14ac:dyDescent="0.35">
      <c r="B134" s="69"/>
      <c r="C134" s="70"/>
      <c r="D134" s="70"/>
      <c r="E134" s="66"/>
      <c r="F134" s="66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66"/>
      <c r="BU134" s="66"/>
      <c r="BV134" s="72"/>
      <c r="BW134" s="66"/>
      <c r="BX134" s="66"/>
      <c r="BY134" s="66"/>
      <c r="BZ134" s="66"/>
      <c r="CA134" s="66"/>
      <c r="CB134" s="71"/>
    </row>
    <row r="135" spans="2:80" ht="16.5" x14ac:dyDescent="0.35">
      <c r="B135" s="69"/>
      <c r="C135" s="70"/>
      <c r="D135" s="70"/>
      <c r="E135" s="66"/>
      <c r="F135" s="66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66"/>
      <c r="BU135" s="66"/>
      <c r="BV135" s="72"/>
      <c r="BW135" s="66"/>
      <c r="BX135" s="66"/>
      <c r="BY135" s="66"/>
      <c r="BZ135" s="66"/>
      <c r="CA135" s="66"/>
      <c r="CB135" s="71"/>
    </row>
    <row r="136" spans="2:80" ht="16.5" x14ac:dyDescent="0.35">
      <c r="B136" s="69"/>
      <c r="C136" s="70"/>
      <c r="D136" s="70"/>
      <c r="E136" s="66"/>
      <c r="F136" s="66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66"/>
      <c r="BU136" s="66"/>
      <c r="BV136" s="72"/>
      <c r="BW136" s="66"/>
      <c r="BX136" s="66"/>
      <c r="BY136" s="66"/>
      <c r="BZ136" s="66"/>
      <c r="CA136" s="66"/>
      <c r="CB136" s="71"/>
    </row>
    <row r="137" spans="2:80" ht="16.5" x14ac:dyDescent="0.35">
      <c r="B137" s="69"/>
      <c r="C137" s="70"/>
      <c r="D137" s="70"/>
      <c r="E137" s="66"/>
      <c r="F137" s="66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66"/>
      <c r="BU137" s="66"/>
      <c r="BV137" s="72"/>
      <c r="BW137" s="66"/>
      <c r="BX137" s="66"/>
      <c r="BY137" s="66"/>
      <c r="BZ137" s="66"/>
      <c r="CA137" s="66"/>
      <c r="CB137" s="71"/>
    </row>
    <row r="138" spans="2:80" ht="16.5" x14ac:dyDescent="0.35">
      <c r="B138" s="69"/>
      <c r="C138" s="70"/>
      <c r="D138" s="70"/>
      <c r="E138" s="66"/>
      <c r="F138" s="66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66"/>
      <c r="BU138" s="66"/>
      <c r="BV138" s="72"/>
      <c r="BW138" s="66"/>
      <c r="BX138" s="66"/>
      <c r="BY138" s="66"/>
      <c r="BZ138" s="66"/>
      <c r="CA138" s="66"/>
      <c r="CB138" s="71"/>
    </row>
    <row r="139" spans="2:80" ht="16.5" x14ac:dyDescent="0.35">
      <c r="B139" s="69"/>
      <c r="C139" s="70"/>
      <c r="D139" s="70"/>
      <c r="E139" s="66"/>
      <c r="F139" s="66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66"/>
      <c r="BU139" s="66"/>
      <c r="BV139" s="72"/>
      <c r="BW139" s="66"/>
      <c r="BX139" s="66"/>
      <c r="BY139" s="66"/>
      <c r="BZ139" s="66"/>
      <c r="CA139" s="66"/>
      <c r="CB139" s="71"/>
    </row>
    <row r="140" spans="2:80" ht="16.5" x14ac:dyDescent="0.35">
      <c r="B140" s="69"/>
      <c r="C140" s="70"/>
      <c r="D140" s="70"/>
      <c r="E140" s="66"/>
      <c r="F140" s="66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66"/>
      <c r="BU140" s="66"/>
      <c r="BV140" s="72"/>
      <c r="BW140" s="66"/>
      <c r="BX140" s="66"/>
      <c r="BY140" s="66"/>
      <c r="BZ140" s="66"/>
      <c r="CA140" s="66"/>
      <c r="CB140" s="71"/>
    </row>
    <row r="141" spans="2:80" ht="16.5" x14ac:dyDescent="0.35">
      <c r="B141" s="69"/>
      <c r="C141" s="70"/>
      <c r="D141" s="70"/>
      <c r="E141" s="66"/>
      <c r="F141" s="66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66"/>
      <c r="BU141" s="66"/>
      <c r="BV141" s="72"/>
      <c r="BW141" s="66"/>
      <c r="BX141" s="66"/>
      <c r="BY141" s="66"/>
      <c r="BZ141" s="66"/>
      <c r="CA141" s="66"/>
      <c r="CB141" s="71"/>
    </row>
    <row r="142" spans="2:80" ht="16.5" x14ac:dyDescent="0.35">
      <c r="B142" s="69"/>
      <c r="C142" s="70"/>
      <c r="D142" s="70"/>
      <c r="E142" s="66"/>
      <c r="F142" s="66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66"/>
      <c r="BU142" s="66"/>
      <c r="BV142" s="72"/>
      <c r="BW142" s="66"/>
      <c r="BX142" s="66"/>
      <c r="BY142" s="66"/>
      <c r="BZ142" s="66"/>
      <c r="CA142" s="66"/>
      <c r="CB142" s="71"/>
    </row>
    <row r="143" spans="2:80" ht="16.5" x14ac:dyDescent="0.35">
      <c r="B143" s="69"/>
      <c r="C143" s="70"/>
      <c r="D143" s="70"/>
      <c r="E143" s="66"/>
      <c r="F143" s="66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66"/>
      <c r="BU143" s="66"/>
      <c r="BV143" s="72"/>
      <c r="BW143" s="66"/>
      <c r="BX143" s="66"/>
      <c r="BY143" s="66"/>
      <c r="BZ143" s="66"/>
      <c r="CA143" s="66"/>
      <c r="CB143" s="71"/>
    </row>
    <row r="144" spans="2:80" ht="16.5" x14ac:dyDescent="0.35">
      <c r="B144" s="69"/>
      <c r="C144" s="70"/>
      <c r="D144" s="70"/>
      <c r="E144" s="66"/>
      <c r="F144" s="66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66"/>
      <c r="BU144" s="66"/>
      <c r="BV144" s="72"/>
      <c r="BW144" s="66"/>
      <c r="BX144" s="66"/>
      <c r="BY144" s="66"/>
      <c r="BZ144" s="66"/>
      <c r="CA144" s="66"/>
      <c r="CB144" s="71"/>
    </row>
    <row r="145" spans="2:80" ht="16.5" x14ac:dyDescent="0.35">
      <c r="B145" s="69"/>
      <c r="C145" s="70"/>
      <c r="D145" s="70"/>
      <c r="E145" s="66"/>
      <c r="F145" s="66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66"/>
      <c r="BU145" s="66"/>
      <c r="BV145" s="72"/>
      <c r="BW145" s="66"/>
      <c r="BX145" s="66"/>
      <c r="BY145" s="66"/>
      <c r="BZ145" s="66"/>
      <c r="CA145" s="66"/>
      <c r="CB145" s="71"/>
    </row>
    <row r="146" spans="2:80" ht="16.5" x14ac:dyDescent="0.35">
      <c r="B146" s="69"/>
      <c r="C146" s="70"/>
      <c r="D146" s="70"/>
      <c r="E146" s="66"/>
      <c r="F146" s="66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66"/>
      <c r="BU146" s="66"/>
      <c r="BV146" s="72"/>
      <c r="BW146" s="66"/>
      <c r="BX146" s="66"/>
      <c r="BY146" s="66"/>
      <c r="BZ146" s="66"/>
      <c r="CA146" s="66"/>
      <c r="CB146" s="71"/>
    </row>
    <row r="147" spans="2:80" ht="16.5" x14ac:dyDescent="0.35">
      <c r="B147" s="69"/>
      <c r="C147" s="70"/>
      <c r="D147" s="70"/>
      <c r="E147" s="66"/>
      <c r="F147" s="66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66"/>
      <c r="BU147" s="66"/>
      <c r="BV147" s="72"/>
      <c r="BW147" s="66"/>
      <c r="BX147" s="66"/>
      <c r="BY147" s="66"/>
      <c r="BZ147" s="66"/>
      <c r="CA147" s="66"/>
      <c r="CB147" s="71"/>
    </row>
    <row r="148" spans="2:80" ht="16.5" x14ac:dyDescent="0.35">
      <c r="B148" s="69"/>
      <c r="C148" s="70"/>
      <c r="D148" s="70"/>
      <c r="E148" s="66"/>
      <c r="F148" s="66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66"/>
      <c r="BU148" s="66"/>
      <c r="BV148" s="72"/>
      <c r="BW148" s="66"/>
      <c r="BX148" s="66"/>
      <c r="BY148" s="66"/>
      <c r="BZ148" s="66"/>
      <c r="CA148" s="66"/>
      <c r="CB148" s="71"/>
    </row>
    <row r="149" spans="2:80" ht="16.5" x14ac:dyDescent="0.35">
      <c r="B149" s="69"/>
      <c r="C149" s="70"/>
      <c r="D149" s="70"/>
      <c r="E149" s="66"/>
      <c r="F149" s="66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66"/>
      <c r="BU149" s="66"/>
      <c r="BV149" s="72"/>
      <c r="BW149" s="66"/>
      <c r="BX149" s="66"/>
      <c r="BY149" s="66"/>
      <c r="BZ149" s="66"/>
      <c r="CA149" s="66"/>
      <c r="CB149" s="71"/>
    </row>
    <row r="150" spans="2:80" ht="16.5" x14ac:dyDescent="0.35">
      <c r="B150" s="69"/>
      <c r="C150" s="70"/>
      <c r="D150" s="70"/>
      <c r="E150" s="66"/>
      <c r="F150" s="66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66"/>
      <c r="BU150" s="66"/>
      <c r="BV150" s="72"/>
      <c r="BW150" s="66"/>
      <c r="BX150" s="66"/>
      <c r="BY150" s="66"/>
      <c r="BZ150" s="66"/>
      <c r="CA150" s="66"/>
      <c r="CB150" s="71"/>
    </row>
    <row r="151" spans="2:80" ht="16.5" x14ac:dyDescent="0.35">
      <c r="B151" s="69"/>
      <c r="C151" s="70"/>
      <c r="D151" s="70"/>
      <c r="E151" s="66"/>
      <c r="F151" s="66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66"/>
      <c r="BU151" s="66"/>
      <c r="BV151" s="72"/>
      <c r="BW151" s="66"/>
      <c r="BX151" s="66"/>
      <c r="BY151" s="66"/>
      <c r="BZ151" s="66"/>
      <c r="CA151" s="66"/>
      <c r="CB151" s="71"/>
    </row>
    <row r="152" spans="2:80" ht="16.5" x14ac:dyDescent="0.35">
      <c r="B152" s="69"/>
      <c r="C152" s="70"/>
      <c r="D152" s="70"/>
      <c r="E152" s="66"/>
      <c r="F152" s="66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66"/>
      <c r="BU152" s="66"/>
      <c r="BV152" s="72"/>
      <c r="BW152" s="66"/>
      <c r="BX152" s="66"/>
      <c r="BY152" s="66"/>
      <c r="BZ152" s="66"/>
      <c r="CA152" s="66"/>
      <c r="CB152" s="71"/>
    </row>
    <row r="153" spans="2:80" ht="16.5" x14ac:dyDescent="0.35">
      <c r="B153" s="69"/>
      <c r="C153" s="70"/>
      <c r="D153" s="70"/>
      <c r="E153" s="66"/>
      <c r="F153" s="66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66"/>
      <c r="BU153" s="66"/>
      <c r="BV153" s="72"/>
      <c r="BW153" s="66"/>
      <c r="BX153" s="66"/>
      <c r="BY153" s="66"/>
      <c r="BZ153" s="66"/>
      <c r="CA153" s="66"/>
      <c r="CB153" s="71"/>
    </row>
    <row r="154" spans="2:80" ht="16.5" x14ac:dyDescent="0.35">
      <c r="B154" s="69"/>
      <c r="C154" s="70"/>
      <c r="D154" s="70"/>
      <c r="E154" s="66"/>
      <c r="F154" s="66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66"/>
      <c r="BU154" s="66"/>
      <c r="BV154" s="72"/>
      <c r="BW154" s="66"/>
      <c r="BX154" s="66"/>
      <c r="BY154" s="66"/>
      <c r="BZ154" s="66"/>
      <c r="CA154" s="66"/>
      <c r="CB154" s="71"/>
    </row>
    <row r="155" spans="2:80" ht="16.5" x14ac:dyDescent="0.35">
      <c r="B155" s="69"/>
      <c r="C155" s="70"/>
      <c r="D155" s="70"/>
      <c r="E155" s="66"/>
      <c r="F155" s="66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66"/>
      <c r="BU155" s="66"/>
      <c r="BV155" s="72"/>
      <c r="BW155" s="66"/>
      <c r="BX155" s="66"/>
      <c r="BY155" s="66"/>
      <c r="BZ155" s="66"/>
      <c r="CA155" s="66"/>
      <c r="CB155" s="71"/>
    </row>
    <row r="156" spans="2:80" ht="16.5" x14ac:dyDescent="0.35">
      <c r="B156" s="69"/>
      <c r="C156" s="70"/>
      <c r="D156" s="70"/>
      <c r="E156" s="66"/>
      <c r="F156" s="66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66"/>
      <c r="BU156" s="66"/>
      <c r="BV156" s="72"/>
      <c r="BW156" s="66"/>
      <c r="BX156" s="66"/>
      <c r="BY156" s="66"/>
      <c r="BZ156" s="66"/>
      <c r="CA156" s="66"/>
      <c r="CB156" s="71"/>
    </row>
    <row r="157" spans="2:80" ht="16.5" x14ac:dyDescent="0.35">
      <c r="B157" s="69"/>
      <c r="C157" s="70"/>
      <c r="D157" s="70"/>
      <c r="E157" s="66"/>
      <c r="F157" s="66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66"/>
      <c r="BU157" s="66"/>
      <c r="BV157" s="72"/>
      <c r="BW157" s="66"/>
      <c r="BX157" s="66"/>
      <c r="BY157" s="66"/>
      <c r="BZ157" s="66"/>
      <c r="CA157" s="66"/>
      <c r="CB157" s="71"/>
    </row>
    <row r="158" spans="2:80" ht="16.5" x14ac:dyDescent="0.35">
      <c r="B158" s="69"/>
      <c r="C158" s="70"/>
      <c r="D158" s="70"/>
      <c r="E158" s="66"/>
      <c r="F158" s="66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66"/>
      <c r="BU158" s="66"/>
      <c r="BV158" s="72"/>
      <c r="BW158" s="66"/>
      <c r="BX158" s="66"/>
      <c r="BY158" s="66"/>
      <c r="BZ158" s="66"/>
      <c r="CA158" s="66"/>
      <c r="CB158" s="71"/>
    </row>
    <row r="159" spans="2:80" ht="16.5" x14ac:dyDescent="0.35">
      <c r="B159" s="69"/>
      <c r="C159" s="70"/>
      <c r="D159" s="70"/>
      <c r="E159" s="66"/>
      <c r="F159" s="66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66"/>
      <c r="BU159" s="66"/>
      <c r="BV159" s="72"/>
      <c r="BW159" s="66"/>
      <c r="BX159" s="66"/>
      <c r="BY159" s="66"/>
      <c r="BZ159" s="66"/>
      <c r="CA159" s="66"/>
      <c r="CB159" s="71"/>
    </row>
    <row r="160" spans="2:80" ht="16.5" x14ac:dyDescent="0.35">
      <c r="B160" s="69"/>
      <c r="C160" s="70"/>
      <c r="D160" s="70"/>
      <c r="E160" s="66"/>
      <c r="F160" s="66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66"/>
      <c r="BU160" s="66"/>
      <c r="BV160" s="72"/>
      <c r="BW160" s="66"/>
      <c r="BX160" s="66"/>
      <c r="BY160" s="66"/>
      <c r="BZ160" s="66"/>
      <c r="CA160" s="66"/>
      <c r="CB160" s="71"/>
    </row>
    <row r="161" spans="2:80" ht="16.5" x14ac:dyDescent="0.35">
      <c r="B161" s="69"/>
      <c r="C161" s="70"/>
      <c r="D161" s="70"/>
      <c r="E161" s="66"/>
      <c r="F161" s="66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66"/>
      <c r="BU161" s="66"/>
      <c r="BV161" s="72"/>
      <c r="BW161" s="66"/>
      <c r="BX161" s="66"/>
      <c r="BY161" s="66"/>
      <c r="BZ161" s="66"/>
      <c r="CA161" s="66"/>
      <c r="CB161" s="71"/>
    </row>
    <row r="162" spans="2:80" ht="16.5" x14ac:dyDescent="0.35">
      <c r="B162" s="69"/>
      <c r="C162" s="70"/>
      <c r="D162" s="70"/>
      <c r="E162" s="66"/>
      <c r="F162" s="66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66"/>
      <c r="BU162" s="66"/>
      <c r="BV162" s="72"/>
      <c r="BW162" s="66"/>
      <c r="BX162" s="66"/>
      <c r="BY162" s="66"/>
      <c r="BZ162" s="66"/>
      <c r="CA162" s="66"/>
      <c r="CB162" s="71"/>
    </row>
    <row r="163" spans="2:80" ht="16.5" x14ac:dyDescent="0.35">
      <c r="B163" s="69"/>
      <c r="C163" s="70"/>
      <c r="D163" s="70"/>
      <c r="E163" s="66"/>
      <c r="F163" s="66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66"/>
      <c r="BU163" s="66"/>
      <c r="BV163" s="72"/>
      <c r="BW163" s="66"/>
      <c r="BX163" s="66"/>
      <c r="BY163" s="66"/>
      <c r="BZ163" s="66"/>
      <c r="CA163" s="66"/>
      <c r="CB163" s="71"/>
    </row>
    <row r="164" spans="2:80" ht="16.5" x14ac:dyDescent="0.35">
      <c r="B164" s="69"/>
      <c r="C164" s="70"/>
      <c r="D164" s="70"/>
      <c r="E164" s="66"/>
      <c r="F164" s="66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66"/>
      <c r="BU164" s="66"/>
      <c r="BV164" s="72"/>
      <c r="BW164" s="66"/>
      <c r="BX164" s="66"/>
      <c r="BY164" s="66"/>
      <c r="BZ164" s="66"/>
      <c r="CA164" s="66"/>
      <c r="CB164" s="71"/>
    </row>
    <row r="165" spans="2:80" ht="16.5" x14ac:dyDescent="0.35">
      <c r="B165" s="69"/>
      <c r="C165" s="70"/>
      <c r="D165" s="70"/>
      <c r="E165" s="66"/>
      <c r="F165" s="66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66"/>
      <c r="BU165" s="66"/>
      <c r="BV165" s="72"/>
      <c r="BW165" s="66"/>
      <c r="BX165" s="66"/>
      <c r="BY165" s="66"/>
      <c r="BZ165" s="66"/>
      <c r="CA165" s="66"/>
      <c r="CB165" s="71"/>
    </row>
    <row r="166" spans="2:80" ht="16.5" x14ac:dyDescent="0.35">
      <c r="B166" s="69"/>
      <c r="C166" s="70"/>
      <c r="D166" s="70"/>
      <c r="E166" s="66"/>
      <c r="F166" s="66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66"/>
      <c r="BU166" s="66"/>
      <c r="BV166" s="72"/>
      <c r="BW166" s="66"/>
      <c r="BX166" s="66"/>
      <c r="BY166" s="66"/>
      <c r="BZ166" s="66"/>
      <c r="CA166" s="66"/>
      <c r="CB166" s="71"/>
    </row>
    <row r="167" spans="2:80" ht="16.5" x14ac:dyDescent="0.35"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</row>
    <row r="168" spans="2:80" ht="16.5" x14ac:dyDescent="0.35"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</row>
    <row r="169" spans="2:80" ht="16.5" x14ac:dyDescent="0.35"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</row>
    <row r="170" spans="2:80" ht="16.5" x14ac:dyDescent="0.35"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</row>
    <row r="171" spans="2:80" ht="16.5" x14ac:dyDescent="0.35"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</row>
    <row r="172" spans="2:80" ht="16.5" x14ac:dyDescent="0.35"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</row>
    <row r="173" spans="2:80" ht="16.5" x14ac:dyDescent="0.35"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</row>
    <row r="174" spans="2:80" ht="16.5" x14ac:dyDescent="0.35"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</row>
    <row r="175" spans="2:80" ht="16.5" x14ac:dyDescent="0.35"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</row>
    <row r="176" spans="2:80" ht="16.5" x14ac:dyDescent="0.35"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</row>
    <row r="177" spans="7:71" ht="16.5" x14ac:dyDescent="0.35"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</row>
    <row r="178" spans="7:71" ht="16.5" x14ac:dyDescent="0.35"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</row>
    <row r="179" spans="7:71" ht="16.5" x14ac:dyDescent="0.35"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</row>
    <row r="180" spans="7:71" ht="16.5" x14ac:dyDescent="0.35"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</row>
    <row r="181" spans="7:71" ht="16.5" x14ac:dyDescent="0.35"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</row>
    <row r="182" spans="7:71" ht="16.5" x14ac:dyDescent="0.35"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</row>
    <row r="183" spans="7:71" ht="16.5" x14ac:dyDescent="0.35"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</row>
    <row r="184" spans="7:71" ht="16.5" x14ac:dyDescent="0.35"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</row>
    <row r="185" spans="7:71" ht="16.5" x14ac:dyDescent="0.35"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</row>
    <row r="186" spans="7:71" ht="16.5" x14ac:dyDescent="0.35"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</row>
    <row r="187" spans="7:71" ht="16.5" x14ac:dyDescent="0.35"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</row>
    <row r="188" spans="7:71" ht="16.5" x14ac:dyDescent="0.35"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</row>
    <row r="189" spans="7:71" ht="16.5" x14ac:dyDescent="0.35"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</row>
    <row r="190" spans="7:71" ht="16.5" x14ac:dyDescent="0.35"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</row>
    <row r="191" spans="7:71" ht="16.5" x14ac:dyDescent="0.35"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</row>
    <row r="192" spans="7:71" ht="16.5" x14ac:dyDescent="0.35"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</row>
    <row r="193" spans="7:71" ht="16.5" x14ac:dyDescent="0.35"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</row>
    <row r="194" spans="7:71" ht="16.5" x14ac:dyDescent="0.35"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</row>
    <row r="195" spans="7:71" ht="16.5" x14ac:dyDescent="0.35"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</row>
    <row r="196" spans="7:71" ht="16.5" x14ac:dyDescent="0.35"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</row>
    <row r="197" spans="7:71" ht="16.5" x14ac:dyDescent="0.35"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</row>
    <row r="198" spans="7:71" ht="16.5" x14ac:dyDescent="0.35"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</row>
    <row r="199" spans="7:71" ht="16.5" x14ac:dyDescent="0.35"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</row>
    <row r="200" spans="7:71" ht="16.5" x14ac:dyDescent="0.35"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</row>
    <row r="201" spans="7:71" ht="16.5" x14ac:dyDescent="0.35"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</row>
    <row r="202" spans="7:71" ht="16.5" x14ac:dyDescent="0.35"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</row>
    <row r="203" spans="7:71" ht="16.5" x14ac:dyDescent="0.35"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</row>
    <row r="204" spans="7:71" ht="16.5" x14ac:dyDescent="0.35"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</row>
    <row r="205" spans="7:71" ht="16.5" x14ac:dyDescent="0.35"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</row>
    <row r="206" spans="7:71" ht="16.5" x14ac:dyDescent="0.35"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</row>
    <row r="207" spans="7:71" ht="16.5" x14ac:dyDescent="0.35"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</row>
    <row r="208" spans="7:71" ht="16.5" x14ac:dyDescent="0.35"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</row>
    <row r="209" spans="7:71" ht="16.5" x14ac:dyDescent="0.35"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</row>
    <row r="210" spans="7:71" ht="16.5" x14ac:dyDescent="0.35"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</row>
    <row r="211" spans="7:71" ht="16.5" x14ac:dyDescent="0.35"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</row>
    <row r="212" spans="7:71" ht="16.5" x14ac:dyDescent="0.35"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</row>
    <row r="213" spans="7:71" ht="16.5" x14ac:dyDescent="0.35"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</row>
    <row r="214" spans="7:71" ht="16.5" x14ac:dyDescent="0.35"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</row>
    <row r="215" spans="7:71" ht="16.5" x14ac:dyDescent="0.35"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</row>
    <row r="216" spans="7:71" ht="16.5" x14ac:dyDescent="0.35"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</row>
    <row r="217" spans="7:71" ht="16.5" x14ac:dyDescent="0.35"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</row>
    <row r="218" spans="7:71" ht="16.5" x14ac:dyDescent="0.35"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</row>
    <row r="219" spans="7:71" ht="16.5" x14ac:dyDescent="0.35"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</row>
    <row r="220" spans="7:71" ht="16.5" x14ac:dyDescent="0.35"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</row>
    <row r="221" spans="7:71" ht="16.5" x14ac:dyDescent="0.35"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</row>
    <row r="222" spans="7:71" ht="16.5" x14ac:dyDescent="0.35"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</row>
    <row r="223" spans="7:71" ht="16.5" x14ac:dyDescent="0.35"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</row>
    <row r="224" spans="7:71" ht="16.5" x14ac:dyDescent="0.35"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</row>
    <row r="225" spans="7:71" ht="16.5" x14ac:dyDescent="0.35"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</row>
    <row r="226" spans="7:71" ht="16.5" x14ac:dyDescent="0.35"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</row>
    <row r="227" spans="7:71" ht="16.5" x14ac:dyDescent="0.35"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</row>
    <row r="228" spans="7:71" ht="16.5" x14ac:dyDescent="0.35"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</row>
    <row r="229" spans="7:71" ht="16.5" x14ac:dyDescent="0.35"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</row>
    <row r="230" spans="7:71" ht="16.5" x14ac:dyDescent="0.35"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</row>
    <row r="231" spans="7:71" ht="16.5" x14ac:dyDescent="0.35"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</row>
    <row r="232" spans="7:71" ht="16.5" x14ac:dyDescent="0.35"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</row>
    <row r="233" spans="7:71" ht="16.5" x14ac:dyDescent="0.35"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</row>
    <row r="234" spans="7:71" ht="16.5" x14ac:dyDescent="0.35"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</row>
    <row r="235" spans="7:71" ht="16.5" x14ac:dyDescent="0.35"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</row>
    <row r="236" spans="7:71" ht="16.5" x14ac:dyDescent="0.35"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</row>
    <row r="237" spans="7:71" ht="16.5" x14ac:dyDescent="0.35"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</row>
    <row r="238" spans="7:71" ht="16.5" x14ac:dyDescent="0.35"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</row>
    <row r="239" spans="7:71" ht="16.5" x14ac:dyDescent="0.35"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</row>
    <row r="240" spans="7:71" ht="16.5" x14ac:dyDescent="0.35"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</row>
    <row r="241" spans="7:71" ht="16.5" x14ac:dyDescent="0.35"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</row>
    <row r="242" spans="7:71" ht="16.5" x14ac:dyDescent="0.35"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</row>
    <row r="243" spans="7:71" ht="16.5" x14ac:dyDescent="0.35"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</row>
    <row r="244" spans="7:71" ht="16.5" x14ac:dyDescent="0.35"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</row>
    <row r="245" spans="7:71" ht="16.5" x14ac:dyDescent="0.35"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</row>
    <row r="246" spans="7:71" ht="16.5" x14ac:dyDescent="0.35"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</row>
    <row r="247" spans="7:71" ht="16.5" x14ac:dyDescent="0.35"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</row>
    <row r="248" spans="7:71" ht="16.5" x14ac:dyDescent="0.35"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</row>
    <row r="249" spans="7:71" ht="16.5" x14ac:dyDescent="0.35"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</row>
    <row r="250" spans="7:71" ht="16.5" x14ac:dyDescent="0.35"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</row>
    <row r="251" spans="7:71" ht="16.5" x14ac:dyDescent="0.35"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</row>
    <row r="252" spans="7:71" ht="16.5" x14ac:dyDescent="0.35"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</row>
    <row r="253" spans="7:71" ht="16.5" x14ac:dyDescent="0.35"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</row>
    <row r="254" spans="7:71" ht="16.5" x14ac:dyDescent="0.35"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</row>
    <row r="255" spans="7:71" ht="16.5" x14ac:dyDescent="0.35"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</row>
    <row r="256" spans="7:71" ht="16.5" x14ac:dyDescent="0.35"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</row>
    <row r="257" spans="7:71" ht="16.5" x14ac:dyDescent="0.35"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</row>
    <row r="258" spans="7:71" ht="16.5" x14ac:dyDescent="0.35"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</row>
    <row r="259" spans="7:71" ht="16.5" x14ac:dyDescent="0.35"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0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</row>
    <row r="260" spans="7:71" ht="16.5" x14ac:dyDescent="0.35"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0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</row>
    <row r="261" spans="7:71" ht="16.5" x14ac:dyDescent="0.35"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</row>
    <row r="262" spans="7:71" ht="16.5" x14ac:dyDescent="0.35"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</row>
    <row r="263" spans="7:71" ht="16.5" x14ac:dyDescent="0.35"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</row>
    <row r="264" spans="7:71" ht="16.5" x14ac:dyDescent="0.35"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</row>
    <row r="265" spans="7:71" ht="16.5" x14ac:dyDescent="0.35"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</row>
    <row r="266" spans="7:71" ht="16.5" x14ac:dyDescent="0.35"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</row>
    <row r="267" spans="7:71" ht="16.5" x14ac:dyDescent="0.35"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</row>
    <row r="268" spans="7:71" ht="16.5" x14ac:dyDescent="0.35"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</row>
    <row r="269" spans="7:71" ht="16.5" x14ac:dyDescent="0.35"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</row>
    <row r="270" spans="7:71" ht="16.5" x14ac:dyDescent="0.35"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</row>
    <row r="271" spans="7:71" ht="16.5" x14ac:dyDescent="0.35"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</row>
    <row r="272" spans="7:71" ht="16.5" x14ac:dyDescent="0.35"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</row>
    <row r="273" spans="7:71" ht="16.5" x14ac:dyDescent="0.35"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</row>
    <row r="274" spans="7:71" ht="16.5" x14ac:dyDescent="0.35"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</row>
    <row r="275" spans="7:71" ht="16.5" x14ac:dyDescent="0.35"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</row>
    <row r="276" spans="7:71" ht="16.5" x14ac:dyDescent="0.35"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</row>
    <row r="277" spans="7:71" ht="16.5" x14ac:dyDescent="0.35"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</row>
    <row r="278" spans="7:71" ht="16.5" x14ac:dyDescent="0.35"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</row>
    <row r="279" spans="7:71" ht="16.5" x14ac:dyDescent="0.35"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</row>
    <row r="280" spans="7:71" ht="16.5" x14ac:dyDescent="0.35"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</row>
    <row r="281" spans="7:71" ht="16.5" x14ac:dyDescent="0.35"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0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</row>
    <row r="282" spans="7:71" ht="16.5" x14ac:dyDescent="0.35"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</row>
    <row r="283" spans="7:71" ht="16.5" x14ac:dyDescent="0.35"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</row>
    <row r="284" spans="7:71" ht="16.5" x14ac:dyDescent="0.35"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</row>
    <row r="285" spans="7:71" ht="16.5" x14ac:dyDescent="0.35"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</row>
    <row r="286" spans="7:71" ht="16.5" x14ac:dyDescent="0.35"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0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</row>
    <row r="287" spans="7:71" ht="16.5" x14ac:dyDescent="0.35"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</row>
    <row r="288" spans="7:71" ht="16.5" x14ac:dyDescent="0.35"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0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</row>
    <row r="289" spans="7:71" ht="16.5" x14ac:dyDescent="0.35"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0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</row>
    <row r="290" spans="7:71" ht="16.5" x14ac:dyDescent="0.35"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0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</row>
    <row r="291" spans="7:71" ht="16.5" x14ac:dyDescent="0.35"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0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</row>
    <row r="292" spans="7:71" ht="16.5" x14ac:dyDescent="0.35"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</row>
    <row r="293" spans="7:71" ht="16.5" x14ac:dyDescent="0.35"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0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</row>
    <row r="294" spans="7:71" ht="16.5" x14ac:dyDescent="0.35"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0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</row>
    <row r="295" spans="7:71" ht="16.5" x14ac:dyDescent="0.35"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0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</row>
    <row r="296" spans="7:71" ht="16.5" x14ac:dyDescent="0.35"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  <c r="AY296" s="70"/>
      <c r="AZ296" s="70"/>
      <c r="BA296" s="70"/>
      <c r="BB296" s="70"/>
      <c r="BC296" s="70"/>
      <c r="BD296" s="70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</row>
    <row r="297" spans="7:71" ht="16.5" x14ac:dyDescent="0.35"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</row>
    <row r="298" spans="7:71" ht="16.5" x14ac:dyDescent="0.35"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  <c r="AY298" s="70"/>
      <c r="AZ298" s="70"/>
      <c r="BA298" s="70"/>
      <c r="BB298" s="70"/>
      <c r="BC298" s="70"/>
      <c r="BD298" s="70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</row>
    <row r="299" spans="7:71" ht="16.5" x14ac:dyDescent="0.35"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</row>
    <row r="300" spans="7:71" ht="16.5" x14ac:dyDescent="0.35"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</row>
    <row r="301" spans="7:71" ht="16.5" x14ac:dyDescent="0.35"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</row>
    <row r="302" spans="7:71" ht="16.5" x14ac:dyDescent="0.35"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  <c r="BI302" s="70"/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</row>
    <row r="303" spans="7:71" ht="16.5" x14ac:dyDescent="0.35"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</row>
    <row r="304" spans="7:71" ht="16.5" x14ac:dyDescent="0.35"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  <c r="AY304" s="70"/>
      <c r="AZ304" s="70"/>
      <c r="BA304" s="70"/>
      <c r="BB304" s="70"/>
      <c r="BC304" s="70"/>
      <c r="BD304" s="70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</row>
    <row r="305" spans="7:71" ht="16.5" x14ac:dyDescent="0.35"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</row>
    <row r="306" spans="7:71" ht="16.5" x14ac:dyDescent="0.35"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</row>
    <row r="307" spans="7:71" ht="16.5" x14ac:dyDescent="0.35"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</row>
    <row r="308" spans="7:71" ht="16.5" x14ac:dyDescent="0.35"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  <c r="AY308" s="70"/>
      <c r="AZ308" s="70"/>
      <c r="BA308" s="70"/>
      <c r="BB308" s="70"/>
      <c r="BC308" s="70"/>
      <c r="BD308" s="70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</row>
    <row r="309" spans="7:71" ht="16.5" x14ac:dyDescent="0.35"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</row>
    <row r="310" spans="7:71" ht="16.5" x14ac:dyDescent="0.35"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  <c r="AY310" s="70"/>
      <c r="AZ310" s="70"/>
      <c r="BA310" s="70"/>
      <c r="BB310" s="70"/>
      <c r="BC310" s="70"/>
      <c r="BD310" s="70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</row>
    <row r="311" spans="7:71" ht="16.5" x14ac:dyDescent="0.35"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  <c r="AY311" s="70"/>
      <c r="AZ311" s="70"/>
      <c r="BA311" s="70"/>
      <c r="BB311" s="70"/>
      <c r="BC311" s="70"/>
      <c r="BD311" s="70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</row>
    <row r="312" spans="7:71" ht="16.5" x14ac:dyDescent="0.35"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</row>
    <row r="313" spans="7:71" ht="16.5" x14ac:dyDescent="0.35"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</row>
    <row r="314" spans="7:71" ht="16.5" x14ac:dyDescent="0.35"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</row>
    <row r="315" spans="7:71" ht="16.5" x14ac:dyDescent="0.35"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</row>
    <row r="316" spans="7:71" ht="16.5" x14ac:dyDescent="0.35"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</row>
    <row r="317" spans="7:71" ht="16.5" x14ac:dyDescent="0.35"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  <c r="AY317" s="70"/>
      <c r="AZ317" s="70"/>
      <c r="BA317" s="70"/>
      <c r="BB317" s="70"/>
      <c r="BC317" s="70"/>
      <c r="BD317" s="70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</row>
    <row r="318" spans="7:71" ht="16.5" x14ac:dyDescent="0.35"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  <c r="AY318" s="70"/>
      <c r="AZ318" s="70"/>
      <c r="BA318" s="70"/>
      <c r="BB318" s="70"/>
      <c r="BC318" s="70"/>
      <c r="BD318" s="70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</row>
    <row r="319" spans="7:71" ht="16.5" x14ac:dyDescent="0.35"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  <c r="AY319" s="70"/>
      <c r="AZ319" s="70"/>
      <c r="BA319" s="70"/>
      <c r="BB319" s="70"/>
      <c r="BC319" s="70"/>
      <c r="BD319" s="70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</row>
    <row r="320" spans="7:71" ht="16.5" x14ac:dyDescent="0.35"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  <c r="AY320" s="70"/>
      <c r="AZ320" s="70"/>
      <c r="BA320" s="70"/>
      <c r="BB320" s="70"/>
      <c r="BC320" s="70"/>
      <c r="BD320" s="70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</row>
    <row r="321" spans="7:71" ht="16.5" x14ac:dyDescent="0.35"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  <c r="AY321" s="70"/>
      <c r="AZ321" s="70"/>
      <c r="BA321" s="70"/>
      <c r="BB321" s="70"/>
      <c r="BC321" s="70"/>
      <c r="BD321" s="70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</row>
    <row r="322" spans="7:71" ht="16.5" x14ac:dyDescent="0.35"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</row>
    <row r="323" spans="7:71" ht="16.5" x14ac:dyDescent="0.35"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</row>
    <row r="324" spans="7:71" ht="16.5" x14ac:dyDescent="0.35"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  <c r="AY324" s="70"/>
      <c r="AZ324" s="70"/>
      <c r="BA324" s="70"/>
      <c r="BB324" s="70"/>
      <c r="BC324" s="70"/>
      <c r="BD324" s="70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</row>
    <row r="325" spans="7:71" ht="16.5" x14ac:dyDescent="0.35"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  <c r="AY325" s="70"/>
      <c r="AZ325" s="70"/>
      <c r="BA325" s="70"/>
      <c r="BB325" s="70"/>
      <c r="BC325" s="70"/>
      <c r="BD325" s="70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</row>
    <row r="326" spans="7:71" ht="16.5" x14ac:dyDescent="0.35"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</row>
    <row r="327" spans="7:71" ht="16.5" x14ac:dyDescent="0.35"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  <c r="AY327" s="70"/>
      <c r="AZ327" s="70"/>
      <c r="BA327" s="70"/>
      <c r="BB327" s="70"/>
      <c r="BC327" s="70"/>
      <c r="BD327" s="70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</row>
    <row r="328" spans="7:71" ht="16.5" x14ac:dyDescent="0.35"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  <c r="AY328" s="70"/>
      <c r="AZ328" s="70"/>
      <c r="BA328" s="70"/>
      <c r="BB328" s="70"/>
      <c r="BC328" s="70"/>
      <c r="BD328" s="70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</row>
    <row r="329" spans="7:71" ht="16.5" x14ac:dyDescent="0.35"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</row>
    <row r="330" spans="7:71" ht="16.5" x14ac:dyDescent="0.35"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</row>
    <row r="331" spans="7:71" ht="16.5" x14ac:dyDescent="0.35"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  <c r="AY331" s="70"/>
      <c r="AZ331" s="70"/>
      <c r="BA331" s="70"/>
      <c r="BB331" s="70"/>
      <c r="BC331" s="70"/>
      <c r="BD331" s="70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</row>
    <row r="332" spans="7:71" ht="16.5" x14ac:dyDescent="0.35"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  <c r="AY332" s="70"/>
      <c r="AZ332" s="70"/>
      <c r="BA332" s="70"/>
      <c r="BB332" s="70"/>
      <c r="BC332" s="70"/>
      <c r="BD332" s="70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</row>
    <row r="333" spans="7:71" ht="16.5" x14ac:dyDescent="0.35"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  <c r="AY333" s="70"/>
      <c r="AZ333" s="70"/>
      <c r="BA333" s="70"/>
      <c r="BB333" s="70"/>
      <c r="BC333" s="70"/>
      <c r="BD333" s="70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</row>
    <row r="334" spans="7:71" ht="16.5" x14ac:dyDescent="0.35"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  <c r="AY334" s="70"/>
      <c r="AZ334" s="70"/>
      <c r="BA334" s="70"/>
      <c r="BB334" s="70"/>
      <c r="BC334" s="70"/>
      <c r="BD334" s="70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</row>
    <row r="335" spans="7:71" ht="16.5" x14ac:dyDescent="0.35"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  <c r="AY335" s="70"/>
      <c r="AZ335" s="70"/>
      <c r="BA335" s="70"/>
      <c r="BB335" s="70"/>
      <c r="BC335" s="70"/>
      <c r="BD335" s="70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</row>
    <row r="336" spans="7:71" ht="16.5" x14ac:dyDescent="0.35"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  <c r="AY336" s="70"/>
      <c r="AZ336" s="70"/>
      <c r="BA336" s="70"/>
      <c r="BB336" s="70"/>
      <c r="BC336" s="70"/>
      <c r="BD336" s="70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</row>
    <row r="337" spans="7:71" ht="16.5" x14ac:dyDescent="0.35"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  <c r="AY337" s="70"/>
      <c r="AZ337" s="70"/>
      <c r="BA337" s="70"/>
      <c r="BB337" s="70"/>
      <c r="BC337" s="70"/>
      <c r="BD337" s="70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</row>
    <row r="338" spans="7:71" ht="16.5" x14ac:dyDescent="0.35"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  <c r="AY338" s="70"/>
      <c r="AZ338" s="70"/>
      <c r="BA338" s="70"/>
      <c r="BB338" s="70"/>
      <c r="BC338" s="70"/>
      <c r="BD338" s="70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</row>
    <row r="339" spans="7:71" ht="16.5" x14ac:dyDescent="0.35"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  <c r="AY339" s="70"/>
      <c r="AZ339" s="70"/>
      <c r="BA339" s="70"/>
      <c r="BB339" s="70"/>
      <c r="BC339" s="70"/>
      <c r="BD339" s="70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</row>
    <row r="340" spans="7:71" ht="16.5" x14ac:dyDescent="0.35"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</row>
    <row r="341" spans="7:71" ht="16.5" x14ac:dyDescent="0.35"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</row>
    <row r="342" spans="7:71" ht="16.5" x14ac:dyDescent="0.35"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</row>
    <row r="343" spans="7:71" ht="16.5" x14ac:dyDescent="0.35"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</row>
    <row r="344" spans="7:71" ht="16.5" x14ac:dyDescent="0.35"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  <c r="AY344" s="70"/>
      <c r="AZ344" s="70"/>
      <c r="BA344" s="70"/>
      <c r="BB344" s="70"/>
      <c r="BC344" s="70"/>
      <c r="BD344" s="70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</row>
    <row r="345" spans="7:71" ht="16.5" x14ac:dyDescent="0.35"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</row>
    <row r="346" spans="7:71" ht="16.5" x14ac:dyDescent="0.35"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  <c r="AY346" s="70"/>
      <c r="AZ346" s="70"/>
      <c r="BA346" s="70"/>
      <c r="BB346" s="70"/>
      <c r="BC346" s="70"/>
      <c r="BD346" s="70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</row>
    <row r="347" spans="7:71" ht="16.5" x14ac:dyDescent="0.35"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  <c r="AY347" s="70"/>
      <c r="AZ347" s="70"/>
      <c r="BA347" s="70"/>
      <c r="BB347" s="70"/>
      <c r="BC347" s="70"/>
      <c r="BD347" s="70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</row>
    <row r="348" spans="7:71" ht="16.5" x14ac:dyDescent="0.35"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  <c r="AY348" s="70"/>
      <c r="AZ348" s="70"/>
      <c r="BA348" s="70"/>
      <c r="BB348" s="70"/>
      <c r="BC348" s="70"/>
      <c r="BD348" s="70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</row>
    <row r="349" spans="7:71" ht="16.5" x14ac:dyDescent="0.35"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  <c r="AY349" s="70"/>
      <c r="AZ349" s="70"/>
      <c r="BA349" s="70"/>
      <c r="BB349" s="70"/>
      <c r="BC349" s="70"/>
      <c r="BD349" s="70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</row>
    <row r="350" spans="7:71" ht="16.5" x14ac:dyDescent="0.35"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  <c r="AY350" s="70"/>
      <c r="AZ350" s="70"/>
      <c r="BA350" s="70"/>
      <c r="BB350" s="70"/>
      <c r="BC350" s="70"/>
      <c r="BD350" s="70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</row>
    <row r="351" spans="7:71" ht="16.5" x14ac:dyDescent="0.35"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  <c r="AY351" s="70"/>
      <c r="AZ351" s="70"/>
      <c r="BA351" s="70"/>
      <c r="BB351" s="70"/>
      <c r="BC351" s="70"/>
      <c r="BD351" s="70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</row>
    <row r="352" spans="7:71" ht="16.5" x14ac:dyDescent="0.35"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  <c r="AY352" s="70"/>
      <c r="AZ352" s="70"/>
      <c r="BA352" s="70"/>
      <c r="BB352" s="70"/>
      <c r="BC352" s="70"/>
      <c r="BD352" s="70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</row>
    <row r="353" spans="7:71" ht="16.5" x14ac:dyDescent="0.35"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  <c r="AY353" s="70"/>
      <c r="AZ353" s="70"/>
      <c r="BA353" s="70"/>
      <c r="BB353" s="70"/>
      <c r="BC353" s="70"/>
      <c r="BD353" s="70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</row>
    <row r="354" spans="7:71" ht="16.5" x14ac:dyDescent="0.35"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  <c r="AY354" s="70"/>
      <c r="AZ354" s="70"/>
      <c r="BA354" s="70"/>
      <c r="BB354" s="70"/>
      <c r="BC354" s="70"/>
      <c r="BD354" s="70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</row>
    <row r="355" spans="7:71" ht="16.5" x14ac:dyDescent="0.35"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  <c r="AY355" s="70"/>
      <c r="AZ355" s="70"/>
      <c r="BA355" s="70"/>
      <c r="BB355" s="70"/>
      <c r="BC355" s="70"/>
      <c r="BD355" s="70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</row>
    <row r="356" spans="7:71" ht="16.5" x14ac:dyDescent="0.35"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  <c r="AY356" s="70"/>
      <c r="AZ356" s="70"/>
      <c r="BA356" s="70"/>
      <c r="BB356" s="70"/>
      <c r="BC356" s="70"/>
      <c r="BD356" s="70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</row>
    <row r="357" spans="7:71" ht="16.5" x14ac:dyDescent="0.35"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  <c r="AY357" s="70"/>
      <c r="AZ357" s="70"/>
      <c r="BA357" s="70"/>
      <c r="BB357" s="70"/>
      <c r="BC357" s="70"/>
      <c r="BD357" s="70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</row>
    <row r="358" spans="7:71" ht="16.5" x14ac:dyDescent="0.35"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  <c r="AY358" s="70"/>
      <c r="AZ358" s="70"/>
      <c r="BA358" s="70"/>
      <c r="BB358" s="70"/>
      <c r="BC358" s="70"/>
      <c r="BD358" s="70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</row>
    <row r="359" spans="7:71" ht="16.5" x14ac:dyDescent="0.35"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  <c r="AY359" s="70"/>
      <c r="AZ359" s="70"/>
      <c r="BA359" s="70"/>
      <c r="BB359" s="70"/>
      <c r="BC359" s="70"/>
      <c r="BD359" s="70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</row>
    <row r="360" spans="7:71" ht="16.5" x14ac:dyDescent="0.35"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  <c r="AY360" s="70"/>
      <c r="AZ360" s="70"/>
      <c r="BA360" s="70"/>
      <c r="BB360" s="70"/>
      <c r="BC360" s="70"/>
      <c r="BD360" s="70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</row>
    <row r="361" spans="7:71" ht="16.5" x14ac:dyDescent="0.35"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  <c r="AY361" s="70"/>
      <c r="AZ361" s="70"/>
      <c r="BA361" s="70"/>
      <c r="BB361" s="70"/>
      <c r="BC361" s="70"/>
      <c r="BD361" s="70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</row>
    <row r="362" spans="7:71" ht="16.5" x14ac:dyDescent="0.35"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  <c r="AY362" s="70"/>
      <c r="AZ362" s="70"/>
      <c r="BA362" s="70"/>
      <c r="BB362" s="70"/>
      <c r="BC362" s="70"/>
      <c r="BD362" s="70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</row>
    <row r="363" spans="7:71" ht="16.5" x14ac:dyDescent="0.35"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  <c r="AY363" s="70"/>
      <c r="AZ363" s="70"/>
      <c r="BA363" s="70"/>
      <c r="BB363" s="70"/>
      <c r="BC363" s="70"/>
      <c r="BD363" s="70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</row>
    <row r="364" spans="7:71" ht="16.5" x14ac:dyDescent="0.35"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  <c r="AY364" s="70"/>
      <c r="AZ364" s="70"/>
      <c r="BA364" s="70"/>
      <c r="BB364" s="70"/>
      <c r="BC364" s="70"/>
      <c r="BD364" s="70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</row>
    <row r="365" spans="7:71" ht="16.5" x14ac:dyDescent="0.35"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  <c r="AY365" s="70"/>
      <c r="AZ365" s="70"/>
      <c r="BA365" s="70"/>
      <c r="BB365" s="70"/>
      <c r="BC365" s="70"/>
      <c r="BD365" s="70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</row>
    <row r="366" spans="7:71" ht="16.5" x14ac:dyDescent="0.35"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  <c r="AY366" s="70"/>
      <c r="AZ366" s="70"/>
      <c r="BA366" s="70"/>
      <c r="BB366" s="70"/>
      <c r="BC366" s="70"/>
      <c r="BD366" s="70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</row>
    <row r="367" spans="7:71" ht="16.5" x14ac:dyDescent="0.35"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  <c r="AY367" s="70"/>
      <c r="AZ367" s="70"/>
      <c r="BA367" s="70"/>
      <c r="BB367" s="70"/>
      <c r="BC367" s="70"/>
      <c r="BD367" s="70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</row>
    <row r="368" spans="7:71" ht="16.5" x14ac:dyDescent="0.35"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  <c r="AY368" s="70"/>
      <c r="AZ368" s="70"/>
      <c r="BA368" s="70"/>
      <c r="BB368" s="70"/>
      <c r="BC368" s="70"/>
      <c r="BD368" s="70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</row>
    <row r="369" spans="7:71" ht="16.5" x14ac:dyDescent="0.35"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  <c r="AY369" s="70"/>
      <c r="AZ369" s="70"/>
      <c r="BA369" s="70"/>
      <c r="BB369" s="70"/>
      <c r="BC369" s="70"/>
      <c r="BD369" s="70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</row>
    <row r="370" spans="7:71" ht="16.5" x14ac:dyDescent="0.35"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</row>
    <row r="371" spans="7:71" ht="16.5" x14ac:dyDescent="0.35"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</row>
    <row r="372" spans="7:71" ht="16.5" x14ac:dyDescent="0.35"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</row>
    <row r="373" spans="7:71" ht="16.5" x14ac:dyDescent="0.35"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  <c r="AY373" s="70"/>
      <c r="AZ373" s="70"/>
      <c r="BA373" s="70"/>
      <c r="BB373" s="70"/>
      <c r="BC373" s="70"/>
      <c r="BD373" s="70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</row>
    <row r="374" spans="7:71" ht="16.5" x14ac:dyDescent="0.35"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  <c r="AY374" s="70"/>
      <c r="AZ374" s="70"/>
      <c r="BA374" s="70"/>
      <c r="BB374" s="70"/>
      <c r="BC374" s="70"/>
      <c r="BD374" s="70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</row>
    <row r="375" spans="7:71" ht="16.5" x14ac:dyDescent="0.35"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70"/>
      <c r="BO375" s="70"/>
      <c r="BP375" s="70"/>
      <c r="BQ375" s="70"/>
      <c r="BR375" s="70"/>
      <c r="BS375" s="70"/>
    </row>
    <row r="376" spans="7:71" ht="16.5" x14ac:dyDescent="0.35"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  <c r="AY376" s="70"/>
      <c r="AZ376" s="70"/>
      <c r="BA376" s="70"/>
      <c r="BB376" s="70"/>
      <c r="BC376" s="70"/>
      <c r="BD376" s="70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</row>
    <row r="377" spans="7:71" ht="16.5" x14ac:dyDescent="0.35"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</row>
    <row r="378" spans="7:71" ht="16.5" x14ac:dyDescent="0.35"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</row>
    <row r="379" spans="7:71" ht="16.5" x14ac:dyDescent="0.35"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  <c r="AY379" s="70"/>
      <c r="AZ379" s="70"/>
      <c r="BA379" s="70"/>
      <c r="BB379" s="70"/>
      <c r="BC379" s="70"/>
      <c r="BD379" s="70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</row>
    <row r="380" spans="7:71" ht="16.5" x14ac:dyDescent="0.35"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  <c r="AY380" s="70"/>
      <c r="AZ380" s="70"/>
      <c r="BA380" s="70"/>
      <c r="BB380" s="70"/>
      <c r="BC380" s="70"/>
      <c r="BD380" s="70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</row>
    <row r="381" spans="7:71" ht="16.5" x14ac:dyDescent="0.35"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/>
      <c r="BA381" s="70"/>
      <c r="BB381" s="70"/>
      <c r="BC381" s="70"/>
      <c r="BD381" s="70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</row>
    <row r="382" spans="7:71" ht="16.5" x14ac:dyDescent="0.35"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/>
      <c r="BA382" s="70"/>
      <c r="BB382" s="70"/>
      <c r="BC382" s="70"/>
      <c r="BD382" s="70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</row>
    <row r="383" spans="7:71" ht="16.5" x14ac:dyDescent="0.35"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  <c r="AY383" s="70"/>
      <c r="AZ383" s="70"/>
      <c r="BA383" s="70"/>
      <c r="BB383" s="70"/>
      <c r="BC383" s="70"/>
      <c r="BD383" s="70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</row>
    <row r="384" spans="7:71" ht="16.5" x14ac:dyDescent="0.35"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</row>
    <row r="385" spans="7:71" ht="16.5" x14ac:dyDescent="0.35"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</row>
    <row r="386" spans="7:71" ht="16.5" x14ac:dyDescent="0.35"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/>
      <c r="BA386" s="70"/>
      <c r="BB386" s="70"/>
      <c r="BC386" s="70"/>
      <c r="BD386" s="70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</row>
    <row r="387" spans="7:71" ht="16.5" x14ac:dyDescent="0.35"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</row>
    <row r="388" spans="7:71" ht="16.5" x14ac:dyDescent="0.35"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/>
      <c r="BA388" s="70"/>
      <c r="BB388" s="70"/>
      <c r="BC388" s="70"/>
      <c r="BD388" s="70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</row>
    <row r="389" spans="7:71" ht="16.5" x14ac:dyDescent="0.35"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/>
      <c r="BA389" s="70"/>
      <c r="BB389" s="70"/>
      <c r="BC389" s="70"/>
      <c r="BD389" s="70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</row>
    <row r="390" spans="7:71" ht="16.5" x14ac:dyDescent="0.35"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</row>
    <row r="391" spans="7:71" ht="16.5" x14ac:dyDescent="0.35"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</row>
    <row r="392" spans="7:71" ht="16.5" x14ac:dyDescent="0.35"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</row>
    <row r="393" spans="7:71" ht="16.5" x14ac:dyDescent="0.35"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/>
      <c r="BA393" s="70"/>
      <c r="BB393" s="70"/>
      <c r="BC393" s="70"/>
      <c r="BD393" s="70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</row>
    <row r="394" spans="7:71" ht="16.5" x14ac:dyDescent="0.35"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</row>
    <row r="395" spans="7:71" ht="16.5" x14ac:dyDescent="0.35"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</row>
    <row r="396" spans="7:71" ht="16.5" x14ac:dyDescent="0.35"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  <c r="AY396" s="70"/>
      <c r="AZ396" s="70"/>
      <c r="BA396" s="70"/>
      <c r="BB396" s="70"/>
      <c r="BC396" s="70"/>
      <c r="BD396" s="70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</row>
    <row r="397" spans="7:71" ht="16.5" x14ac:dyDescent="0.35"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</row>
    <row r="398" spans="7:71" ht="16.5" x14ac:dyDescent="0.35"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</row>
    <row r="399" spans="7:71" ht="16.5" x14ac:dyDescent="0.35"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</row>
    <row r="400" spans="7:71" ht="16.5" x14ac:dyDescent="0.35"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</row>
    <row r="401" spans="7:71" ht="16.5" x14ac:dyDescent="0.35"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</row>
    <row r="402" spans="7:71" ht="16.5" x14ac:dyDescent="0.35"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</row>
    <row r="403" spans="7:71" ht="16.5" x14ac:dyDescent="0.35"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</row>
    <row r="404" spans="7:71" ht="16.5" x14ac:dyDescent="0.35"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</row>
    <row r="405" spans="7:71" ht="16.5" x14ac:dyDescent="0.35"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</row>
    <row r="406" spans="7:71" ht="16.5" x14ac:dyDescent="0.35"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  <c r="AY406" s="70"/>
      <c r="AZ406" s="70"/>
      <c r="BA406" s="70"/>
      <c r="BB406" s="70"/>
      <c r="BC406" s="70"/>
      <c r="BD406" s="70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</row>
    <row r="407" spans="7:71" ht="16.5" x14ac:dyDescent="0.35"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</row>
    <row r="408" spans="7:71" ht="16.5" x14ac:dyDescent="0.35"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</row>
    <row r="409" spans="7:71" ht="16.5" x14ac:dyDescent="0.35"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</row>
    <row r="410" spans="7:71" ht="16.5" x14ac:dyDescent="0.35"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</row>
    <row r="411" spans="7:71" ht="16.5" x14ac:dyDescent="0.35"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/>
      <c r="BA411" s="70"/>
      <c r="BB411" s="70"/>
      <c r="BC411" s="70"/>
      <c r="BD411" s="70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</row>
    <row r="412" spans="7:71" ht="16.5" x14ac:dyDescent="0.35"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</row>
    <row r="413" spans="7:71" ht="16.5" x14ac:dyDescent="0.35"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</row>
    <row r="414" spans="7:71" ht="16.5" x14ac:dyDescent="0.35"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</row>
    <row r="415" spans="7:71" ht="16.5" x14ac:dyDescent="0.35"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</row>
    <row r="416" spans="7:71" ht="16.5" x14ac:dyDescent="0.35"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  <c r="AY416" s="70"/>
      <c r="AZ416" s="70"/>
      <c r="BA416" s="70"/>
      <c r="BB416" s="70"/>
      <c r="BC416" s="70"/>
      <c r="BD416" s="70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</row>
    <row r="417" spans="7:71" ht="16.5" x14ac:dyDescent="0.35"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  <c r="AY417" s="70"/>
      <c r="AZ417" s="70"/>
      <c r="BA417" s="70"/>
      <c r="BB417" s="70"/>
      <c r="BC417" s="70"/>
      <c r="BD417" s="70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</row>
    <row r="418" spans="7:71" ht="16.5" x14ac:dyDescent="0.35"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  <c r="AY418" s="70"/>
      <c r="AZ418" s="70"/>
      <c r="BA418" s="70"/>
      <c r="BB418" s="70"/>
      <c r="BC418" s="70"/>
      <c r="BD418" s="70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</row>
    <row r="419" spans="7:71" ht="16.5" x14ac:dyDescent="0.35"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  <c r="AY419" s="70"/>
      <c r="AZ419" s="70"/>
      <c r="BA419" s="70"/>
      <c r="BB419" s="70"/>
      <c r="BC419" s="70"/>
      <c r="BD419" s="70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</row>
    <row r="420" spans="7:71" ht="16.5" x14ac:dyDescent="0.35"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</row>
    <row r="421" spans="7:71" ht="16.5" x14ac:dyDescent="0.35"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</row>
    <row r="422" spans="7:71" ht="16.5" x14ac:dyDescent="0.35"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</row>
    <row r="423" spans="7:71" ht="16.5" x14ac:dyDescent="0.35"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</row>
    <row r="424" spans="7:71" ht="16.5" x14ac:dyDescent="0.35"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</row>
    <row r="425" spans="7:71" ht="16.5" x14ac:dyDescent="0.35"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</row>
    <row r="426" spans="7:71" ht="16.5" x14ac:dyDescent="0.35"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</row>
    <row r="427" spans="7:71" ht="16.5" x14ac:dyDescent="0.35"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</row>
    <row r="428" spans="7:71" ht="16.5" x14ac:dyDescent="0.35"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</row>
    <row r="429" spans="7:71" ht="16.5" x14ac:dyDescent="0.35"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</row>
    <row r="430" spans="7:71" ht="16.5" x14ac:dyDescent="0.35"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</row>
    <row r="431" spans="7:71" ht="16.5" x14ac:dyDescent="0.35"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</row>
    <row r="432" spans="7:71" ht="16.5" x14ac:dyDescent="0.35"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</row>
    <row r="433" spans="7:71" ht="16.5" x14ac:dyDescent="0.35"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</row>
    <row r="434" spans="7:71" ht="16.5" x14ac:dyDescent="0.35"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</row>
    <row r="435" spans="7:71" ht="16.5" x14ac:dyDescent="0.35"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</row>
    <row r="436" spans="7:71" ht="16.5" x14ac:dyDescent="0.35"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</row>
    <row r="437" spans="7:71" ht="16.5" x14ac:dyDescent="0.35"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</row>
    <row r="438" spans="7:71" ht="16.5" x14ac:dyDescent="0.35"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</row>
    <row r="439" spans="7:71" ht="16.5" x14ac:dyDescent="0.35"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/>
      <c r="BA439" s="70"/>
      <c r="BB439" s="70"/>
      <c r="BC439" s="70"/>
      <c r="BD439" s="70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</row>
    <row r="440" spans="7:71" ht="16.5" x14ac:dyDescent="0.35"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</row>
    <row r="441" spans="7:71" ht="16.5" x14ac:dyDescent="0.35"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</row>
    <row r="442" spans="7:71" ht="16.5" x14ac:dyDescent="0.35"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</row>
    <row r="443" spans="7:71" ht="16.5" x14ac:dyDescent="0.35"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</row>
    <row r="444" spans="7:71" ht="16.5" x14ac:dyDescent="0.35"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</row>
    <row r="445" spans="7:71" ht="16.5" x14ac:dyDescent="0.35"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</row>
    <row r="446" spans="7:71" ht="16.5" x14ac:dyDescent="0.35"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</row>
    <row r="447" spans="7:71" ht="16.5" x14ac:dyDescent="0.35"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</row>
    <row r="448" spans="7:71" ht="16.5" x14ac:dyDescent="0.35"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</row>
    <row r="449" spans="7:71" ht="16.5" x14ac:dyDescent="0.35"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  <c r="AY449" s="70"/>
      <c r="AZ449" s="70"/>
      <c r="BA449" s="70"/>
      <c r="BB449" s="70"/>
      <c r="BC449" s="70"/>
      <c r="BD449" s="70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</row>
    <row r="450" spans="7:71" ht="16.5" x14ac:dyDescent="0.35"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</row>
    <row r="451" spans="7:71" ht="16.5" x14ac:dyDescent="0.35"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</row>
    <row r="452" spans="7:71" ht="16.5" x14ac:dyDescent="0.35"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</row>
    <row r="453" spans="7:71" ht="16.5" x14ac:dyDescent="0.35"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</row>
    <row r="454" spans="7:71" ht="16.5" x14ac:dyDescent="0.35"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  <c r="AY454" s="70"/>
      <c r="AZ454" s="70"/>
      <c r="BA454" s="70"/>
      <c r="BB454" s="70"/>
      <c r="BC454" s="70"/>
      <c r="BD454" s="70"/>
      <c r="BE454" s="70"/>
      <c r="BF454" s="70"/>
      <c r="BG454" s="70"/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  <c r="BS454" s="70"/>
    </row>
    <row r="455" spans="7:71" ht="16.5" x14ac:dyDescent="0.35"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  <c r="AY455" s="70"/>
      <c r="AZ455" s="70"/>
      <c r="BA455" s="70"/>
      <c r="BB455" s="70"/>
      <c r="BC455" s="70"/>
      <c r="BD455" s="70"/>
      <c r="BE455" s="70"/>
      <c r="BF455" s="70"/>
      <c r="BG455" s="70"/>
      <c r="BH455" s="70"/>
      <c r="BI455" s="70"/>
      <c r="BJ455" s="70"/>
      <c r="BK455" s="70"/>
      <c r="BL455" s="70"/>
      <c r="BM455" s="70"/>
      <c r="BN455" s="70"/>
      <c r="BO455" s="70"/>
      <c r="BP455" s="70"/>
      <c r="BQ455" s="70"/>
      <c r="BR455" s="70"/>
      <c r="BS455" s="70"/>
    </row>
    <row r="456" spans="7:71" ht="16.5" x14ac:dyDescent="0.35"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  <c r="AY456" s="70"/>
      <c r="AZ456" s="70"/>
      <c r="BA456" s="70"/>
      <c r="BB456" s="70"/>
      <c r="BC456" s="70"/>
      <c r="BD456" s="70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</row>
    <row r="457" spans="7:71" ht="16.5" x14ac:dyDescent="0.35"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</row>
    <row r="458" spans="7:71" ht="16.5" x14ac:dyDescent="0.35"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</row>
    <row r="459" spans="7:71" ht="16.5" x14ac:dyDescent="0.35"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</row>
    <row r="460" spans="7:71" ht="16.5" x14ac:dyDescent="0.35"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  <c r="AY460" s="70"/>
      <c r="AZ460" s="70"/>
      <c r="BA460" s="70"/>
      <c r="BB460" s="70"/>
      <c r="BC460" s="70"/>
      <c r="BD460" s="70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</row>
    <row r="461" spans="7:71" ht="16.5" x14ac:dyDescent="0.35"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</row>
    <row r="462" spans="7:71" ht="16.5" x14ac:dyDescent="0.35"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</row>
    <row r="463" spans="7:71" ht="16.5" x14ac:dyDescent="0.35"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/>
      <c r="BA463" s="70"/>
      <c r="BB463" s="70"/>
      <c r="BC463" s="70"/>
      <c r="BD463" s="70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</row>
    <row r="464" spans="7:71" ht="16.5" x14ac:dyDescent="0.35"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  <c r="AY464" s="70"/>
      <c r="AZ464" s="70"/>
      <c r="BA464" s="70"/>
      <c r="BB464" s="70"/>
      <c r="BC464" s="70"/>
      <c r="BD464" s="70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</row>
    <row r="465" spans="7:71" ht="16.5" x14ac:dyDescent="0.35"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</row>
    <row r="466" spans="7:71" ht="16.5" x14ac:dyDescent="0.35"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</row>
    <row r="467" spans="7:71" ht="16.5" x14ac:dyDescent="0.35"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/>
      <c r="BA467" s="70"/>
      <c r="BB467" s="70"/>
      <c r="BC467" s="70"/>
      <c r="BD467" s="70"/>
      <c r="BE467" s="70"/>
      <c r="BF467" s="70"/>
      <c r="BG467" s="70"/>
      <c r="BH467" s="70"/>
      <c r="BI467" s="70"/>
      <c r="BJ467" s="70"/>
      <c r="BK467" s="70"/>
      <c r="BL467" s="70"/>
      <c r="BM467" s="70"/>
      <c r="BN467" s="70"/>
      <c r="BO467" s="70"/>
      <c r="BP467" s="70"/>
      <c r="BQ467" s="70"/>
      <c r="BR467" s="70"/>
      <c r="BS467" s="70"/>
    </row>
    <row r="468" spans="7:71" ht="16.5" x14ac:dyDescent="0.35"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</row>
    <row r="469" spans="7:71" ht="16.5" x14ac:dyDescent="0.35"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</row>
    <row r="470" spans="7:71" ht="16.5" x14ac:dyDescent="0.35"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  <c r="AY470" s="70"/>
      <c r="AZ470" s="70"/>
      <c r="BA470" s="70"/>
      <c r="BB470" s="70"/>
      <c r="BC470" s="70"/>
      <c r="BD470" s="70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</row>
    <row r="471" spans="7:71" ht="16.5" x14ac:dyDescent="0.35"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  <c r="AY471" s="70"/>
      <c r="AZ471" s="70"/>
      <c r="BA471" s="70"/>
      <c r="BB471" s="70"/>
      <c r="BC471" s="70"/>
      <c r="BD471" s="70"/>
      <c r="BE471" s="70"/>
      <c r="BF471" s="70"/>
      <c r="BG471" s="70"/>
      <c r="BH471" s="70"/>
      <c r="BI471" s="70"/>
      <c r="BJ471" s="70"/>
      <c r="BK471" s="70"/>
      <c r="BL471" s="70"/>
      <c r="BM471" s="70"/>
      <c r="BN471" s="70"/>
      <c r="BO471" s="70"/>
      <c r="BP471" s="70"/>
      <c r="BQ471" s="70"/>
      <c r="BR471" s="70"/>
      <c r="BS471" s="70"/>
    </row>
    <row r="472" spans="7:71" ht="16.5" x14ac:dyDescent="0.35"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  <c r="AY472" s="70"/>
      <c r="AZ472" s="70"/>
      <c r="BA472" s="70"/>
      <c r="BB472" s="70"/>
      <c r="BC472" s="70"/>
      <c r="BD472" s="70"/>
      <c r="BE472" s="70"/>
      <c r="BF472" s="70"/>
      <c r="BG472" s="70"/>
      <c r="BH472" s="70"/>
      <c r="BI472" s="70"/>
      <c r="BJ472" s="70"/>
      <c r="BK472" s="70"/>
      <c r="BL472" s="70"/>
      <c r="BM472" s="70"/>
      <c r="BN472" s="70"/>
      <c r="BO472" s="70"/>
      <c r="BP472" s="70"/>
      <c r="BQ472" s="70"/>
      <c r="BR472" s="70"/>
      <c r="BS472" s="70"/>
    </row>
    <row r="473" spans="7:71" ht="16.5" x14ac:dyDescent="0.35"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</row>
    <row r="474" spans="7:71" ht="16.5" x14ac:dyDescent="0.35"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</row>
    <row r="475" spans="7:71" ht="16.5" x14ac:dyDescent="0.35"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  <c r="AY475" s="70"/>
      <c r="AZ475" s="70"/>
      <c r="BA475" s="70"/>
      <c r="BB475" s="70"/>
      <c r="BC475" s="70"/>
      <c r="BD475" s="70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</row>
    <row r="476" spans="7:71" ht="16.5" x14ac:dyDescent="0.35"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</row>
    <row r="477" spans="7:71" ht="16.5" x14ac:dyDescent="0.35"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</row>
    <row r="478" spans="7:71" ht="16.5" x14ac:dyDescent="0.35"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  <c r="AY478" s="70"/>
      <c r="AZ478" s="70"/>
      <c r="BA478" s="70"/>
      <c r="BB478" s="70"/>
      <c r="BC478" s="70"/>
      <c r="BD478" s="70"/>
      <c r="BE478" s="70"/>
      <c r="BF478" s="70"/>
      <c r="BG478" s="70"/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</row>
    <row r="479" spans="7:71" ht="16.5" x14ac:dyDescent="0.35"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  <c r="AY479" s="70"/>
      <c r="AZ479" s="70"/>
      <c r="BA479" s="70"/>
      <c r="BB479" s="70"/>
      <c r="BC479" s="70"/>
      <c r="BD479" s="70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</row>
    <row r="480" spans="7:71" ht="16.5" x14ac:dyDescent="0.35"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</row>
    <row r="481" spans="7:71" ht="16.5" x14ac:dyDescent="0.35"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</row>
    <row r="482" spans="7:71" ht="16.5" x14ac:dyDescent="0.35"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  <c r="AY482" s="70"/>
      <c r="AZ482" s="70"/>
      <c r="BA482" s="70"/>
      <c r="BB482" s="70"/>
      <c r="BC482" s="70"/>
      <c r="BD482" s="70"/>
      <c r="BE482" s="70"/>
      <c r="BF482" s="70"/>
      <c r="BG482" s="70"/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</row>
    <row r="483" spans="7:71" ht="16.5" x14ac:dyDescent="0.35"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</row>
    <row r="484" spans="7:71" ht="16.5" x14ac:dyDescent="0.35"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</row>
    <row r="485" spans="7:71" ht="16.5" x14ac:dyDescent="0.35"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  <c r="AY485" s="70"/>
      <c r="AZ485" s="70"/>
      <c r="BA485" s="70"/>
      <c r="BB485" s="70"/>
      <c r="BC485" s="70"/>
      <c r="BD485" s="70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</row>
    <row r="486" spans="7:71" ht="16.5" x14ac:dyDescent="0.35"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</row>
    <row r="487" spans="7:71" ht="16.5" x14ac:dyDescent="0.35"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</row>
    <row r="488" spans="7:71" ht="16.5" x14ac:dyDescent="0.35"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</row>
    <row r="489" spans="7:71" ht="16.5" x14ac:dyDescent="0.35"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</row>
    <row r="490" spans="7:71" ht="16.5" x14ac:dyDescent="0.35"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  <c r="AY490" s="70"/>
      <c r="AZ490" s="70"/>
      <c r="BA490" s="70"/>
      <c r="BB490" s="70"/>
      <c r="BC490" s="70"/>
      <c r="BD490" s="70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BQ490" s="70"/>
      <c r="BR490" s="70"/>
      <c r="BS490" s="70"/>
    </row>
    <row r="491" spans="7:71" ht="16.5" x14ac:dyDescent="0.35"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</row>
    <row r="492" spans="7:71" ht="16.5" x14ac:dyDescent="0.35"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</row>
    <row r="493" spans="7:71" ht="16.5" x14ac:dyDescent="0.35"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  <c r="AY493" s="70"/>
      <c r="AZ493" s="70"/>
      <c r="BA493" s="70"/>
      <c r="BB493" s="70"/>
      <c r="BC493" s="70"/>
      <c r="BD493" s="70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</row>
    <row r="494" spans="7:71" ht="16.5" x14ac:dyDescent="0.35"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</row>
    <row r="495" spans="7:71" ht="16.5" x14ac:dyDescent="0.35"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  <c r="AY495" s="70"/>
      <c r="AZ495" s="70"/>
      <c r="BA495" s="70"/>
      <c r="BB495" s="70"/>
      <c r="BC495" s="70"/>
      <c r="BD495" s="70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</row>
    <row r="496" spans="7:71" ht="16.5" x14ac:dyDescent="0.35"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  <c r="AY496" s="70"/>
      <c r="AZ496" s="70"/>
      <c r="BA496" s="70"/>
      <c r="BB496" s="70"/>
      <c r="BC496" s="70"/>
      <c r="BD496" s="70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</row>
    <row r="497" spans="7:71" ht="16.5" x14ac:dyDescent="0.35"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  <c r="AY497" s="70"/>
      <c r="AZ497" s="70"/>
      <c r="BA497" s="70"/>
      <c r="BB497" s="70"/>
      <c r="BC497" s="70"/>
      <c r="BD497" s="70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</row>
    <row r="498" spans="7:71" ht="16.5" x14ac:dyDescent="0.35"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  <c r="AY498" s="70"/>
      <c r="AZ498" s="70"/>
      <c r="BA498" s="70"/>
      <c r="BB498" s="70"/>
      <c r="BC498" s="70"/>
      <c r="BD498" s="70"/>
      <c r="BE498" s="70"/>
      <c r="BF498" s="70"/>
      <c r="BG498" s="70"/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</row>
    <row r="499" spans="7:71" ht="16.5" x14ac:dyDescent="0.35"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  <c r="AY499" s="70"/>
      <c r="AZ499" s="70"/>
      <c r="BA499" s="70"/>
      <c r="BB499" s="70"/>
      <c r="BC499" s="70"/>
      <c r="BD499" s="70"/>
      <c r="BE499" s="70"/>
      <c r="BF499" s="70"/>
      <c r="BG499" s="70"/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</row>
    <row r="500" spans="7:71" ht="16.5" x14ac:dyDescent="0.35"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  <c r="AY500" s="70"/>
      <c r="AZ500" s="70"/>
      <c r="BA500" s="70"/>
      <c r="BB500" s="70"/>
      <c r="BC500" s="70"/>
      <c r="BD500" s="70"/>
      <c r="BE500" s="70"/>
      <c r="BF500" s="70"/>
      <c r="BG500" s="70"/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</row>
    <row r="501" spans="7:71" ht="16.5" x14ac:dyDescent="0.35"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  <c r="AY501" s="70"/>
      <c r="AZ501" s="70"/>
      <c r="BA501" s="70"/>
      <c r="BB501" s="70"/>
      <c r="BC501" s="70"/>
      <c r="BD501" s="70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</row>
    <row r="502" spans="7:71" ht="16.5" x14ac:dyDescent="0.35"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  <c r="AY502" s="70"/>
      <c r="AZ502" s="70"/>
      <c r="BA502" s="70"/>
      <c r="BB502" s="70"/>
      <c r="BC502" s="70"/>
      <c r="BD502" s="70"/>
      <c r="BE502" s="70"/>
      <c r="BF502" s="70"/>
      <c r="BG502" s="70"/>
      <c r="BH502" s="70"/>
      <c r="BI502" s="70"/>
      <c r="BJ502" s="70"/>
      <c r="BK502" s="70"/>
      <c r="BL502" s="70"/>
      <c r="BM502" s="70"/>
      <c r="BN502" s="70"/>
      <c r="BO502" s="70"/>
      <c r="BP502" s="70"/>
      <c r="BQ502" s="70"/>
      <c r="BR502" s="70"/>
      <c r="BS502" s="70"/>
    </row>
    <row r="503" spans="7:71" ht="16.5" x14ac:dyDescent="0.35"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  <c r="AY503" s="70"/>
      <c r="AZ503" s="70"/>
      <c r="BA503" s="70"/>
      <c r="BB503" s="70"/>
      <c r="BC503" s="70"/>
      <c r="BD503" s="70"/>
      <c r="BE503" s="70"/>
      <c r="BF503" s="70"/>
      <c r="BG503" s="70"/>
      <c r="BH503" s="70"/>
      <c r="BI503" s="70"/>
      <c r="BJ503" s="70"/>
      <c r="BK503" s="70"/>
      <c r="BL503" s="70"/>
      <c r="BM503" s="70"/>
      <c r="BN503" s="70"/>
      <c r="BO503" s="70"/>
      <c r="BP503" s="70"/>
      <c r="BQ503" s="70"/>
      <c r="BR503" s="70"/>
      <c r="BS503" s="70"/>
    </row>
    <row r="504" spans="7:71" ht="16.5" x14ac:dyDescent="0.35"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  <c r="AY504" s="70"/>
      <c r="AZ504" s="70"/>
      <c r="BA504" s="70"/>
      <c r="BB504" s="70"/>
      <c r="BC504" s="70"/>
      <c r="BD504" s="70"/>
      <c r="BE504" s="70"/>
      <c r="BF504" s="70"/>
      <c r="BG504" s="70"/>
      <c r="BH504" s="70"/>
      <c r="BI504" s="70"/>
      <c r="BJ504" s="70"/>
      <c r="BK504" s="70"/>
      <c r="BL504" s="70"/>
      <c r="BM504" s="70"/>
      <c r="BN504" s="70"/>
      <c r="BO504" s="70"/>
      <c r="BP504" s="70"/>
      <c r="BQ504" s="70"/>
      <c r="BR504" s="70"/>
      <c r="BS504" s="70"/>
    </row>
    <row r="505" spans="7:71" ht="16.5" x14ac:dyDescent="0.35"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  <c r="AY505" s="70"/>
      <c r="AZ505" s="70"/>
      <c r="BA505" s="70"/>
      <c r="BB505" s="70"/>
      <c r="BC505" s="70"/>
      <c r="BD505" s="70"/>
      <c r="BE505" s="70"/>
      <c r="BF505" s="70"/>
      <c r="BG505" s="70"/>
      <c r="BH505" s="70"/>
      <c r="BI505" s="70"/>
      <c r="BJ505" s="70"/>
      <c r="BK505" s="70"/>
      <c r="BL505" s="70"/>
      <c r="BM505" s="70"/>
      <c r="BN505" s="70"/>
      <c r="BO505" s="70"/>
      <c r="BP505" s="70"/>
      <c r="BQ505" s="70"/>
      <c r="BR505" s="70"/>
      <c r="BS505" s="70"/>
    </row>
    <row r="506" spans="7:71" ht="16.5" x14ac:dyDescent="0.35"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  <c r="AY506" s="70"/>
      <c r="AZ506" s="70"/>
      <c r="BA506" s="70"/>
      <c r="BB506" s="70"/>
      <c r="BC506" s="70"/>
      <c r="BD506" s="70"/>
      <c r="BE506" s="70"/>
      <c r="BF506" s="70"/>
      <c r="BG506" s="70"/>
      <c r="BH506" s="70"/>
      <c r="BI506" s="70"/>
      <c r="BJ506" s="70"/>
      <c r="BK506" s="70"/>
      <c r="BL506" s="70"/>
      <c r="BM506" s="70"/>
      <c r="BN506" s="70"/>
      <c r="BO506" s="70"/>
      <c r="BP506" s="70"/>
      <c r="BQ506" s="70"/>
      <c r="BR506" s="70"/>
      <c r="BS506" s="70"/>
    </row>
    <row r="507" spans="7:71" ht="16.5" x14ac:dyDescent="0.35"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  <c r="AY507" s="70"/>
      <c r="AZ507" s="70"/>
      <c r="BA507" s="70"/>
      <c r="BB507" s="70"/>
      <c r="BC507" s="70"/>
      <c r="BD507" s="70"/>
      <c r="BE507" s="70"/>
      <c r="BF507" s="70"/>
      <c r="BG507" s="70"/>
      <c r="BH507" s="70"/>
      <c r="BI507" s="70"/>
      <c r="BJ507" s="70"/>
      <c r="BK507" s="70"/>
      <c r="BL507" s="70"/>
      <c r="BM507" s="70"/>
      <c r="BN507" s="70"/>
      <c r="BO507" s="70"/>
      <c r="BP507" s="70"/>
      <c r="BQ507" s="70"/>
      <c r="BR507" s="70"/>
      <c r="BS507" s="70"/>
    </row>
    <row r="508" spans="7:71" ht="16.5" x14ac:dyDescent="0.35"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  <c r="AY508" s="70"/>
      <c r="AZ508" s="70"/>
      <c r="BA508" s="70"/>
      <c r="BB508" s="70"/>
      <c r="BC508" s="70"/>
      <c r="BD508" s="70"/>
      <c r="BE508" s="70"/>
      <c r="BF508" s="70"/>
      <c r="BG508" s="70"/>
      <c r="BH508" s="70"/>
      <c r="BI508" s="70"/>
      <c r="BJ508" s="70"/>
      <c r="BK508" s="70"/>
      <c r="BL508" s="70"/>
      <c r="BM508" s="70"/>
      <c r="BN508" s="70"/>
      <c r="BO508" s="70"/>
      <c r="BP508" s="70"/>
      <c r="BQ508" s="70"/>
      <c r="BR508" s="70"/>
      <c r="BS508" s="70"/>
    </row>
    <row r="509" spans="7:71" ht="16.5" x14ac:dyDescent="0.35"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  <c r="AY509" s="70"/>
      <c r="AZ509" s="70"/>
      <c r="BA509" s="70"/>
      <c r="BB509" s="70"/>
      <c r="BC509" s="70"/>
      <c r="BD509" s="70"/>
      <c r="BE509" s="70"/>
      <c r="BF509" s="70"/>
      <c r="BG509" s="70"/>
      <c r="BH509" s="70"/>
      <c r="BI509" s="70"/>
      <c r="BJ509" s="70"/>
      <c r="BK509" s="70"/>
      <c r="BL509" s="70"/>
      <c r="BM509" s="70"/>
      <c r="BN509" s="70"/>
      <c r="BO509" s="70"/>
      <c r="BP509" s="70"/>
      <c r="BQ509" s="70"/>
      <c r="BR509" s="70"/>
      <c r="BS509" s="70"/>
    </row>
    <row r="510" spans="7:71" ht="16.5" x14ac:dyDescent="0.35"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  <c r="AY510" s="70"/>
      <c r="AZ510" s="70"/>
      <c r="BA510" s="70"/>
      <c r="BB510" s="70"/>
      <c r="BC510" s="70"/>
      <c r="BD510" s="70"/>
      <c r="BE510" s="70"/>
      <c r="BF510" s="70"/>
      <c r="BG510" s="70"/>
      <c r="BH510" s="70"/>
      <c r="BI510" s="70"/>
      <c r="BJ510" s="70"/>
      <c r="BK510" s="70"/>
      <c r="BL510" s="70"/>
      <c r="BM510" s="70"/>
      <c r="BN510" s="70"/>
      <c r="BO510" s="70"/>
      <c r="BP510" s="70"/>
      <c r="BQ510" s="70"/>
      <c r="BR510" s="70"/>
      <c r="BS510" s="70"/>
    </row>
    <row r="511" spans="7:71" ht="16.5" x14ac:dyDescent="0.35"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  <c r="AY511" s="70"/>
      <c r="AZ511" s="70"/>
      <c r="BA511" s="70"/>
      <c r="BB511" s="70"/>
      <c r="BC511" s="70"/>
      <c r="BD511" s="70"/>
      <c r="BE511" s="70"/>
      <c r="BF511" s="70"/>
      <c r="BG511" s="70"/>
      <c r="BH511" s="70"/>
      <c r="BI511" s="70"/>
      <c r="BJ511" s="70"/>
      <c r="BK511" s="70"/>
      <c r="BL511" s="70"/>
      <c r="BM511" s="70"/>
      <c r="BN511" s="70"/>
      <c r="BO511" s="70"/>
      <c r="BP511" s="70"/>
      <c r="BQ511" s="70"/>
      <c r="BR511" s="70"/>
      <c r="BS511" s="70"/>
    </row>
    <row r="512" spans="7:71" ht="16.5" x14ac:dyDescent="0.35"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  <c r="AY512" s="70"/>
      <c r="AZ512" s="70"/>
      <c r="BA512" s="70"/>
      <c r="BB512" s="70"/>
      <c r="BC512" s="70"/>
      <c r="BD512" s="70"/>
      <c r="BE512" s="70"/>
      <c r="BF512" s="70"/>
      <c r="BG512" s="70"/>
      <c r="BH512" s="70"/>
      <c r="BI512" s="70"/>
      <c r="BJ512" s="70"/>
      <c r="BK512" s="70"/>
      <c r="BL512" s="70"/>
      <c r="BM512" s="70"/>
      <c r="BN512" s="70"/>
      <c r="BO512" s="70"/>
      <c r="BP512" s="70"/>
      <c r="BQ512" s="70"/>
      <c r="BR512" s="70"/>
      <c r="BS512" s="70"/>
    </row>
    <row r="513" spans="7:71" ht="16.5" x14ac:dyDescent="0.35"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  <c r="AY513" s="70"/>
      <c r="AZ513" s="70"/>
      <c r="BA513" s="70"/>
      <c r="BB513" s="70"/>
      <c r="BC513" s="70"/>
      <c r="BD513" s="70"/>
      <c r="BE513" s="70"/>
      <c r="BF513" s="70"/>
      <c r="BG513" s="70"/>
      <c r="BH513" s="70"/>
      <c r="BI513" s="70"/>
      <c r="BJ513" s="70"/>
      <c r="BK513" s="70"/>
      <c r="BL513" s="70"/>
      <c r="BM513" s="70"/>
      <c r="BN513" s="70"/>
      <c r="BO513" s="70"/>
      <c r="BP513" s="70"/>
      <c r="BQ513" s="70"/>
      <c r="BR513" s="70"/>
      <c r="BS513" s="70"/>
    </row>
    <row r="514" spans="7:71" ht="16.5" x14ac:dyDescent="0.35"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  <c r="AY514" s="70"/>
      <c r="AZ514" s="70"/>
      <c r="BA514" s="70"/>
      <c r="BB514" s="70"/>
      <c r="BC514" s="70"/>
      <c r="BD514" s="70"/>
      <c r="BE514" s="70"/>
      <c r="BF514" s="70"/>
      <c r="BG514" s="70"/>
      <c r="BH514" s="70"/>
      <c r="BI514" s="70"/>
      <c r="BJ514" s="70"/>
      <c r="BK514" s="70"/>
      <c r="BL514" s="70"/>
      <c r="BM514" s="70"/>
      <c r="BN514" s="70"/>
      <c r="BO514" s="70"/>
      <c r="BP514" s="70"/>
      <c r="BQ514" s="70"/>
      <c r="BR514" s="70"/>
      <c r="BS514" s="70"/>
    </row>
    <row r="515" spans="7:71" ht="16.5" x14ac:dyDescent="0.35"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</row>
    <row r="516" spans="7:71" ht="16.5" x14ac:dyDescent="0.35"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</row>
    <row r="517" spans="7:71" ht="16.5" x14ac:dyDescent="0.35"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</row>
    <row r="518" spans="7:71" ht="16.5" x14ac:dyDescent="0.35"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  <c r="AY518" s="70"/>
      <c r="AZ518" s="70"/>
      <c r="BA518" s="70"/>
      <c r="BB518" s="70"/>
      <c r="BC518" s="70"/>
      <c r="BD518" s="70"/>
      <c r="BE518" s="70"/>
      <c r="BF518" s="70"/>
      <c r="BG518" s="70"/>
      <c r="BH518" s="70"/>
      <c r="BI518" s="70"/>
      <c r="BJ518" s="70"/>
      <c r="BK518" s="70"/>
      <c r="BL518" s="70"/>
      <c r="BM518" s="70"/>
      <c r="BN518" s="70"/>
      <c r="BO518" s="70"/>
      <c r="BP518" s="70"/>
      <c r="BQ518" s="70"/>
      <c r="BR518" s="70"/>
      <c r="BS518" s="70"/>
    </row>
    <row r="519" spans="7:71" ht="16.5" x14ac:dyDescent="0.35"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  <c r="AY519" s="70"/>
      <c r="AZ519" s="70"/>
      <c r="BA519" s="70"/>
      <c r="BB519" s="70"/>
      <c r="BC519" s="70"/>
      <c r="BD519" s="70"/>
      <c r="BE519" s="70"/>
      <c r="BF519" s="70"/>
      <c r="BG519" s="70"/>
      <c r="BH519" s="70"/>
      <c r="BI519" s="70"/>
      <c r="BJ519" s="70"/>
      <c r="BK519" s="70"/>
      <c r="BL519" s="70"/>
      <c r="BM519" s="70"/>
      <c r="BN519" s="70"/>
      <c r="BO519" s="70"/>
      <c r="BP519" s="70"/>
      <c r="BQ519" s="70"/>
      <c r="BR519" s="70"/>
      <c r="BS519" s="70"/>
    </row>
    <row r="520" spans="7:71" ht="16.5" x14ac:dyDescent="0.35"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  <c r="AY520" s="70"/>
      <c r="AZ520" s="70"/>
      <c r="BA520" s="70"/>
      <c r="BB520" s="70"/>
      <c r="BC520" s="70"/>
      <c r="BD520" s="70"/>
      <c r="BE520" s="70"/>
      <c r="BF520" s="70"/>
      <c r="BG520" s="70"/>
      <c r="BH520" s="70"/>
      <c r="BI520" s="70"/>
      <c r="BJ520" s="70"/>
      <c r="BK520" s="70"/>
      <c r="BL520" s="70"/>
      <c r="BM520" s="70"/>
      <c r="BN520" s="70"/>
      <c r="BO520" s="70"/>
      <c r="BP520" s="70"/>
      <c r="BQ520" s="70"/>
      <c r="BR520" s="70"/>
      <c r="BS520" s="70"/>
    </row>
    <row r="521" spans="7:71" ht="16.5" x14ac:dyDescent="0.35"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70"/>
      <c r="BO521" s="70"/>
      <c r="BP521" s="70"/>
      <c r="BQ521" s="70"/>
      <c r="BR521" s="70"/>
      <c r="BS521" s="70"/>
    </row>
    <row r="522" spans="7:71" ht="16.5" x14ac:dyDescent="0.35"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  <c r="AY522" s="70"/>
      <c r="AZ522" s="70"/>
      <c r="BA522" s="70"/>
      <c r="BB522" s="70"/>
      <c r="BC522" s="70"/>
      <c r="BD522" s="70"/>
      <c r="BE522" s="70"/>
      <c r="BF522" s="70"/>
      <c r="BG522" s="70"/>
      <c r="BH522" s="70"/>
      <c r="BI522" s="70"/>
      <c r="BJ522" s="70"/>
      <c r="BK522" s="70"/>
      <c r="BL522" s="70"/>
      <c r="BM522" s="70"/>
      <c r="BN522" s="70"/>
      <c r="BO522" s="70"/>
      <c r="BP522" s="70"/>
      <c r="BQ522" s="70"/>
      <c r="BR522" s="70"/>
      <c r="BS522" s="70"/>
    </row>
    <row r="523" spans="7:71" ht="16.5" x14ac:dyDescent="0.35"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  <c r="AY523" s="70"/>
      <c r="AZ523" s="70"/>
      <c r="BA523" s="70"/>
      <c r="BB523" s="70"/>
      <c r="BC523" s="70"/>
      <c r="BD523" s="70"/>
      <c r="BE523" s="70"/>
      <c r="BF523" s="70"/>
      <c r="BG523" s="70"/>
      <c r="BH523" s="70"/>
      <c r="BI523" s="70"/>
      <c r="BJ523" s="70"/>
      <c r="BK523" s="70"/>
      <c r="BL523" s="70"/>
      <c r="BM523" s="70"/>
      <c r="BN523" s="70"/>
      <c r="BO523" s="70"/>
      <c r="BP523" s="70"/>
      <c r="BQ523" s="70"/>
      <c r="BR523" s="70"/>
      <c r="BS523" s="70"/>
    </row>
    <row r="524" spans="7:71" ht="16.5" x14ac:dyDescent="0.35"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  <c r="BH524" s="70"/>
      <c r="BI524" s="70"/>
      <c r="BJ524" s="70"/>
      <c r="BK524" s="70"/>
      <c r="BL524" s="70"/>
      <c r="BM524" s="70"/>
      <c r="BN524" s="70"/>
      <c r="BO524" s="70"/>
      <c r="BP524" s="70"/>
      <c r="BQ524" s="70"/>
      <c r="BR524" s="70"/>
      <c r="BS524" s="70"/>
    </row>
    <row r="525" spans="7:71" ht="16.5" x14ac:dyDescent="0.35"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  <c r="BH525" s="70"/>
      <c r="BI525" s="70"/>
      <c r="BJ525" s="70"/>
      <c r="BK525" s="70"/>
      <c r="BL525" s="70"/>
      <c r="BM525" s="70"/>
      <c r="BN525" s="70"/>
      <c r="BO525" s="70"/>
      <c r="BP525" s="70"/>
      <c r="BQ525" s="70"/>
      <c r="BR525" s="70"/>
      <c r="BS525" s="70"/>
    </row>
    <row r="526" spans="7:71" ht="16.5" x14ac:dyDescent="0.35"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  <c r="BH526" s="70"/>
      <c r="BI526" s="70"/>
      <c r="BJ526" s="70"/>
      <c r="BK526" s="70"/>
      <c r="BL526" s="70"/>
      <c r="BM526" s="70"/>
      <c r="BN526" s="70"/>
      <c r="BO526" s="70"/>
      <c r="BP526" s="70"/>
      <c r="BQ526" s="70"/>
      <c r="BR526" s="70"/>
      <c r="BS526" s="70"/>
    </row>
    <row r="527" spans="7:71" ht="16.5" x14ac:dyDescent="0.35"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  <c r="AY527" s="70"/>
      <c r="AZ527" s="70"/>
      <c r="BA527" s="70"/>
      <c r="BB527" s="70"/>
      <c r="BC527" s="70"/>
      <c r="BD527" s="70"/>
      <c r="BE527" s="70"/>
      <c r="BF527" s="70"/>
      <c r="BG527" s="70"/>
      <c r="BH527" s="70"/>
      <c r="BI527" s="70"/>
      <c r="BJ527" s="70"/>
      <c r="BK527" s="70"/>
      <c r="BL527" s="70"/>
      <c r="BM527" s="70"/>
      <c r="BN527" s="70"/>
      <c r="BO527" s="70"/>
      <c r="BP527" s="70"/>
      <c r="BQ527" s="70"/>
      <c r="BR527" s="70"/>
      <c r="BS527" s="70"/>
    </row>
    <row r="528" spans="7:71" ht="16.5" x14ac:dyDescent="0.35"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70"/>
      <c r="AY528" s="70"/>
      <c r="AZ528" s="70"/>
      <c r="BA528" s="70"/>
      <c r="BB528" s="70"/>
      <c r="BC528" s="70"/>
      <c r="BD528" s="70"/>
      <c r="BE528" s="70"/>
      <c r="BF528" s="70"/>
      <c r="BG528" s="70"/>
      <c r="BH528" s="70"/>
      <c r="BI528" s="70"/>
      <c r="BJ528" s="70"/>
      <c r="BK528" s="70"/>
      <c r="BL528" s="70"/>
      <c r="BM528" s="70"/>
      <c r="BN528" s="70"/>
      <c r="BO528" s="70"/>
      <c r="BP528" s="70"/>
      <c r="BQ528" s="70"/>
      <c r="BR528" s="70"/>
      <c r="BS528" s="70"/>
    </row>
    <row r="529" spans="7:71" ht="16.5" x14ac:dyDescent="0.35"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  <c r="AY529" s="70"/>
      <c r="AZ529" s="70"/>
      <c r="BA529" s="70"/>
      <c r="BB529" s="70"/>
      <c r="BC529" s="70"/>
      <c r="BD529" s="70"/>
      <c r="BE529" s="70"/>
      <c r="BF529" s="70"/>
      <c r="BG529" s="70"/>
      <c r="BH529" s="70"/>
      <c r="BI529" s="70"/>
      <c r="BJ529" s="70"/>
      <c r="BK529" s="70"/>
      <c r="BL529" s="70"/>
      <c r="BM529" s="70"/>
      <c r="BN529" s="70"/>
      <c r="BO529" s="70"/>
      <c r="BP529" s="70"/>
      <c r="BQ529" s="70"/>
      <c r="BR529" s="70"/>
      <c r="BS529" s="70"/>
    </row>
    <row r="530" spans="7:71" ht="16.5" x14ac:dyDescent="0.35"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  <c r="AW530" s="70"/>
      <c r="AX530" s="70"/>
      <c r="AY530" s="70"/>
      <c r="AZ530" s="70"/>
      <c r="BA530" s="70"/>
      <c r="BB530" s="70"/>
      <c r="BC530" s="70"/>
      <c r="BD530" s="70"/>
      <c r="BE530" s="70"/>
      <c r="BF530" s="70"/>
      <c r="BG530" s="70"/>
      <c r="BH530" s="70"/>
      <c r="BI530" s="70"/>
      <c r="BJ530" s="70"/>
      <c r="BK530" s="70"/>
      <c r="BL530" s="70"/>
      <c r="BM530" s="70"/>
      <c r="BN530" s="70"/>
      <c r="BO530" s="70"/>
      <c r="BP530" s="70"/>
      <c r="BQ530" s="70"/>
      <c r="BR530" s="70"/>
      <c r="BS530" s="70"/>
    </row>
    <row r="531" spans="7:71" ht="16.5" x14ac:dyDescent="0.35"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  <c r="BA531" s="70"/>
      <c r="BB531" s="70"/>
      <c r="BC531" s="70"/>
      <c r="BD531" s="70"/>
      <c r="BE531" s="70"/>
      <c r="BF531" s="70"/>
      <c r="BG531" s="70"/>
      <c r="BH531" s="70"/>
      <c r="BI531" s="70"/>
      <c r="BJ531" s="70"/>
      <c r="BK531" s="70"/>
      <c r="BL531" s="70"/>
      <c r="BM531" s="70"/>
      <c r="BN531" s="70"/>
      <c r="BO531" s="70"/>
      <c r="BP531" s="70"/>
      <c r="BQ531" s="70"/>
      <c r="BR531" s="70"/>
      <c r="BS531" s="70"/>
    </row>
    <row r="532" spans="7:71" ht="16.5" x14ac:dyDescent="0.35"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  <c r="BA532" s="70"/>
      <c r="BB532" s="70"/>
      <c r="BC532" s="70"/>
      <c r="BD532" s="70"/>
      <c r="BE532" s="70"/>
      <c r="BF532" s="70"/>
      <c r="BG532" s="70"/>
      <c r="BH532" s="70"/>
      <c r="BI532" s="70"/>
      <c r="BJ532" s="70"/>
      <c r="BK532" s="70"/>
      <c r="BL532" s="70"/>
      <c r="BM532" s="70"/>
      <c r="BN532" s="70"/>
      <c r="BO532" s="70"/>
      <c r="BP532" s="70"/>
      <c r="BQ532" s="70"/>
      <c r="BR532" s="70"/>
      <c r="BS532" s="70"/>
    </row>
    <row r="533" spans="7:71" ht="16.5" x14ac:dyDescent="0.35"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70"/>
      <c r="BO533" s="70"/>
      <c r="BP533" s="70"/>
      <c r="BQ533" s="70"/>
      <c r="BR533" s="70"/>
      <c r="BS533" s="70"/>
    </row>
    <row r="534" spans="7:71" ht="16.5" x14ac:dyDescent="0.35"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70"/>
      <c r="BO534" s="70"/>
      <c r="BP534" s="70"/>
      <c r="BQ534" s="70"/>
      <c r="BR534" s="70"/>
      <c r="BS534" s="70"/>
    </row>
    <row r="535" spans="7:71" ht="16.5" x14ac:dyDescent="0.35"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70"/>
      <c r="BO535" s="70"/>
      <c r="BP535" s="70"/>
      <c r="BQ535" s="70"/>
      <c r="BR535" s="70"/>
      <c r="BS535" s="70"/>
    </row>
    <row r="536" spans="7:71" ht="16.5" x14ac:dyDescent="0.35"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  <c r="BH536" s="70"/>
      <c r="BI536" s="70"/>
      <c r="BJ536" s="70"/>
      <c r="BK536" s="70"/>
      <c r="BL536" s="70"/>
      <c r="BM536" s="70"/>
      <c r="BN536" s="70"/>
      <c r="BO536" s="70"/>
      <c r="BP536" s="70"/>
      <c r="BQ536" s="70"/>
      <c r="BR536" s="70"/>
      <c r="BS536" s="70"/>
    </row>
    <row r="537" spans="7:71" ht="16.5" x14ac:dyDescent="0.35"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  <c r="AY537" s="70"/>
      <c r="AZ537" s="70"/>
      <c r="BA537" s="70"/>
      <c r="BB537" s="70"/>
      <c r="BC537" s="70"/>
      <c r="BD537" s="70"/>
      <c r="BE537" s="70"/>
      <c r="BF537" s="70"/>
      <c r="BG537" s="70"/>
      <c r="BH537" s="70"/>
      <c r="BI537" s="70"/>
      <c r="BJ537" s="70"/>
      <c r="BK537" s="70"/>
      <c r="BL537" s="70"/>
      <c r="BM537" s="70"/>
      <c r="BN537" s="70"/>
      <c r="BO537" s="70"/>
      <c r="BP537" s="70"/>
      <c r="BQ537" s="70"/>
      <c r="BR537" s="70"/>
      <c r="BS537" s="70"/>
    </row>
    <row r="538" spans="7:71" ht="16.5" x14ac:dyDescent="0.35"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0"/>
      <c r="AW538" s="70"/>
      <c r="AX538" s="70"/>
      <c r="AY538" s="70"/>
      <c r="AZ538" s="70"/>
      <c r="BA538" s="70"/>
      <c r="BB538" s="70"/>
      <c r="BC538" s="70"/>
      <c r="BD538" s="70"/>
      <c r="BE538" s="70"/>
      <c r="BF538" s="70"/>
      <c r="BG538" s="70"/>
      <c r="BH538" s="70"/>
      <c r="BI538" s="70"/>
      <c r="BJ538" s="70"/>
      <c r="BK538" s="70"/>
      <c r="BL538" s="70"/>
      <c r="BM538" s="70"/>
      <c r="BN538" s="70"/>
      <c r="BO538" s="70"/>
      <c r="BP538" s="70"/>
      <c r="BQ538" s="70"/>
      <c r="BR538" s="70"/>
      <c r="BS538" s="70"/>
    </row>
    <row r="539" spans="7:71" ht="16.5" x14ac:dyDescent="0.35"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0"/>
      <c r="AW539" s="70"/>
      <c r="AX539" s="70"/>
      <c r="AY539" s="70"/>
      <c r="AZ539" s="70"/>
      <c r="BA539" s="70"/>
      <c r="BB539" s="70"/>
      <c r="BC539" s="70"/>
      <c r="BD539" s="70"/>
      <c r="BE539" s="70"/>
      <c r="BF539" s="70"/>
      <c r="BG539" s="70"/>
      <c r="BH539" s="70"/>
      <c r="BI539" s="70"/>
      <c r="BJ539" s="70"/>
      <c r="BK539" s="70"/>
      <c r="BL539" s="70"/>
      <c r="BM539" s="70"/>
      <c r="BN539" s="70"/>
      <c r="BO539" s="70"/>
      <c r="BP539" s="70"/>
      <c r="BQ539" s="70"/>
      <c r="BR539" s="70"/>
      <c r="BS539" s="70"/>
    </row>
    <row r="540" spans="7:71" ht="16.5" x14ac:dyDescent="0.35"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0"/>
      <c r="AW540" s="70"/>
      <c r="AX540" s="70"/>
      <c r="AY540" s="70"/>
      <c r="AZ540" s="70"/>
      <c r="BA540" s="70"/>
      <c r="BB540" s="70"/>
      <c r="BC540" s="70"/>
      <c r="BD540" s="70"/>
      <c r="BE540" s="70"/>
      <c r="BF540" s="70"/>
      <c r="BG540" s="70"/>
      <c r="BH540" s="70"/>
      <c r="BI540" s="70"/>
      <c r="BJ540" s="70"/>
      <c r="BK540" s="70"/>
      <c r="BL540" s="70"/>
      <c r="BM540" s="70"/>
      <c r="BN540" s="70"/>
      <c r="BO540" s="70"/>
      <c r="BP540" s="70"/>
      <c r="BQ540" s="70"/>
      <c r="BR540" s="70"/>
      <c r="BS540" s="70"/>
    </row>
    <row r="541" spans="7:71" ht="16.5" x14ac:dyDescent="0.35"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  <c r="AY541" s="70"/>
      <c r="AZ541" s="70"/>
      <c r="BA541" s="70"/>
      <c r="BB541" s="70"/>
      <c r="BC541" s="70"/>
      <c r="BD541" s="70"/>
      <c r="BE541" s="70"/>
      <c r="BF541" s="70"/>
      <c r="BG541" s="70"/>
      <c r="BH541" s="70"/>
      <c r="BI541" s="70"/>
      <c r="BJ541" s="70"/>
      <c r="BK541" s="70"/>
      <c r="BL541" s="70"/>
      <c r="BM541" s="70"/>
      <c r="BN541" s="70"/>
      <c r="BO541" s="70"/>
      <c r="BP541" s="70"/>
      <c r="BQ541" s="70"/>
      <c r="BR541" s="70"/>
      <c r="BS541" s="70"/>
    </row>
    <row r="542" spans="7:71" ht="16.5" x14ac:dyDescent="0.35"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0"/>
      <c r="AW542" s="70"/>
      <c r="AX542" s="70"/>
      <c r="AY542" s="70"/>
      <c r="AZ542" s="70"/>
      <c r="BA542" s="70"/>
      <c r="BB542" s="70"/>
      <c r="BC542" s="70"/>
      <c r="BD542" s="70"/>
      <c r="BE542" s="70"/>
      <c r="BF542" s="70"/>
      <c r="BG542" s="70"/>
      <c r="BH542" s="70"/>
      <c r="BI542" s="70"/>
      <c r="BJ542" s="70"/>
      <c r="BK542" s="70"/>
      <c r="BL542" s="70"/>
      <c r="BM542" s="70"/>
      <c r="BN542" s="70"/>
      <c r="BO542" s="70"/>
      <c r="BP542" s="70"/>
      <c r="BQ542" s="70"/>
      <c r="BR542" s="70"/>
      <c r="BS542" s="70"/>
    </row>
    <row r="543" spans="7:71" ht="16.5" x14ac:dyDescent="0.35"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  <c r="AY543" s="70"/>
      <c r="AZ543" s="70"/>
      <c r="BA543" s="70"/>
      <c r="BB543" s="70"/>
      <c r="BC543" s="70"/>
      <c r="BD543" s="70"/>
      <c r="BE543" s="70"/>
      <c r="BF543" s="70"/>
      <c r="BG543" s="70"/>
      <c r="BH543" s="70"/>
      <c r="BI543" s="70"/>
      <c r="BJ543" s="70"/>
      <c r="BK543" s="70"/>
      <c r="BL543" s="70"/>
      <c r="BM543" s="70"/>
      <c r="BN543" s="70"/>
      <c r="BO543" s="70"/>
      <c r="BP543" s="70"/>
      <c r="BQ543" s="70"/>
      <c r="BR543" s="70"/>
      <c r="BS543" s="70"/>
    </row>
    <row r="544" spans="7:71" ht="16.5" x14ac:dyDescent="0.35"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</row>
    <row r="545" spans="7:71" ht="16.5" x14ac:dyDescent="0.35"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</row>
    <row r="546" spans="7:71" ht="16.5" x14ac:dyDescent="0.35"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</row>
    <row r="547" spans="7:71" ht="16.5" x14ac:dyDescent="0.35"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0"/>
      <c r="AW547" s="70"/>
      <c r="AX547" s="70"/>
      <c r="AY547" s="70"/>
      <c r="AZ547" s="70"/>
      <c r="BA547" s="70"/>
      <c r="BB547" s="70"/>
      <c r="BC547" s="70"/>
      <c r="BD547" s="70"/>
      <c r="BE547" s="70"/>
      <c r="BF547" s="70"/>
      <c r="BG547" s="70"/>
      <c r="BH547" s="70"/>
      <c r="BI547" s="70"/>
      <c r="BJ547" s="70"/>
      <c r="BK547" s="70"/>
      <c r="BL547" s="70"/>
      <c r="BM547" s="70"/>
      <c r="BN547" s="70"/>
      <c r="BO547" s="70"/>
      <c r="BP547" s="70"/>
      <c r="BQ547" s="70"/>
      <c r="BR547" s="70"/>
      <c r="BS547" s="70"/>
    </row>
    <row r="548" spans="7:71" ht="16.5" x14ac:dyDescent="0.35"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70"/>
      <c r="AY548" s="70"/>
      <c r="AZ548" s="70"/>
      <c r="BA548" s="70"/>
      <c r="BB548" s="70"/>
      <c r="BC548" s="70"/>
      <c r="BD548" s="70"/>
      <c r="BE548" s="70"/>
      <c r="BF548" s="70"/>
      <c r="BG548" s="70"/>
      <c r="BH548" s="70"/>
      <c r="BI548" s="70"/>
      <c r="BJ548" s="70"/>
      <c r="BK548" s="70"/>
      <c r="BL548" s="70"/>
      <c r="BM548" s="70"/>
      <c r="BN548" s="70"/>
      <c r="BO548" s="70"/>
      <c r="BP548" s="70"/>
      <c r="BQ548" s="70"/>
      <c r="BR548" s="70"/>
      <c r="BS548" s="70"/>
    </row>
    <row r="549" spans="7:71" ht="16.5" x14ac:dyDescent="0.35"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  <c r="AW549" s="70"/>
      <c r="AX549" s="70"/>
      <c r="AY549" s="70"/>
      <c r="AZ549" s="70"/>
      <c r="BA549" s="70"/>
      <c r="BB549" s="70"/>
      <c r="BC549" s="70"/>
      <c r="BD549" s="70"/>
      <c r="BE549" s="70"/>
      <c r="BF549" s="70"/>
      <c r="BG549" s="70"/>
      <c r="BH549" s="70"/>
      <c r="BI549" s="70"/>
      <c r="BJ549" s="70"/>
      <c r="BK549" s="70"/>
      <c r="BL549" s="70"/>
      <c r="BM549" s="70"/>
      <c r="BN549" s="70"/>
      <c r="BO549" s="70"/>
      <c r="BP549" s="70"/>
      <c r="BQ549" s="70"/>
      <c r="BR549" s="70"/>
      <c r="BS549" s="70"/>
    </row>
    <row r="550" spans="7:71" ht="16.5" x14ac:dyDescent="0.35"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70"/>
      <c r="BO550" s="70"/>
      <c r="BP550" s="70"/>
      <c r="BQ550" s="70"/>
      <c r="BR550" s="70"/>
      <c r="BS550" s="70"/>
    </row>
    <row r="551" spans="7:71" ht="16.5" x14ac:dyDescent="0.35"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70"/>
      <c r="BO551" s="70"/>
      <c r="BP551" s="70"/>
      <c r="BQ551" s="70"/>
      <c r="BR551" s="70"/>
      <c r="BS551" s="70"/>
    </row>
    <row r="552" spans="7:71" ht="16.5" x14ac:dyDescent="0.35"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70"/>
      <c r="BO552" s="70"/>
      <c r="BP552" s="70"/>
      <c r="BQ552" s="70"/>
      <c r="BR552" s="70"/>
      <c r="BS552" s="70"/>
    </row>
    <row r="553" spans="7:71" ht="16.5" x14ac:dyDescent="0.35"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  <c r="AY553" s="70"/>
      <c r="AZ553" s="70"/>
      <c r="BA553" s="70"/>
      <c r="BB553" s="70"/>
      <c r="BC553" s="70"/>
      <c r="BD553" s="70"/>
      <c r="BE553" s="70"/>
      <c r="BF553" s="70"/>
      <c r="BG553" s="70"/>
      <c r="BH553" s="70"/>
      <c r="BI553" s="70"/>
      <c r="BJ553" s="70"/>
      <c r="BK553" s="70"/>
      <c r="BL553" s="70"/>
      <c r="BM553" s="70"/>
      <c r="BN553" s="70"/>
      <c r="BO553" s="70"/>
      <c r="BP553" s="70"/>
      <c r="BQ553" s="70"/>
      <c r="BR553" s="70"/>
      <c r="BS553" s="70"/>
    </row>
    <row r="554" spans="7:71" ht="16.5" x14ac:dyDescent="0.35"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  <c r="AY554" s="70"/>
      <c r="AZ554" s="70"/>
      <c r="BA554" s="70"/>
      <c r="BB554" s="70"/>
      <c r="BC554" s="70"/>
      <c r="BD554" s="70"/>
      <c r="BE554" s="70"/>
      <c r="BF554" s="70"/>
      <c r="BG554" s="70"/>
      <c r="BH554" s="70"/>
      <c r="BI554" s="70"/>
      <c r="BJ554" s="70"/>
      <c r="BK554" s="70"/>
      <c r="BL554" s="70"/>
      <c r="BM554" s="70"/>
      <c r="BN554" s="70"/>
      <c r="BO554" s="70"/>
      <c r="BP554" s="70"/>
      <c r="BQ554" s="70"/>
      <c r="BR554" s="70"/>
      <c r="BS554" s="70"/>
    </row>
    <row r="555" spans="7:71" ht="16.5" x14ac:dyDescent="0.35"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  <c r="AY555" s="70"/>
      <c r="AZ555" s="70"/>
      <c r="BA555" s="70"/>
      <c r="BB555" s="70"/>
      <c r="BC555" s="70"/>
      <c r="BD555" s="70"/>
      <c r="BE555" s="70"/>
      <c r="BF555" s="70"/>
      <c r="BG555" s="70"/>
      <c r="BH555" s="70"/>
      <c r="BI555" s="70"/>
      <c r="BJ555" s="70"/>
      <c r="BK555" s="70"/>
      <c r="BL555" s="70"/>
      <c r="BM555" s="70"/>
      <c r="BN555" s="70"/>
      <c r="BO555" s="70"/>
      <c r="BP555" s="70"/>
      <c r="BQ555" s="70"/>
      <c r="BR555" s="70"/>
      <c r="BS555" s="70"/>
    </row>
    <row r="556" spans="7:71" ht="16.5" x14ac:dyDescent="0.35"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  <c r="AW556" s="70"/>
      <c r="AX556" s="70"/>
      <c r="AY556" s="70"/>
      <c r="AZ556" s="70"/>
      <c r="BA556" s="70"/>
      <c r="BB556" s="70"/>
      <c r="BC556" s="70"/>
      <c r="BD556" s="70"/>
      <c r="BE556" s="70"/>
      <c r="BF556" s="70"/>
      <c r="BG556" s="70"/>
      <c r="BH556" s="70"/>
      <c r="BI556" s="70"/>
      <c r="BJ556" s="70"/>
      <c r="BK556" s="70"/>
      <c r="BL556" s="70"/>
      <c r="BM556" s="70"/>
      <c r="BN556" s="70"/>
      <c r="BO556" s="70"/>
      <c r="BP556" s="70"/>
      <c r="BQ556" s="70"/>
      <c r="BR556" s="70"/>
      <c r="BS556" s="70"/>
    </row>
    <row r="557" spans="7:71" ht="16.5" x14ac:dyDescent="0.35"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  <c r="AW557" s="70"/>
      <c r="AX557" s="70"/>
      <c r="AY557" s="70"/>
      <c r="AZ557" s="70"/>
      <c r="BA557" s="70"/>
      <c r="BB557" s="70"/>
      <c r="BC557" s="70"/>
      <c r="BD557" s="70"/>
      <c r="BE557" s="70"/>
      <c r="BF557" s="70"/>
      <c r="BG557" s="70"/>
      <c r="BH557" s="70"/>
      <c r="BI557" s="70"/>
      <c r="BJ557" s="70"/>
      <c r="BK557" s="70"/>
      <c r="BL557" s="70"/>
      <c r="BM557" s="70"/>
      <c r="BN557" s="70"/>
      <c r="BO557" s="70"/>
      <c r="BP557" s="70"/>
      <c r="BQ557" s="70"/>
      <c r="BR557" s="70"/>
      <c r="BS557" s="70"/>
    </row>
    <row r="558" spans="7:71" ht="16.5" x14ac:dyDescent="0.35"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  <c r="AY558" s="70"/>
      <c r="AZ558" s="70"/>
      <c r="BA558" s="70"/>
      <c r="BB558" s="70"/>
      <c r="BC558" s="70"/>
      <c r="BD558" s="70"/>
      <c r="BE558" s="70"/>
      <c r="BF558" s="70"/>
      <c r="BG558" s="70"/>
      <c r="BH558" s="70"/>
      <c r="BI558" s="70"/>
      <c r="BJ558" s="70"/>
      <c r="BK558" s="70"/>
      <c r="BL558" s="70"/>
      <c r="BM558" s="70"/>
      <c r="BN558" s="70"/>
      <c r="BO558" s="70"/>
      <c r="BP558" s="70"/>
      <c r="BQ558" s="70"/>
      <c r="BR558" s="70"/>
      <c r="BS558" s="70"/>
    </row>
    <row r="559" spans="7:71" ht="16.5" x14ac:dyDescent="0.35"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  <c r="AW559" s="70"/>
      <c r="AX559" s="70"/>
      <c r="AY559" s="70"/>
      <c r="AZ559" s="70"/>
      <c r="BA559" s="70"/>
      <c r="BB559" s="70"/>
      <c r="BC559" s="70"/>
      <c r="BD559" s="70"/>
      <c r="BE559" s="70"/>
      <c r="BF559" s="70"/>
      <c r="BG559" s="70"/>
      <c r="BH559" s="70"/>
      <c r="BI559" s="70"/>
      <c r="BJ559" s="70"/>
      <c r="BK559" s="70"/>
      <c r="BL559" s="70"/>
      <c r="BM559" s="70"/>
      <c r="BN559" s="70"/>
      <c r="BO559" s="70"/>
      <c r="BP559" s="70"/>
      <c r="BQ559" s="70"/>
      <c r="BR559" s="70"/>
      <c r="BS559" s="70"/>
    </row>
    <row r="560" spans="7:71" ht="16.5" x14ac:dyDescent="0.35"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  <c r="AW560" s="70"/>
      <c r="AX560" s="70"/>
      <c r="AY560" s="70"/>
      <c r="AZ560" s="70"/>
      <c r="BA560" s="70"/>
      <c r="BB560" s="70"/>
      <c r="BC560" s="70"/>
      <c r="BD560" s="70"/>
      <c r="BE560" s="70"/>
      <c r="BF560" s="70"/>
      <c r="BG560" s="70"/>
      <c r="BH560" s="70"/>
      <c r="BI560" s="70"/>
      <c r="BJ560" s="70"/>
      <c r="BK560" s="70"/>
      <c r="BL560" s="70"/>
      <c r="BM560" s="70"/>
      <c r="BN560" s="70"/>
      <c r="BO560" s="70"/>
      <c r="BP560" s="70"/>
      <c r="BQ560" s="70"/>
      <c r="BR560" s="70"/>
      <c r="BS560" s="70"/>
    </row>
    <row r="561" spans="7:71" ht="16.5" x14ac:dyDescent="0.35"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70"/>
      <c r="BD561" s="70"/>
      <c r="BE561" s="70"/>
      <c r="BF561" s="70"/>
      <c r="BG561" s="70"/>
      <c r="BH561" s="70"/>
      <c r="BI561" s="70"/>
      <c r="BJ561" s="70"/>
      <c r="BK561" s="70"/>
      <c r="BL561" s="70"/>
      <c r="BM561" s="70"/>
      <c r="BN561" s="70"/>
      <c r="BO561" s="70"/>
      <c r="BP561" s="70"/>
      <c r="BQ561" s="70"/>
      <c r="BR561" s="70"/>
      <c r="BS561" s="70"/>
    </row>
    <row r="562" spans="7:71" ht="16.5" x14ac:dyDescent="0.35"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  <c r="BA562" s="70"/>
      <c r="BB562" s="70"/>
      <c r="BC562" s="70"/>
      <c r="BD562" s="70"/>
      <c r="BE562" s="70"/>
      <c r="BF562" s="70"/>
      <c r="BG562" s="70"/>
      <c r="BH562" s="70"/>
      <c r="BI562" s="70"/>
      <c r="BJ562" s="70"/>
      <c r="BK562" s="70"/>
      <c r="BL562" s="70"/>
      <c r="BM562" s="70"/>
      <c r="BN562" s="70"/>
      <c r="BO562" s="70"/>
      <c r="BP562" s="70"/>
      <c r="BQ562" s="70"/>
      <c r="BR562" s="70"/>
      <c r="BS562" s="70"/>
    </row>
    <row r="563" spans="7:71" ht="16.5" x14ac:dyDescent="0.35"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  <c r="BA563" s="70"/>
      <c r="BB563" s="70"/>
      <c r="BC563" s="70"/>
      <c r="BD563" s="70"/>
      <c r="BE563" s="70"/>
      <c r="BF563" s="70"/>
      <c r="BG563" s="70"/>
      <c r="BH563" s="70"/>
      <c r="BI563" s="70"/>
      <c r="BJ563" s="70"/>
      <c r="BK563" s="70"/>
      <c r="BL563" s="70"/>
      <c r="BM563" s="70"/>
      <c r="BN563" s="70"/>
      <c r="BO563" s="70"/>
      <c r="BP563" s="70"/>
      <c r="BQ563" s="70"/>
      <c r="BR563" s="70"/>
      <c r="BS563" s="70"/>
    </row>
    <row r="564" spans="7:71" ht="16.5" x14ac:dyDescent="0.35"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  <c r="BA564" s="70"/>
      <c r="BB564" s="70"/>
      <c r="BC564" s="70"/>
      <c r="BD564" s="70"/>
      <c r="BE564" s="70"/>
      <c r="BF564" s="70"/>
      <c r="BG564" s="70"/>
      <c r="BH564" s="70"/>
      <c r="BI564" s="70"/>
      <c r="BJ564" s="70"/>
      <c r="BK564" s="70"/>
      <c r="BL564" s="70"/>
      <c r="BM564" s="70"/>
      <c r="BN564" s="70"/>
      <c r="BO564" s="70"/>
      <c r="BP564" s="70"/>
      <c r="BQ564" s="70"/>
      <c r="BR564" s="70"/>
      <c r="BS564" s="70"/>
    </row>
    <row r="565" spans="7:71" ht="16.5" x14ac:dyDescent="0.35"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  <c r="AW565" s="70"/>
      <c r="AX565" s="70"/>
      <c r="AY565" s="70"/>
      <c r="AZ565" s="70"/>
      <c r="BA565" s="70"/>
      <c r="BB565" s="70"/>
      <c r="BC565" s="70"/>
      <c r="BD565" s="70"/>
      <c r="BE565" s="70"/>
      <c r="BF565" s="70"/>
      <c r="BG565" s="70"/>
      <c r="BH565" s="70"/>
      <c r="BI565" s="70"/>
      <c r="BJ565" s="70"/>
      <c r="BK565" s="70"/>
      <c r="BL565" s="70"/>
      <c r="BM565" s="70"/>
      <c r="BN565" s="70"/>
      <c r="BO565" s="70"/>
      <c r="BP565" s="70"/>
      <c r="BQ565" s="70"/>
      <c r="BR565" s="70"/>
      <c r="BS565" s="70"/>
    </row>
    <row r="566" spans="7:71" ht="16.5" x14ac:dyDescent="0.35"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  <c r="AW566" s="70"/>
      <c r="AX566" s="70"/>
      <c r="AY566" s="70"/>
      <c r="AZ566" s="70"/>
      <c r="BA566" s="70"/>
      <c r="BB566" s="70"/>
      <c r="BC566" s="70"/>
      <c r="BD566" s="70"/>
      <c r="BE566" s="70"/>
      <c r="BF566" s="70"/>
      <c r="BG566" s="70"/>
      <c r="BH566" s="70"/>
      <c r="BI566" s="70"/>
      <c r="BJ566" s="70"/>
      <c r="BK566" s="70"/>
      <c r="BL566" s="70"/>
      <c r="BM566" s="70"/>
      <c r="BN566" s="70"/>
      <c r="BO566" s="70"/>
      <c r="BP566" s="70"/>
      <c r="BQ566" s="70"/>
      <c r="BR566" s="70"/>
      <c r="BS566" s="70"/>
    </row>
    <row r="567" spans="7:71" ht="16.5" x14ac:dyDescent="0.35"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  <c r="AW567" s="70"/>
      <c r="AX567" s="70"/>
      <c r="AY567" s="70"/>
      <c r="AZ567" s="70"/>
      <c r="BA567" s="70"/>
      <c r="BB567" s="70"/>
      <c r="BC567" s="70"/>
      <c r="BD567" s="70"/>
      <c r="BE567" s="70"/>
      <c r="BF567" s="70"/>
      <c r="BG567" s="70"/>
      <c r="BH567" s="70"/>
      <c r="BI567" s="70"/>
      <c r="BJ567" s="70"/>
      <c r="BK567" s="70"/>
      <c r="BL567" s="70"/>
      <c r="BM567" s="70"/>
      <c r="BN567" s="70"/>
      <c r="BO567" s="70"/>
      <c r="BP567" s="70"/>
      <c r="BQ567" s="70"/>
      <c r="BR567" s="70"/>
      <c r="BS567" s="70"/>
    </row>
    <row r="568" spans="7:71" ht="16.5" x14ac:dyDescent="0.35"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  <c r="AW568" s="70"/>
      <c r="AX568" s="70"/>
      <c r="AY568" s="70"/>
      <c r="AZ568" s="70"/>
      <c r="BA568" s="70"/>
      <c r="BB568" s="70"/>
      <c r="BC568" s="70"/>
      <c r="BD568" s="70"/>
      <c r="BE568" s="70"/>
      <c r="BF568" s="70"/>
      <c r="BG568" s="70"/>
      <c r="BH568" s="70"/>
      <c r="BI568" s="70"/>
      <c r="BJ568" s="70"/>
      <c r="BK568" s="70"/>
      <c r="BL568" s="70"/>
      <c r="BM568" s="70"/>
      <c r="BN568" s="70"/>
      <c r="BO568" s="70"/>
      <c r="BP568" s="70"/>
      <c r="BQ568" s="70"/>
      <c r="BR568" s="70"/>
      <c r="BS568" s="70"/>
    </row>
    <row r="569" spans="7:71" ht="16.5" x14ac:dyDescent="0.35"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  <c r="AW569" s="70"/>
      <c r="AX569" s="70"/>
      <c r="AY569" s="70"/>
      <c r="AZ569" s="70"/>
      <c r="BA569" s="70"/>
      <c r="BB569" s="70"/>
      <c r="BC569" s="70"/>
      <c r="BD569" s="70"/>
      <c r="BE569" s="70"/>
      <c r="BF569" s="70"/>
      <c r="BG569" s="70"/>
      <c r="BH569" s="70"/>
      <c r="BI569" s="70"/>
      <c r="BJ569" s="70"/>
      <c r="BK569" s="70"/>
      <c r="BL569" s="70"/>
      <c r="BM569" s="70"/>
      <c r="BN569" s="70"/>
      <c r="BO569" s="70"/>
      <c r="BP569" s="70"/>
      <c r="BQ569" s="70"/>
      <c r="BR569" s="70"/>
      <c r="BS569" s="70"/>
    </row>
    <row r="570" spans="7:71" ht="16.5" x14ac:dyDescent="0.35"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  <c r="AY570" s="70"/>
      <c r="AZ570" s="70"/>
      <c r="BA570" s="70"/>
      <c r="BB570" s="70"/>
      <c r="BC570" s="70"/>
      <c r="BD570" s="70"/>
      <c r="BE570" s="70"/>
      <c r="BF570" s="70"/>
      <c r="BG570" s="70"/>
      <c r="BH570" s="70"/>
      <c r="BI570" s="70"/>
      <c r="BJ570" s="70"/>
      <c r="BK570" s="70"/>
      <c r="BL570" s="70"/>
      <c r="BM570" s="70"/>
      <c r="BN570" s="70"/>
      <c r="BO570" s="70"/>
      <c r="BP570" s="70"/>
      <c r="BQ570" s="70"/>
      <c r="BR570" s="70"/>
      <c r="BS570" s="70"/>
    </row>
    <row r="571" spans="7:71" ht="16.5" x14ac:dyDescent="0.35"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  <c r="AW571" s="70"/>
      <c r="AX571" s="70"/>
      <c r="AY571" s="70"/>
      <c r="AZ571" s="70"/>
      <c r="BA571" s="70"/>
      <c r="BB571" s="70"/>
      <c r="BC571" s="70"/>
      <c r="BD571" s="70"/>
      <c r="BE571" s="70"/>
      <c r="BF571" s="70"/>
      <c r="BG571" s="70"/>
      <c r="BH571" s="70"/>
      <c r="BI571" s="70"/>
      <c r="BJ571" s="70"/>
      <c r="BK571" s="70"/>
      <c r="BL571" s="70"/>
      <c r="BM571" s="70"/>
      <c r="BN571" s="70"/>
      <c r="BO571" s="70"/>
      <c r="BP571" s="70"/>
      <c r="BQ571" s="70"/>
      <c r="BR571" s="70"/>
      <c r="BS571" s="70"/>
    </row>
    <row r="572" spans="7:71" ht="16.5" x14ac:dyDescent="0.35"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  <c r="BA572" s="70"/>
      <c r="BB572" s="70"/>
      <c r="BC572" s="70"/>
      <c r="BD572" s="70"/>
      <c r="BE572" s="70"/>
      <c r="BF572" s="70"/>
      <c r="BG572" s="70"/>
      <c r="BH572" s="70"/>
      <c r="BI572" s="70"/>
      <c r="BJ572" s="70"/>
      <c r="BK572" s="70"/>
      <c r="BL572" s="70"/>
      <c r="BM572" s="70"/>
      <c r="BN572" s="70"/>
      <c r="BO572" s="70"/>
      <c r="BP572" s="70"/>
      <c r="BQ572" s="70"/>
      <c r="BR572" s="70"/>
      <c r="BS572" s="70"/>
    </row>
    <row r="573" spans="7:71" ht="16.5" x14ac:dyDescent="0.35"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</row>
    <row r="574" spans="7:71" ht="16.5" x14ac:dyDescent="0.35"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</row>
    <row r="575" spans="7:71" ht="16.5" x14ac:dyDescent="0.35"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</row>
    <row r="576" spans="7:71" ht="16.5" x14ac:dyDescent="0.35"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0"/>
      <c r="AW576" s="70"/>
      <c r="AX576" s="70"/>
      <c r="AY576" s="70"/>
      <c r="AZ576" s="70"/>
      <c r="BA576" s="70"/>
      <c r="BB576" s="70"/>
      <c r="BC576" s="70"/>
      <c r="BD576" s="70"/>
      <c r="BE576" s="70"/>
      <c r="BF576" s="70"/>
      <c r="BG576" s="70"/>
      <c r="BH576" s="70"/>
      <c r="BI576" s="70"/>
      <c r="BJ576" s="70"/>
      <c r="BK576" s="70"/>
      <c r="BL576" s="70"/>
      <c r="BM576" s="70"/>
      <c r="BN576" s="70"/>
      <c r="BO576" s="70"/>
      <c r="BP576" s="70"/>
      <c r="BQ576" s="70"/>
      <c r="BR576" s="70"/>
      <c r="BS576" s="70"/>
    </row>
    <row r="577" spans="7:71" ht="16.5" x14ac:dyDescent="0.35"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0"/>
      <c r="AW577" s="70"/>
      <c r="AX577" s="70"/>
      <c r="AY577" s="70"/>
      <c r="AZ577" s="70"/>
      <c r="BA577" s="70"/>
      <c r="BB577" s="70"/>
      <c r="BC577" s="70"/>
      <c r="BD577" s="70"/>
      <c r="BE577" s="70"/>
      <c r="BF577" s="70"/>
      <c r="BG577" s="70"/>
      <c r="BH577" s="70"/>
      <c r="BI577" s="70"/>
      <c r="BJ577" s="70"/>
      <c r="BK577" s="70"/>
      <c r="BL577" s="70"/>
      <c r="BM577" s="70"/>
      <c r="BN577" s="70"/>
      <c r="BO577" s="70"/>
      <c r="BP577" s="70"/>
      <c r="BQ577" s="70"/>
      <c r="BR577" s="70"/>
      <c r="BS577" s="70"/>
    </row>
    <row r="578" spans="7:71" ht="16.5" x14ac:dyDescent="0.35"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  <c r="AW578" s="70"/>
      <c r="AX578" s="70"/>
      <c r="AY578" s="70"/>
      <c r="AZ578" s="70"/>
      <c r="BA578" s="70"/>
      <c r="BB578" s="70"/>
      <c r="BC578" s="70"/>
      <c r="BD578" s="70"/>
      <c r="BE578" s="70"/>
      <c r="BF578" s="70"/>
      <c r="BG578" s="70"/>
      <c r="BH578" s="70"/>
      <c r="BI578" s="70"/>
      <c r="BJ578" s="70"/>
      <c r="BK578" s="70"/>
      <c r="BL578" s="70"/>
      <c r="BM578" s="70"/>
      <c r="BN578" s="70"/>
      <c r="BO578" s="70"/>
      <c r="BP578" s="70"/>
      <c r="BQ578" s="70"/>
      <c r="BR578" s="70"/>
      <c r="BS578" s="70"/>
    </row>
    <row r="579" spans="7:71" ht="16.5" x14ac:dyDescent="0.35"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70"/>
      <c r="BO579" s="70"/>
      <c r="BP579" s="70"/>
      <c r="BQ579" s="70"/>
      <c r="BR579" s="70"/>
      <c r="BS579" s="70"/>
    </row>
    <row r="580" spans="7:71" ht="16.5" x14ac:dyDescent="0.35"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70"/>
      <c r="BO580" s="70"/>
      <c r="BP580" s="70"/>
      <c r="BQ580" s="70"/>
      <c r="BR580" s="70"/>
      <c r="BS580" s="70"/>
    </row>
    <row r="581" spans="7:71" ht="16.5" x14ac:dyDescent="0.35"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70"/>
      <c r="BO581" s="70"/>
      <c r="BP581" s="70"/>
      <c r="BQ581" s="70"/>
      <c r="BR581" s="70"/>
      <c r="BS581" s="70"/>
    </row>
    <row r="582" spans="7:71" ht="16.5" x14ac:dyDescent="0.35"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  <c r="AY582" s="70"/>
      <c r="AZ582" s="70"/>
      <c r="BA582" s="70"/>
      <c r="BB582" s="70"/>
      <c r="BC582" s="70"/>
      <c r="BD582" s="70"/>
      <c r="BE582" s="70"/>
      <c r="BF582" s="70"/>
      <c r="BG582" s="70"/>
      <c r="BH582" s="70"/>
      <c r="BI582" s="70"/>
      <c r="BJ582" s="70"/>
      <c r="BK582" s="70"/>
      <c r="BL582" s="70"/>
      <c r="BM582" s="70"/>
      <c r="BN582" s="70"/>
      <c r="BO582" s="70"/>
      <c r="BP582" s="70"/>
      <c r="BQ582" s="70"/>
      <c r="BR582" s="70"/>
      <c r="BS582" s="70"/>
    </row>
    <row r="583" spans="7:71" ht="16.5" x14ac:dyDescent="0.35"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7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70"/>
      <c r="BO583" s="70"/>
      <c r="BP583" s="70"/>
      <c r="BQ583" s="70"/>
      <c r="BR583" s="70"/>
      <c r="BS583" s="70"/>
    </row>
    <row r="584" spans="7:71" ht="16.5" x14ac:dyDescent="0.35"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  <c r="AY584" s="70"/>
      <c r="AZ584" s="70"/>
      <c r="BA584" s="70"/>
      <c r="BB584" s="70"/>
      <c r="BC584" s="70"/>
      <c r="BD584" s="70"/>
      <c r="BE584" s="70"/>
      <c r="BF584" s="70"/>
      <c r="BG584" s="70"/>
      <c r="BH584" s="70"/>
      <c r="BI584" s="70"/>
      <c r="BJ584" s="70"/>
      <c r="BK584" s="70"/>
      <c r="BL584" s="70"/>
      <c r="BM584" s="70"/>
      <c r="BN584" s="70"/>
      <c r="BO584" s="70"/>
      <c r="BP584" s="70"/>
      <c r="BQ584" s="70"/>
      <c r="BR584" s="70"/>
      <c r="BS584" s="70"/>
    </row>
    <row r="585" spans="7:71" ht="16.5" x14ac:dyDescent="0.35"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  <c r="AW585" s="70"/>
      <c r="AX585" s="70"/>
      <c r="AY585" s="70"/>
      <c r="AZ585" s="70"/>
      <c r="BA585" s="70"/>
      <c r="BB585" s="70"/>
      <c r="BC585" s="70"/>
      <c r="BD585" s="70"/>
      <c r="BE585" s="70"/>
      <c r="BF585" s="70"/>
      <c r="BG585" s="70"/>
      <c r="BH585" s="70"/>
      <c r="BI585" s="70"/>
      <c r="BJ585" s="70"/>
      <c r="BK585" s="70"/>
      <c r="BL585" s="70"/>
      <c r="BM585" s="70"/>
      <c r="BN585" s="70"/>
      <c r="BO585" s="70"/>
      <c r="BP585" s="70"/>
      <c r="BQ585" s="70"/>
      <c r="BR585" s="70"/>
      <c r="BS585" s="70"/>
    </row>
    <row r="586" spans="7:71" ht="16.5" x14ac:dyDescent="0.35"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  <c r="AW586" s="70"/>
      <c r="AX586" s="70"/>
      <c r="AY586" s="70"/>
      <c r="AZ586" s="70"/>
      <c r="BA586" s="70"/>
      <c r="BB586" s="70"/>
      <c r="BC586" s="70"/>
      <c r="BD586" s="70"/>
      <c r="BE586" s="70"/>
      <c r="BF586" s="70"/>
      <c r="BG586" s="70"/>
      <c r="BH586" s="70"/>
      <c r="BI586" s="70"/>
      <c r="BJ586" s="70"/>
      <c r="BK586" s="70"/>
      <c r="BL586" s="70"/>
      <c r="BM586" s="70"/>
      <c r="BN586" s="70"/>
      <c r="BO586" s="70"/>
      <c r="BP586" s="70"/>
      <c r="BQ586" s="70"/>
      <c r="BR586" s="70"/>
      <c r="BS586" s="70"/>
    </row>
    <row r="587" spans="7:71" ht="16.5" x14ac:dyDescent="0.35"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  <c r="AW587" s="70"/>
      <c r="AX587" s="70"/>
      <c r="AY587" s="70"/>
      <c r="AZ587" s="70"/>
      <c r="BA587" s="70"/>
      <c r="BB587" s="70"/>
      <c r="BC587" s="70"/>
      <c r="BD587" s="70"/>
      <c r="BE587" s="70"/>
      <c r="BF587" s="70"/>
      <c r="BG587" s="70"/>
      <c r="BH587" s="70"/>
      <c r="BI587" s="70"/>
      <c r="BJ587" s="70"/>
      <c r="BK587" s="70"/>
      <c r="BL587" s="70"/>
      <c r="BM587" s="70"/>
      <c r="BN587" s="70"/>
      <c r="BO587" s="70"/>
      <c r="BP587" s="70"/>
      <c r="BQ587" s="70"/>
      <c r="BR587" s="70"/>
      <c r="BS587" s="70"/>
    </row>
    <row r="588" spans="7:71" ht="16.5" x14ac:dyDescent="0.35"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  <c r="AW588" s="70"/>
      <c r="AX588" s="70"/>
      <c r="AY588" s="70"/>
      <c r="AZ588" s="70"/>
      <c r="BA588" s="70"/>
      <c r="BB588" s="70"/>
      <c r="BC588" s="70"/>
      <c r="BD588" s="70"/>
      <c r="BE588" s="70"/>
      <c r="BF588" s="70"/>
      <c r="BG588" s="70"/>
      <c r="BH588" s="70"/>
      <c r="BI588" s="70"/>
      <c r="BJ588" s="70"/>
      <c r="BK588" s="70"/>
      <c r="BL588" s="70"/>
      <c r="BM588" s="70"/>
      <c r="BN588" s="70"/>
      <c r="BO588" s="70"/>
      <c r="BP588" s="70"/>
      <c r="BQ588" s="70"/>
      <c r="BR588" s="70"/>
      <c r="BS588" s="70"/>
    </row>
    <row r="589" spans="7:71" ht="16.5" x14ac:dyDescent="0.35"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  <c r="AW589" s="70"/>
      <c r="AX589" s="70"/>
      <c r="AY589" s="70"/>
      <c r="AZ589" s="70"/>
      <c r="BA589" s="70"/>
      <c r="BB589" s="70"/>
      <c r="BC589" s="70"/>
      <c r="BD589" s="70"/>
      <c r="BE589" s="70"/>
      <c r="BF589" s="70"/>
      <c r="BG589" s="70"/>
      <c r="BH589" s="70"/>
      <c r="BI589" s="70"/>
      <c r="BJ589" s="70"/>
      <c r="BK589" s="70"/>
      <c r="BL589" s="70"/>
      <c r="BM589" s="70"/>
      <c r="BN589" s="70"/>
      <c r="BO589" s="70"/>
      <c r="BP589" s="70"/>
      <c r="BQ589" s="70"/>
      <c r="BR589" s="70"/>
      <c r="BS589" s="70"/>
    </row>
    <row r="590" spans="7:71" ht="16.5" x14ac:dyDescent="0.35"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  <c r="AW590" s="70"/>
      <c r="AX590" s="70"/>
      <c r="AY590" s="70"/>
      <c r="AZ590" s="70"/>
      <c r="BA590" s="70"/>
      <c r="BB590" s="70"/>
      <c r="BC590" s="70"/>
      <c r="BD590" s="70"/>
      <c r="BE590" s="70"/>
      <c r="BF590" s="70"/>
      <c r="BG590" s="70"/>
      <c r="BH590" s="70"/>
      <c r="BI590" s="70"/>
      <c r="BJ590" s="70"/>
      <c r="BK590" s="70"/>
      <c r="BL590" s="70"/>
      <c r="BM590" s="70"/>
      <c r="BN590" s="70"/>
      <c r="BO590" s="70"/>
      <c r="BP590" s="70"/>
      <c r="BQ590" s="70"/>
      <c r="BR590" s="70"/>
      <c r="BS590" s="70"/>
    </row>
    <row r="591" spans="7:71" ht="16.5" x14ac:dyDescent="0.35"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70"/>
      <c r="BG591" s="70"/>
      <c r="BH591" s="70"/>
      <c r="BI591" s="70"/>
      <c r="BJ591" s="70"/>
      <c r="BK591" s="70"/>
      <c r="BL591" s="70"/>
      <c r="BM591" s="70"/>
      <c r="BN591" s="70"/>
      <c r="BO591" s="70"/>
      <c r="BP591" s="70"/>
      <c r="BQ591" s="70"/>
      <c r="BR591" s="70"/>
      <c r="BS591" s="70"/>
    </row>
    <row r="592" spans="7:71" ht="16.5" x14ac:dyDescent="0.35"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  <c r="BA592" s="70"/>
      <c r="BB592" s="70"/>
      <c r="BC592" s="70"/>
      <c r="BD592" s="70"/>
      <c r="BE592" s="70"/>
      <c r="BF592" s="70"/>
      <c r="BG592" s="70"/>
      <c r="BH592" s="70"/>
      <c r="BI592" s="70"/>
      <c r="BJ592" s="70"/>
      <c r="BK592" s="70"/>
      <c r="BL592" s="70"/>
      <c r="BM592" s="70"/>
      <c r="BN592" s="70"/>
      <c r="BO592" s="70"/>
      <c r="BP592" s="70"/>
      <c r="BQ592" s="70"/>
      <c r="BR592" s="70"/>
      <c r="BS592" s="70"/>
    </row>
    <row r="593" spans="7:71" ht="16.5" x14ac:dyDescent="0.35"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  <c r="BA593" s="70"/>
      <c r="BB593" s="70"/>
      <c r="BC593" s="70"/>
      <c r="BD593" s="70"/>
      <c r="BE593" s="70"/>
      <c r="BF593" s="70"/>
      <c r="BG593" s="70"/>
      <c r="BH593" s="70"/>
      <c r="BI593" s="70"/>
      <c r="BJ593" s="70"/>
      <c r="BK593" s="70"/>
      <c r="BL593" s="70"/>
      <c r="BM593" s="70"/>
      <c r="BN593" s="70"/>
      <c r="BO593" s="70"/>
      <c r="BP593" s="70"/>
      <c r="BQ593" s="70"/>
      <c r="BR593" s="70"/>
      <c r="BS593" s="70"/>
    </row>
    <row r="594" spans="7:71" ht="16.5" x14ac:dyDescent="0.35"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  <c r="AW594" s="70"/>
      <c r="AX594" s="70"/>
      <c r="AY594" s="70"/>
      <c r="AZ594" s="70"/>
      <c r="BA594" s="70"/>
      <c r="BB594" s="70"/>
      <c r="BC594" s="70"/>
      <c r="BD594" s="70"/>
      <c r="BE594" s="70"/>
      <c r="BF594" s="70"/>
      <c r="BG594" s="70"/>
      <c r="BH594" s="70"/>
      <c r="BI594" s="70"/>
      <c r="BJ594" s="70"/>
      <c r="BK594" s="70"/>
      <c r="BL594" s="70"/>
      <c r="BM594" s="70"/>
      <c r="BN594" s="70"/>
      <c r="BO594" s="70"/>
      <c r="BP594" s="70"/>
      <c r="BQ594" s="70"/>
      <c r="BR594" s="70"/>
      <c r="BS594" s="70"/>
    </row>
    <row r="595" spans="7:71" ht="16.5" x14ac:dyDescent="0.35"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0"/>
      <c r="AW595" s="70"/>
      <c r="AX595" s="70"/>
      <c r="AY595" s="70"/>
      <c r="AZ595" s="70"/>
      <c r="BA595" s="70"/>
      <c r="BB595" s="70"/>
      <c r="BC595" s="70"/>
      <c r="BD595" s="70"/>
      <c r="BE595" s="70"/>
      <c r="BF595" s="70"/>
      <c r="BG595" s="70"/>
      <c r="BH595" s="70"/>
      <c r="BI595" s="70"/>
      <c r="BJ595" s="70"/>
      <c r="BK595" s="70"/>
      <c r="BL595" s="70"/>
      <c r="BM595" s="70"/>
      <c r="BN595" s="70"/>
      <c r="BO595" s="70"/>
      <c r="BP595" s="70"/>
      <c r="BQ595" s="70"/>
      <c r="BR595" s="70"/>
      <c r="BS595" s="70"/>
    </row>
    <row r="596" spans="7:71" ht="16.5" x14ac:dyDescent="0.35"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0"/>
      <c r="AW596" s="70"/>
      <c r="AX596" s="70"/>
      <c r="AY596" s="70"/>
      <c r="AZ596" s="70"/>
      <c r="BA596" s="70"/>
      <c r="BB596" s="70"/>
      <c r="BC596" s="70"/>
      <c r="BD596" s="70"/>
      <c r="BE596" s="70"/>
      <c r="BF596" s="70"/>
      <c r="BG596" s="70"/>
      <c r="BH596" s="70"/>
      <c r="BI596" s="70"/>
      <c r="BJ596" s="70"/>
      <c r="BK596" s="70"/>
      <c r="BL596" s="70"/>
      <c r="BM596" s="70"/>
      <c r="BN596" s="70"/>
      <c r="BO596" s="70"/>
      <c r="BP596" s="70"/>
      <c r="BQ596" s="70"/>
      <c r="BR596" s="70"/>
      <c r="BS596" s="70"/>
    </row>
    <row r="597" spans="7:71" ht="16.5" x14ac:dyDescent="0.35"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  <c r="AW597" s="70"/>
      <c r="AX597" s="70"/>
      <c r="AY597" s="70"/>
      <c r="AZ597" s="70"/>
      <c r="BA597" s="70"/>
      <c r="BB597" s="70"/>
      <c r="BC597" s="70"/>
      <c r="BD597" s="70"/>
      <c r="BE597" s="70"/>
      <c r="BF597" s="70"/>
      <c r="BG597" s="70"/>
      <c r="BH597" s="70"/>
      <c r="BI597" s="70"/>
      <c r="BJ597" s="70"/>
      <c r="BK597" s="70"/>
      <c r="BL597" s="70"/>
      <c r="BM597" s="70"/>
      <c r="BN597" s="70"/>
      <c r="BO597" s="70"/>
      <c r="BP597" s="70"/>
      <c r="BQ597" s="70"/>
      <c r="BR597" s="70"/>
      <c r="BS597" s="70"/>
    </row>
    <row r="598" spans="7:71" ht="16.5" x14ac:dyDescent="0.35"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  <c r="AW598" s="70"/>
      <c r="AX598" s="70"/>
      <c r="AY598" s="70"/>
      <c r="AZ598" s="70"/>
      <c r="BA598" s="70"/>
      <c r="BB598" s="70"/>
      <c r="BC598" s="70"/>
      <c r="BD598" s="70"/>
      <c r="BE598" s="70"/>
      <c r="BF598" s="70"/>
      <c r="BG598" s="70"/>
      <c r="BH598" s="70"/>
      <c r="BI598" s="70"/>
      <c r="BJ598" s="70"/>
      <c r="BK598" s="70"/>
      <c r="BL598" s="70"/>
      <c r="BM598" s="70"/>
      <c r="BN598" s="70"/>
      <c r="BO598" s="70"/>
      <c r="BP598" s="70"/>
      <c r="BQ598" s="70"/>
      <c r="BR598" s="70"/>
      <c r="BS598" s="70"/>
    </row>
    <row r="599" spans="7:71" ht="16.5" x14ac:dyDescent="0.35"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  <c r="AW599" s="70"/>
      <c r="AX599" s="70"/>
      <c r="AY599" s="70"/>
      <c r="AZ599" s="70"/>
      <c r="BA599" s="70"/>
      <c r="BB599" s="70"/>
      <c r="BC599" s="70"/>
      <c r="BD599" s="70"/>
      <c r="BE599" s="70"/>
      <c r="BF599" s="70"/>
      <c r="BG599" s="70"/>
      <c r="BH599" s="70"/>
      <c r="BI599" s="70"/>
      <c r="BJ599" s="70"/>
      <c r="BK599" s="70"/>
      <c r="BL599" s="70"/>
      <c r="BM599" s="70"/>
      <c r="BN599" s="70"/>
      <c r="BO599" s="70"/>
      <c r="BP599" s="70"/>
      <c r="BQ599" s="70"/>
      <c r="BR599" s="70"/>
      <c r="BS599" s="70"/>
    </row>
    <row r="600" spans="7:71" ht="16.5" x14ac:dyDescent="0.35"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  <c r="AW600" s="70"/>
      <c r="AX600" s="70"/>
      <c r="AY600" s="70"/>
      <c r="AZ600" s="70"/>
      <c r="BA600" s="70"/>
      <c r="BB600" s="70"/>
      <c r="BC600" s="70"/>
      <c r="BD600" s="70"/>
      <c r="BE600" s="70"/>
      <c r="BF600" s="70"/>
      <c r="BG600" s="70"/>
      <c r="BH600" s="70"/>
      <c r="BI600" s="70"/>
      <c r="BJ600" s="70"/>
      <c r="BK600" s="70"/>
      <c r="BL600" s="70"/>
      <c r="BM600" s="70"/>
      <c r="BN600" s="70"/>
      <c r="BO600" s="70"/>
      <c r="BP600" s="70"/>
      <c r="BQ600" s="70"/>
      <c r="BR600" s="70"/>
      <c r="BS600" s="70"/>
    </row>
    <row r="601" spans="7:71" ht="16.5" x14ac:dyDescent="0.35"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  <c r="BA601" s="70"/>
      <c r="BB601" s="70"/>
      <c r="BC601" s="70"/>
      <c r="BD601" s="70"/>
      <c r="BE601" s="70"/>
      <c r="BF601" s="70"/>
      <c r="BG601" s="70"/>
      <c r="BH601" s="70"/>
      <c r="BI601" s="70"/>
      <c r="BJ601" s="70"/>
      <c r="BK601" s="70"/>
      <c r="BL601" s="70"/>
      <c r="BM601" s="70"/>
      <c r="BN601" s="70"/>
      <c r="BO601" s="70"/>
      <c r="BP601" s="70"/>
      <c r="BQ601" s="70"/>
      <c r="BR601" s="70"/>
      <c r="BS601" s="70"/>
    </row>
    <row r="602" spans="7:71" ht="16.5" x14ac:dyDescent="0.35"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</row>
    <row r="603" spans="7:71" ht="16.5" x14ac:dyDescent="0.35"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</row>
    <row r="604" spans="7:71" ht="16.5" x14ac:dyDescent="0.35"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</row>
    <row r="605" spans="7:71" ht="16.5" x14ac:dyDescent="0.35"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  <c r="AW605" s="70"/>
      <c r="AX605" s="70"/>
      <c r="AY605" s="70"/>
      <c r="AZ605" s="70"/>
      <c r="BA605" s="70"/>
      <c r="BB605" s="70"/>
      <c r="BC605" s="70"/>
      <c r="BD605" s="70"/>
      <c r="BE605" s="70"/>
      <c r="BF605" s="70"/>
      <c r="BG605" s="70"/>
      <c r="BH605" s="70"/>
      <c r="BI605" s="70"/>
      <c r="BJ605" s="70"/>
      <c r="BK605" s="70"/>
      <c r="BL605" s="70"/>
      <c r="BM605" s="70"/>
      <c r="BN605" s="70"/>
      <c r="BO605" s="70"/>
      <c r="BP605" s="70"/>
      <c r="BQ605" s="70"/>
      <c r="BR605" s="70"/>
      <c r="BS605" s="70"/>
    </row>
    <row r="606" spans="7:71" ht="16.5" x14ac:dyDescent="0.35"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  <c r="AW606" s="70"/>
      <c r="AX606" s="70"/>
      <c r="AY606" s="70"/>
      <c r="AZ606" s="70"/>
      <c r="BA606" s="70"/>
      <c r="BB606" s="70"/>
      <c r="BC606" s="70"/>
      <c r="BD606" s="70"/>
      <c r="BE606" s="70"/>
      <c r="BF606" s="70"/>
      <c r="BG606" s="70"/>
      <c r="BH606" s="70"/>
      <c r="BI606" s="70"/>
      <c r="BJ606" s="70"/>
      <c r="BK606" s="70"/>
      <c r="BL606" s="70"/>
      <c r="BM606" s="70"/>
      <c r="BN606" s="70"/>
      <c r="BO606" s="70"/>
      <c r="BP606" s="70"/>
      <c r="BQ606" s="70"/>
      <c r="BR606" s="70"/>
      <c r="BS606" s="70"/>
    </row>
    <row r="607" spans="7:71" ht="16.5" x14ac:dyDescent="0.35"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  <c r="AW607" s="70"/>
      <c r="AX607" s="70"/>
      <c r="AY607" s="70"/>
      <c r="AZ607" s="70"/>
      <c r="BA607" s="70"/>
      <c r="BB607" s="70"/>
      <c r="BC607" s="70"/>
      <c r="BD607" s="70"/>
      <c r="BE607" s="70"/>
      <c r="BF607" s="70"/>
      <c r="BG607" s="70"/>
      <c r="BH607" s="70"/>
      <c r="BI607" s="70"/>
      <c r="BJ607" s="70"/>
      <c r="BK607" s="70"/>
      <c r="BL607" s="70"/>
      <c r="BM607" s="70"/>
      <c r="BN607" s="70"/>
      <c r="BO607" s="70"/>
      <c r="BP607" s="70"/>
      <c r="BQ607" s="70"/>
      <c r="BR607" s="70"/>
      <c r="BS607" s="70"/>
    </row>
    <row r="608" spans="7:71" ht="16.5" x14ac:dyDescent="0.35"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70"/>
      <c r="BO608" s="70"/>
      <c r="BP608" s="70"/>
      <c r="BQ608" s="70"/>
      <c r="BR608" s="70"/>
      <c r="BS608" s="70"/>
    </row>
    <row r="609" spans="7:71" ht="16.5" x14ac:dyDescent="0.35"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  <c r="BA609" s="70"/>
      <c r="BB609" s="70"/>
      <c r="BC609" s="70"/>
      <c r="BD609" s="70"/>
      <c r="BE609" s="70"/>
      <c r="BF609" s="70"/>
      <c r="BG609" s="70"/>
      <c r="BH609" s="70"/>
      <c r="BI609" s="70"/>
      <c r="BJ609" s="70"/>
      <c r="BK609" s="70"/>
      <c r="BL609" s="70"/>
      <c r="BM609" s="70"/>
      <c r="BN609" s="70"/>
      <c r="BO609" s="70"/>
      <c r="BP609" s="70"/>
      <c r="BQ609" s="70"/>
      <c r="BR609" s="70"/>
      <c r="BS609" s="70"/>
    </row>
    <row r="610" spans="7:71" ht="16.5" x14ac:dyDescent="0.35"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70"/>
      <c r="BO610" s="70"/>
      <c r="BP610" s="70"/>
      <c r="BQ610" s="70"/>
      <c r="BR610" s="70"/>
      <c r="BS610" s="70"/>
    </row>
    <row r="611" spans="7:71" ht="16.5" x14ac:dyDescent="0.35"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  <c r="AY611" s="70"/>
      <c r="AZ611" s="70"/>
      <c r="BA611" s="70"/>
      <c r="BB611" s="70"/>
      <c r="BC611" s="70"/>
      <c r="BD611" s="70"/>
      <c r="BE611" s="70"/>
      <c r="BF611" s="70"/>
      <c r="BG611" s="70"/>
      <c r="BH611" s="70"/>
      <c r="BI611" s="70"/>
      <c r="BJ611" s="70"/>
      <c r="BK611" s="70"/>
      <c r="BL611" s="70"/>
      <c r="BM611" s="70"/>
      <c r="BN611" s="70"/>
      <c r="BO611" s="70"/>
      <c r="BP611" s="70"/>
      <c r="BQ611" s="70"/>
      <c r="BR611" s="70"/>
      <c r="BS611" s="70"/>
    </row>
    <row r="612" spans="7:71" ht="16.5" x14ac:dyDescent="0.35"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  <c r="AY612" s="70"/>
      <c r="AZ612" s="70"/>
      <c r="BA612" s="70"/>
      <c r="BB612" s="70"/>
      <c r="BC612" s="70"/>
      <c r="BD612" s="70"/>
      <c r="BE612" s="70"/>
      <c r="BF612" s="70"/>
      <c r="BG612" s="70"/>
      <c r="BH612" s="70"/>
      <c r="BI612" s="70"/>
      <c r="BJ612" s="70"/>
      <c r="BK612" s="70"/>
      <c r="BL612" s="70"/>
      <c r="BM612" s="70"/>
      <c r="BN612" s="70"/>
      <c r="BO612" s="70"/>
      <c r="BP612" s="70"/>
      <c r="BQ612" s="70"/>
      <c r="BR612" s="70"/>
      <c r="BS612" s="70"/>
    </row>
    <row r="613" spans="7:71" ht="16.5" x14ac:dyDescent="0.35"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  <c r="AY613" s="70"/>
      <c r="AZ613" s="70"/>
      <c r="BA613" s="70"/>
      <c r="BB613" s="70"/>
      <c r="BC613" s="70"/>
      <c r="BD613" s="70"/>
      <c r="BE613" s="70"/>
      <c r="BF613" s="70"/>
      <c r="BG613" s="70"/>
      <c r="BH613" s="70"/>
      <c r="BI613" s="70"/>
      <c r="BJ613" s="70"/>
      <c r="BK613" s="70"/>
      <c r="BL613" s="70"/>
      <c r="BM613" s="70"/>
      <c r="BN613" s="70"/>
      <c r="BO613" s="70"/>
      <c r="BP613" s="70"/>
      <c r="BQ613" s="70"/>
      <c r="BR613" s="70"/>
      <c r="BS613" s="70"/>
    </row>
    <row r="614" spans="7:71" ht="16.5" x14ac:dyDescent="0.35"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  <c r="AW614" s="70"/>
      <c r="AX614" s="70"/>
      <c r="AY614" s="70"/>
      <c r="AZ614" s="70"/>
      <c r="BA614" s="70"/>
      <c r="BB614" s="70"/>
      <c r="BC614" s="70"/>
      <c r="BD614" s="70"/>
      <c r="BE614" s="70"/>
      <c r="BF614" s="70"/>
      <c r="BG614" s="70"/>
      <c r="BH614" s="70"/>
      <c r="BI614" s="70"/>
      <c r="BJ614" s="70"/>
      <c r="BK614" s="70"/>
      <c r="BL614" s="70"/>
      <c r="BM614" s="70"/>
      <c r="BN614" s="70"/>
      <c r="BO614" s="70"/>
      <c r="BP614" s="70"/>
      <c r="BQ614" s="70"/>
      <c r="BR614" s="70"/>
      <c r="BS614" s="70"/>
    </row>
    <row r="615" spans="7:71" ht="16.5" x14ac:dyDescent="0.35"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  <c r="AW615" s="70"/>
      <c r="AX615" s="70"/>
      <c r="AY615" s="70"/>
      <c r="AZ615" s="70"/>
      <c r="BA615" s="70"/>
      <c r="BB615" s="70"/>
      <c r="BC615" s="70"/>
      <c r="BD615" s="70"/>
      <c r="BE615" s="70"/>
      <c r="BF615" s="70"/>
      <c r="BG615" s="70"/>
      <c r="BH615" s="70"/>
      <c r="BI615" s="70"/>
      <c r="BJ615" s="70"/>
      <c r="BK615" s="70"/>
      <c r="BL615" s="70"/>
      <c r="BM615" s="70"/>
      <c r="BN615" s="70"/>
      <c r="BO615" s="70"/>
      <c r="BP615" s="70"/>
      <c r="BQ615" s="70"/>
      <c r="BR615" s="70"/>
      <c r="BS615" s="70"/>
    </row>
    <row r="616" spans="7:71" ht="16.5" x14ac:dyDescent="0.35"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  <c r="AW616" s="70"/>
      <c r="AX616" s="70"/>
      <c r="AY616" s="70"/>
      <c r="AZ616" s="70"/>
      <c r="BA616" s="70"/>
      <c r="BB616" s="70"/>
      <c r="BC616" s="70"/>
      <c r="BD616" s="70"/>
      <c r="BE616" s="70"/>
      <c r="BF616" s="70"/>
      <c r="BG616" s="70"/>
      <c r="BH616" s="70"/>
      <c r="BI616" s="70"/>
      <c r="BJ616" s="70"/>
      <c r="BK616" s="70"/>
      <c r="BL616" s="70"/>
      <c r="BM616" s="70"/>
      <c r="BN616" s="70"/>
      <c r="BO616" s="70"/>
      <c r="BP616" s="70"/>
      <c r="BQ616" s="70"/>
      <c r="BR616" s="70"/>
      <c r="BS616" s="70"/>
    </row>
    <row r="617" spans="7:71" ht="16.5" x14ac:dyDescent="0.35"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  <c r="AW617" s="70"/>
      <c r="AX617" s="70"/>
      <c r="AY617" s="70"/>
      <c r="AZ617" s="70"/>
      <c r="BA617" s="70"/>
      <c r="BB617" s="70"/>
      <c r="BC617" s="70"/>
      <c r="BD617" s="70"/>
      <c r="BE617" s="70"/>
      <c r="BF617" s="70"/>
      <c r="BG617" s="70"/>
      <c r="BH617" s="70"/>
      <c r="BI617" s="70"/>
      <c r="BJ617" s="70"/>
      <c r="BK617" s="70"/>
      <c r="BL617" s="70"/>
      <c r="BM617" s="70"/>
      <c r="BN617" s="70"/>
      <c r="BO617" s="70"/>
      <c r="BP617" s="70"/>
      <c r="BQ617" s="70"/>
      <c r="BR617" s="70"/>
      <c r="BS617" s="70"/>
    </row>
    <row r="618" spans="7:71" ht="16.5" x14ac:dyDescent="0.35"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  <c r="AW618" s="70"/>
      <c r="AX618" s="70"/>
      <c r="AY618" s="70"/>
      <c r="AZ618" s="70"/>
      <c r="BA618" s="70"/>
      <c r="BB618" s="70"/>
      <c r="BC618" s="70"/>
      <c r="BD618" s="70"/>
      <c r="BE618" s="70"/>
      <c r="BF618" s="70"/>
      <c r="BG618" s="70"/>
      <c r="BH618" s="70"/>
      <c r="BI618" s="70"/>
      <c r="BJ618" s="70"/>
      <c r="BK618" s="70"/>
      <c r="BL618" s="70"/>
      <c r="BM618" s="70"/>
      <c r="BN618" s="70"/>
      <c r="BO618" s="70"/>
      <c r="BP618" s="70"/>
      <c r="BQ618" s="70"/>
      <c r="BR618" s="70"/>
      <c r="BS618" s="70"/>
    </row>
    <row r="619" spans="7:71" ht="16.5" x14ac:dyDescent="0.35"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  <c r="AW619" s="70"/>
      <c r="AX619" s="70"/>
      <c r="AY619" s="70"/>
      <c r="AZ619" s="70"/>
      <c r="BA619" s="70"/>
      <c r="BB619" s="70"/>
      <c r="BC619" s="70"/>
      <c r="BD619" s="70"/>
      <c r="BE619" s="70"/>
      <c r="BF619" s="70"/>
      <c r="BG619" s="70"/>
      <c r="BH619" s="70"/>
      <c r="BI619" s="70"/>
      <c r="BJ619" s="70"/>
      <c r="BK619" s="70"/>
      <c r="BL619" s="70"/>
      <c r="BM619" s="70"/>
      <c r="BN619" s="70"/>
      <c r="BO619" s="70"/>
      <c r="BP619" s="70"/>
      <c r="BQ619" s="70"/>
      <c r="BR619" s="70"/>
      <c r="BS619" s="70"/>
    </row>
    <row r="620" spans="7:71" ht="16.5" x14ac:dyDescent="0.35"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  <c r="BA620" s="70"/>
      <c r="BB620" s="70"/>
      <c r="BC620" s="70"/>
      <c r="BD620" s="70"/>
      <c r="BE620" s="70"/>
      <c r="BF620" s="70"/>
      <c r="BG620" s="70"/>
      <c r="BH620" s="70"/>
      <c r="BI620" s="70"/>
      <c r="BJ620" s="70"/>
      <c r="BK620" s="70"/>
      <c r="BL620" s="70"/>
      <c r="BM620" s="70"/>
      <c r="BN620" s="70"/>
      <c r="BO620" s="70"/>
      <c r="BP620" s="70"/>
      <c r="BQ620" s="70"/>
      <c r="BR620" s="70"/>
      <c r="BS620" s="70"/>
    </row>
    <row r="621" spans="7:71" ht="16.5" x14ac:dyDescent="0.35"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  <c r="BA621" s="70"/>
      <c r="BB621" s="70"/>
      <c r="BC621" s="70"/>
      <c r="BD621" s="70"/>
      <c r="BE621" s="70"/>
      <c r="BF621" s="70"/>
      <c r="BG621" s="70"/>
      <c r="BH621" s="70"/>
      <c r="BI621" s="70"/>
      <c r="BJ621" s="70"/>
      <c r="BK621" s="70"/>
      <c r="BL621" s="70"/>
      <c r="BM621" s="70"/>
      <c r="BN621" s="70"/>
      <c r="BO621" s="70"/>
      <c r="BP621" s="70"/>
      <c r="BQ621" s="70"/>
      <c r="BR621" s="70"/>
      <c r="BS621" s="70"/>
    </row>
    <row r="622" spans="7:71" ht="16.5" x14ac:dyDescent="0.35"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  <c r="BA622" s="70"/>
      <c r="BB622" s="70"/>
      <c r="BC622" s="70"/>
      <c r="BD622" s="70"/>
      <c r="BE622" s="70"/>
      <c r="BF622" s="70"/>
      <c r="BG622" s="70"/>
      <c r="BH622" s="70"/>
      <c r="BI622" s="70"/>
      <c r="BJ622" s="70"/>
      <c r="BK622" s="70"/>
      <c r="BL622" s="70"/>
      <c r="BM622" s="70"/>
      <c r="BN622" s="70"/>
      <c r="BO622" s="70"/>
      <c r="BP622" s="70"/>
      <c r="BQ622" s="70"/>
      <c r="BR622" s="70"/>
      <c r="BS622" s="70"/>
    </row>
    <row r="623" spans="7:71" ht="16.5" x14ac:dyDescent="0.35"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  <c r="AW623" s="70"/>
      <c r="AX623" s="70"/>
      <c r="AY623" s="70"/>
      <c r="AZ623" s="70"/>
      <c r="BA623" s="70"/>
      <c r="BB623" s="70"/>
      <c r="BC623" s="70"/>
      <c r="BD623" s="70"/>
      <c r="BE623" s="70"/>
      <c r="BF623" s="70"/>
      <c r="BG623" s="70"/>
      <c r="BH623" s="70"/>
      <c r="BI623" s="70"/>
      <c r="BJ623" s="70"/>
      <c r="BK623" s="70"/>
      <c r="BL623" s="70"/>
      <c r="BM623" s="70"/>
      <c r="BN623" s="70"/>
      <c r="BO623" s="70"/>
      <c r="BP623" s="70"/>
      <c r="BQ623" s="70"/>
      <c r="BR623" s="70"/>
      <c r="BS623" s="70"/>
    </row>
    <row r="624" spans="7:71" ht="16.5" x14ac:dyDescent="0.35"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  <c r="AW624" s="70"/>
      <c r="AX624" s="70"/>
      <c r="AY624" s="70"/>
      <c r="AZ624" s="70"/>
      <c r="BA624" s="70"/>
      <c r="BB624" s="70"/>
      <c r="BC624" s="70"/>
      <c r="BD624" s="70"/>
      <c r="BE624" s="70"/>
      <c r="BF624" s="70"/>
      <c r="BG624" s="70"/>
      <c r="BH624" s="70"/>
      <c r="BI624" s="70"/>
      <c r="BJ624" s="70"/>
      <c r="BK624" s="70"/>
      <c r="BL624" s="70"/>
      <c r="BM624" s="70"/>
      <c r="BN624" s="70"/>
      <c r="BO624" s="70"/>
      <c r="BP624" s="70"/>
      <c r="BQ624" s="70"/>
      <c r="BR624" s="70"/>
      <c r="BS624" s="70"/>
    </row>
    <row r="625" spans="7:71" ht="16.5" x14ac:dyDescent="0.35"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  <c r="AW625" s="70"/>
      <c r="AX625" s="70"/>
      <c r="AY625" s="70"/>
      <c r="AZ625" s="70"/>
      <c r="BA625" s="70"/>
      <c r="BB625" s="70"/>
      <c r="BC625" s="70"/>
      <c r="BD625" s="70"/>
      <c r="BE625" s="70"/>
      <c r="BF625" s="70"/>
      <c r="BG625" s="70"/>
      <c r="BH625" s="70"/>
      <c r="BI625" s="70"/>
      <c r="BJ625" s="70"/>
      <c r="BK625" s="70"/>
      <c r="BL625" s="70"/>
      <c r="BM625" s="70"/>
      <c r="BN625" s="70"/>
      <c r="BO625" s="70"/>
      <c r="BP625" s="70"/>
      <c r="BQ625" s="70"/>
      <c r="BR625" s="70"/>
      <c r="BS625" s="70"/>
    </row>
    <row r="626" spans="7:71" ht="16.5" x14ac:dyDescent="0.35"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0"/>
      <c r="AW626" s="70"/>
      <c r="AX626" s="70"/>
      <c r="AY626" s="70"/>
      <c r="AZ626" s="70"/>
      <c r="BA626" s="70"/>
      <c r="BB626" s="70"/>
      <c r="BC626" s="70"/>
      <c r="BD626" s="70"/>
      <c r="BE626" s="70"/>
      <c r="BF626" s="70"/>
      <c r="BG626" s="70"/>
      <c r="BH626" s="70"/>
      <c r="BI626" s="70"/>
      <c r="BJ626" s="70"/>
      <c r="BK626" s="70"/>
      <c r="BL626" s="70"/>
      <c r="BM626" s="70"/>
      <c r="BN626" s="70"/>
      <c r="BO626" s="70"/>
      <c r="BP626" s="70"/>
      <c r="BQ626" s="70"/>
      <c r="BR626" s="70"/>
      <c r="BS626" s="70"/>
    </row>
    <row r="627" spans="7:71" ht="16.5" x14ac:dyDescent="0.35"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0"/>
      <c r="AW627" s="70"/>
      <c r="AX627" s="70"/>
      <c r="AY627" s="70"/>
      <c r="AZ627" s="70"/>
      <c r="BA627" s="70"/>
      <c r="BB627" s="70"/>
      <c r="BC627" s="70"/>
      <c r="BD627" s="70"/>
      <c r="BE627" s="70"/>
      <c r="BF627" s="70"/>
      <c r="BG627" s="70"/>
      <c r="BH627" s="70"/>
      <c r="BI627" s="70"/>
      <c r="BJ627" s="70"/>
      <c r="BK627" s="70"/>
      <c r="BL627" s="70"/>
      <c r="BM627" s="70"/>
      <c r="BN627" s="70"/>
      <c r="BO627" s="70"/>
      <c r="BP627" s="70"/>
      <c r="BQ627" s="70"/>
      <c r="BR627" s="70"/>
      <c r="BS627" s="70"/>
    </row>
    <row r="628" spans="7:71" ht="16.5" x14ac:dyDescent="0.35"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0"/>
      <c r="AW628" s="70"/>
      <c r="AX628" s="70"/>
      <c r="AY628" s="70"/>
      <c r="AZ628" s="70"/>
      <c r="BA628" s="70"/>
      <c r="BB628" s="70"/>
      <c r="BC628" s="70"/>
      <c r="BD628" s="70"/>
      <c r="BE628" s="70"/>
      <c r="BF628" s="70"/>
      <c r="BG628" s="70"/>
      <c r="BH628" s="70"/>
      <c r="BI628" s="70"/>
      <c r="BJ628" s="70"/>
      <c r="BK628" s="70"/>
      <c r="BL628" s="70"/>
      <c r="BM628" s="70"/>
      <c r="BN628" s="70"/>
      <c r="BO628" s="70"/>
      <c r="BP628" s="70"/>
      <c r="BQ628" s="70"/>
      <c r="BR628" s="70"/>
      <c r="BS628" s="70"/>
    </row>
    <row r="629" spans="7:71" ht="16.5" x14ac:dyDescent="0.35"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0"/>
      <c r="AW629" s="70"/>
      <c r="AX629" s="70"/>
      <c r="AY629" s="70"/>
      <c r="AZ629" s="70"/>
      <c r="BA629" s="70"/>
      <c r="BB629" s="70"/>
      <c r="BC629" s="70"/>
      <c r="BD629" s="70"/>
      <c r="BE629" s="70"/>
      <c r="BF629" s="70"/>
      <c r="BG629" s="70"/>
      <c r="BH629" s="70"/>
      <c r="BI629" s="70"/>
      <c r="BJ629" s="70"/>
      <c r="BK629" s="70"/>
      <c r="BL629" s="70"/>
      <c r="BM629" s="70"/>
      <c r="BN629" s="70"/>
      <c r="BO629" s="70"/>
      <c r="BP629" s="70"/>
      <c r="BQ629" s="70"/>
      <c r="BR629" s="70"/>
      <c r="BS629" s="70"/>
    </row>
    <row r="630" spans="7:71" ht="16.5" x14ac:dyDescent="0.35"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  <c r="AY630" s="70"/>
      <c r="AZ630" s="70"/>
      <c r="BA630" s="70"/>
      <c r="BB630" s="70"/>
      <c r="BC630" s="70"/>
      <c r="BD630" s="70"/>
      <c r="BE630" s="70"/>
      <c r="BF630" s="70"/>
      <c r="BG630" s="70"/>
      <c r="BH630" s="70"/>
      <c r="BI630" s="70"/>
      <c r="BJ630" s="70"/>
      <c r="BK630" s="70"/>
      <c r="BL630" s="70"/>
      <c r="BM630" s="70"/>
      <c r="BN630" s="70"/>
      <c r="BO630" s="70"/>
      <c r="BP630" s="70"/>
      <c r="BQ630" s="70"/>
      <c r="BR630" s="70"/>
      <c r="BS630" s="70"/>
    </row>
    <row r="631" spans="7:71" ht="16.5" x14ac:dyDescent="0.35"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</row>
    <row r="632" spans="7:71" ht="16.5" x14ac:dyDescent="0.35"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</row>
    <row r="633" spans="7:71" ht="16.5" x14ac:dyDescent="0.35"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</row>
    <row r="634" spans="7:71" ht="16.5" x14ac:dyDescent="0.35"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0"/>
      <c r="AW634" s="70"/>
      <c r="AX634" s="70"/>
      <c r="AY634" s="70"/>
      <c r="AZ634" s="70"/>
      <c r="BA634" s="70"/>
      <c r="BB634" s="70"/>
      <c r="BC634" s="70"/>
      <c r="BD634" s="70"/>
      <c r="BE634" s="70"/>
      <c r="BF634" s="70"/>
      <c r="BG634" s="70"/>
      <c r="BH634" s="70"/>
      <c r="BI634" s="70"/>
      <c r="BJ634" s="70"/>
      <c r="BK634" s="70"/>
      <c r="BL634" s="70"/>
      <c r="BM634" s="70"/>
      <c r="BN634" s="70"/>
      <c r="BO634" s="70"/>
      <c r="BP634" s="70"/>
      <c r="BQ634" s="70"/>
      <c r="BR634" s="70"/>
      <c r="BS634" s="70"/>
    </row>
    <row r="635" spans="7:71" ht="16.5" x14ac:dyDescent="0.35"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0"/>
      <c r="AW635" s="70"/>
      <c r="AX635" s="70"/>
      <c r="AY635" s="70"/>
      <c r="AZ635" s="70"/>
      <c r="BA635" s="70"/>
      <c r="BB635" s="70"/>
      <c r="BC635" s="70"/>
      <c r="BD635" s="70"/>
      <c r="BE635" s="70"/>
      <c r="BF635" s="70"/>
      <c r="BG635" s="70"/>
      <c r="BH635" s="70"/>
      <c r="BI635" s="70"/>
      <c r="BJ635" s="70"/>
      <c r="BK635" s="70"/>
      <c r="BL635" s="70"/>
      <c r="BM635" s="70"/>
      <c r="BN635" s="70"/>
      <c r="BO635" s="70"/>
      <c r="BP635" s="70"/>
      <c r="BQ635" s="70"/>
      <c r="BR635" s="70"/>
      <c r="BS635" s="70"/>
    </row>
    <row r="636" spans="7:71" ht="16.5" x14ac:dyDescent="0.35"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0"/>
      <c r="AW636" s="70"/>
      <c r="AX636" s="70"/>
      <c r="AY636" s="70"/>
      <c r="AZ636" s="70"/>
      <c r="BA636" s="70"/>
      <c r="BB636" s="70"/>
      <c r="BC636" s="70"/>
      <c r="BD636" s="70"/>
      <c r="BE636" s="70"/>
      <c r="BF636" s="70"/>
      <c r="BG636" s="70"/>
      <c r="BH636" s="70"/>
      <c r="BI636" s="70"/>
      <c r="BJ636" s="70"/>
      <c r="BK636" s="70"/>
      <c r="BL636" s="70"/>
      <c r="BM636" s="70"/>
      <c r="BN636" s="70"/>
      <c r="BO636" s="70"/>
      <c r="BP636" s="70"/>
      <c r="BQ636" s="70"/>
      <c r="BR636" s="70"/>
      <c r="BS636" s="70"/>
    </row>
    <row r="637" spans="7:71" ht="16.5" x14ac:dyDescent="0.35"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  <c r="BA637" s="70"/>
      <c r="BB637" s="70"/>
      <c r="BC637" s="70"/>
      <c r="BD637" s="70"/>
      <c r="BE637" s="70"/>
      <c r="BF637" s="70"/>
      <c r="BG637" s="70"/>
      <c r="BH637" s="70"/>
      <c r="BI637" s="70"/>
      <c r="BJ637" s="70"/>
      <c r="BK637" s="70"/>
      <c r="BL637" s="70"/>
      <c r="BM637" s="70"/>
      <c r="BN637" s="70"/>
      <c r="BO637" s="70"/>
      <c r="BP637" s="70"/>
      <c r="BQ637" s="70"/>
      <c r="BR637" s="70"/>
      <c r="BS637" s="70"/>
    </row>
    <row r="638" spans="7:71" ht="16.5" x14ac:dyDescent="0.35"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  <c r="BA638" s="70"/>
      <c r="BB638" s="70"/>
      <c r="BC638" s="70"/>
      <c r="BD638" s="70"/>
      <c r="BE638" s="70"/>
      <c r="BF638" s="70"/>
      <c r="BG638" s="70"/>
      <c r="BH638" s="70"/>
      <c r="BI638" s="70"/>
      <c r="BJ638" s="70"/>
      <c r="BK638" s="70"/>
      <c r="BL638" s="70"/>
      <c r="BM638" s="70"/>
      <c r="BN638" s="70"/>
      <c r="BO638" s="70"/>
      <c r="BP638" s="70"/>
      <c r="BQ638" s="70"/>
      <c r="BR638" s="70"/>
      <c r="BS638" s="70"/>
    </row>
    <row r="639" spans="7:71" ht="16.5" x14ac:dyDescent="0.35"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  <c r="BA639" s="70"/>
      <c r="BB639" s="70"/>
      <c r="BC639" s="70"/>
      <c r="BD639" s="70"/>
      <c r="BE639" s="70"/>
      <c r="BF639" s="70"/>
      <c r="BG639" s="70"/>
      <c r="BH639" s="70"/>
      <c r="BI639" s="70"/>
      <c r="BJ639" s="70"/>
      <c r="BK639" s="70"/>
      <c r="BL639" s="70"/>
      <c r="BM639" s="70"/>
      <c r="BN639" s="70"/>
      <c r="BO639" s="70"/>
      <c r="BP639" s="70"/>
      <c r="BQ639" s="70"/>
      <c r="BR639" s="70"/>
      <c r="BS639" s="70"/>
    </row>
    <row r="640" spans="7:71" ht="16.5" x14ac:dyDescent="0.35"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  <c r="AW640" s="70"/>
      <c r="AX640" s="70"/>
      <c r="AY640" s="70"/>
      <c r="AZ640" s="70"/>
      <c r="BA640" s="70"/>
      <c r="BB640" s="70"/>
      <c r="BC640" s="70"/>
      <c r="BD640" s="70"/>
      <c r="BE640" s="70"/>
      <c r="BF640" s="70"/>
      <c r="BG640" s="70"/>
      <c r="BH640" s="70"/>
      <c r="BI640" s="70"/>
      <c r="BJ640" s="70"/>
      <c r="BK640" s="70"/>
      <c r="BL640" s="70"/>
      <c r="BM640" s="70"/>
      <c r="BN640" s="70"/>
      <c r="BO640" s="70"/>
      <c r="BP640" s="70"/>
      <c r="BQ640" s="70"/>
      <c r="BR640" s="70"/>
      <c r="BS640" s="70"/>
    </row>
    <row r="641" spans="7:71" ht="16.5" x14ac:dyDescent="0.35"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  <c r="AW641" s="70"/>
      <c r="AX641" s="70"/>
      <c r="AY641" s="70"/>
      <c r="AZ641" s="70"/>
      <c r="BA641" s="70"/>
      <c r="BB641" s="70"/>
      <c r="BC641" s="70"/>
      <c r="BD641" s="70"/>
      <c r="BE641" s="70"/>
      <c r="BF641" s="70"/>
      <c r="BG641" s="70"/>
      <c r="BH641" s="70"/>
      <c r="BI641" s="70"/>
      <c r="BJ641" s="70"/>
      <c r="BK641" s="70"/>
      <c r="BL641" s="70"/>
      <c r="BM641" s="70"/>
      <c r="BN641" s="70"/>
      <c r="BO641" s="70"/>
      <c r="BP641" s="70"/>
      <c r="BQ641" s="70"/>
      <c r="BR641" s="70"/>
      <c r="BS641" s="70"/>
    </row>
    <row r="642" spans="7:71" ht="16.5" x14ac:dyDescent="0.35"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  <c r="AW642" s="70"/>
      <c r="AX642" s="70"/>
      <c r="AY642" s="70"/>
      <c r="AZ642" s="70"/>
      <c r="BA642" s="70"/>
      <c r="BB642" s="70"/>
      <c r="BC642" s="70"/>
      <c r="BD642" s="70"/>
      <c r="BE642" s="70"/>
      <c r="BF642" s="70"/>
      <c r="BG642" s="70"/>
      <c r="BH642" s="70"/>
      <c r="BI642" s="70"/>
      <c r="BJ642" s="70"/>
      <c r="BK642" s="70"/>
      <c r="BL642" s="70"/>
      <c r="BM642" s="70"/>
      <c r="BN642" s="70"/>
      <c r="BO642" s="70"/>
      <c r="BP642" s="70"/>
      <c r="BQ642" s="70"/>
      <c r="BR642" s="70"/>
      <c r="BS642" s="70"/>
    </row>
    <row r="643" spans="7:71" ht="16.5" x14ac:dyDescent="0.35"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0"/>
      <c r="AW643" s="70"/>
      <c r="AX643" s="70"/>
      <c r="AY643" s="70"/>
      <c r="AZ643" s="70"/>
      <c r="BA643" s="70"/>
      <c r="BB643" s="70"/>
      <c r="BC643" s="70"/>
      <c r="BD643" s="70"/>
      <c r="BE643" s="70"/>
      <c r="BF643" s="70"/>
      <c r="BG643" s="70"/>
      <c r="BH643" s="70"/>
      <c r="BI643" s="70"/>
      <c r="BJ643" s="70"/>
      <c r="BK643" s="70"/>
      <c r="BL643" s="70"/>
      <c r="BM643" s="70"/>
      <c r="BN643" s="70"/>
      <c r="BO643" s="70"/>
      <c r="BP643" s="70"/>
      <c r="BQ643" s="70"/>
      <c r="BR643" s="70"/>
      <c r="BS643" s="70"/>
    </row>
    <row r="644" spans="7:71" ht="16.5" x14ac:dyDescent="0.35"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0"/>
      <c r="AW644" s="70"/>
      <c r="AX644" s="70"/>
      <c r="AY644" s="70"/>
      <c r="AZ644" s="70"/>
      <c r="BA644" s="70"/>
      <c r="BB644" s="70"/>
      <c r="BC644" s="70"/>
      <c r="BD644" s="70"/>
      <c r="BE644" s="70"/>
      <c r="BF644" s="70"/>
      <c r="BG644" s="70"/>
      <c r="BH644" s="70"/>
      <c r="BI644" s="70"/>
      <c r="BJ644" s="70"/>
      <c r="BK644" s="70"/>
      <c r="BL644" s="70"/>
      <c r="BM644" s="70"/>
      <c r="BN644" s="70"/>
      <c r="BO644" s="70"/>
      <c r="BP644" s="70"/>
      <c r="BQ644" s="70"/>
      <c r="BR644" s="70"/>
      <c r="BS644" s="70"/>
    </row>
    <row r="645" spans="7:71" ht="16.5" x14ac:dyDescent="0.35"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  <c r="AW645" s="70"/>
      <c r="AX645" s="70"/>
      <c r="AY645" s="70"/>
      <c r="AZ645" s="70"/>
      <c r="BA645" s="70"/>
      <c r="BB645" s="70"/>
      <c r="BC645" s="70"/>
      <c r="BD645" s="70"/>
      <c r="BE645" s="70"/>
      <c r="BF645" s="70"/>
      <c r="BG645" s="70"/>
      <c r="BH645" s="70"/>
      <c r="BI645" s="70"/>
      <c r="BJ645" s="70"/>
      <c r="BK645" s="70"/>
      <c r="BL645" s="70"/>
      <c r="BM645" s="70"/>
      <c r="BN645" s="70"/>
      <c r="BO645" s="70"/>
      <c r="BP645" s="70"/>
      <c r="BQ645" s="70"/>
      <c r="BR645" s="70"/>
      <c r="BS645" s="70"/>
    </row>
    <row r="646" spans="7:71" ht="16.5" x14ac:dyDescent="0.35"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  <c r="AW646" s="70"/>
      <c r="AX646" s="70"/>
      <c r="AY646" s="70"/>
      <c r="AZ646" s="70"/>
      <c r="BA646" s="70"/>
      <c r="BB646" s="70"/>
      <c r="BC646" s="70"/>
      <c r="BD646" s="70"/>
      <c r="BE646" s="70"/>
      <c r="BF646" s="70"/>
      <c r="BG646" s="70"/>
      <c r="BH646" s="70"/>
      <c r="BI646" s="70"/>
      <c r="BJ646" s="70"/>
      <c r="BK646" s="70"/>
      <c r="BL646" s="70"/>
      <c r="BM646" s="70"/>
      <c r="BN646" s="70"/>
      <c r="BO646" s="70"/>
      <c r="BP646" s="70"/>
      <c r="BQ646" s="70"/>
      <c r="BR646" s="70"/>
      <c r="BS646" s="70"/>
    </row>
    <row r="647" spans="7:71" ht="16.5" x14ac:dyDescent="0.35"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  <c r="AW647" s="70"/>
      <c r="AX647" s="70"/>
      <c r="AY647" s="70"/>
      <c r="AZ647" s="70"/>
      <c r="BA647" s="70"/>
      <c r="BB647" s="70"/>
      <c r="BC647" s="70"/>
      <c r="BD647" s="70"/>
      <c r="BE647" s="70"/>
      <c r="BF647" s="70"/>
      <c r="BG647" s="70"/>
      <c r="BH647" s="70"/>
      <c r="BI647" s="70"/>
      <c r="BJ647" s="70"/>
      <c r="BK647" s="70"/>
      <c r="BL647" s="70"/>
      <c r="BM647" s="70"/>
      <c r="BN647" s="70"/>
      <c r="BO647" s="70"/>
      <c r="BP647" s="70"/>
      <c r="BQ647" s="70"/>
      <c r="BR647" s="70"/>
      <c r="BS647" s="70"/>
    </row>
    <row r="648" spans="7:71" ht="16.5" x14ac:dyDescent="0.35"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  <c r="AW648" s="70"/>
      <c r="AX648" s="70"/>
      <c r="AY648" s="70"/>
      <c r="AZ648" s="70"/>
      <c r="BA648" s="70"/>
      <c r="BB648" s="70"/>
      <c r="BC648" s="70"/>
      <c r="BD648" s="70"/>
      <c r="BE648" s="70"/>
      <c r="BF648" s="70"/>
      <c r="BG648" s="70"/>
      <c r="BH648" s="70"/>
      <c r="BI648" s="70"/>
      <c r="BJ648" s="70"/>
      <c r="BK648" s="70"/>
      <c r="BL648" s="70"/>
      <c r="BM648" s="70"/>
      <c r="BN648" s="70"/>
      <c r="BO648" s="70"/>
      <c r="BP648" s="70"/>
      <c r="BQ648" s="70"/>
      <c r="BR648" s="70"/>
      <c r="BS648" s="70"/>
    </row>
    <row r="649" spans="7:71" ht="16.5" x14ac:dyDescent="0.35"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  <c r="BA649" s="70"/>
      <c r="BB649" s="70"/>
      <c r="BC649" s="70"/>
      <c r="BD649" s="70"/>
      <c r="BE649" s="70"/>
      <c r="BF649" s="70"/>
      <c r="BG649" s="70"/>
      <c r="BH649" s="70"/>
      <c r="BI649" s="70"/>
      <c r="BJ649" s="70"/>
      <c r="BK649" s="70"/>
      <c r="BL649" s="70"/>
      <c r="BM649" s="70"/>
      <c r="BN649" s="70"/>
      <c r="BO649" s="70"/>
      <c r="BP649" s="70"/>
      <c r="BQ649" s="70"/>
      <c r="BR649" s="70"/>
      <c r="BS649" s="70"/>
    </row>
    <row r="650" spans="7:71" ht="16.5" x14ac:dyDescent="0.35"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  <c r="BA650" s="70"/>
      <c r="BB650" s="70"/>
      <c r="BC650" s="70"/>
      <c r="BD650" s="70"/>
      <c r="BE650" s="70"/>
      <c r="BF650" s="70"/>
      <c r="BG650" s="70"/>
      <c r="BH650" s="70"/>
      <c r="BI650" s="70"/>
      <c r="BJ650" s="70"/>
      <c r="BK650" s="70"/>
      <c r="BL650" s="70"/>
      <c r="BM650" s="70"/>
      <c r="BN650" s="70"/>
      <c r="BO650" s="70"/>
      <c r="BP650" s="70"/>
      <c r="BQ650" s="70"/>
      <c r="BR650" s="70"/>
      <c r="BS650" s="70"/>
    </row>
    <row r="651" spans="7:71" ht="16.5" x14ac:dyDescent="0.35"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  <c r="BA651" s="70"/>
      <c r="BB651" s="70"/>
      <c r="BC651" s="70"/>
      <c r="BD651" s="70"/>
      <c r="BE651" s="70"/>
      <c r="BF651" s="70"/>
      <c r="BG651" s="70"/>
      <c r="BH651" s="70"/>
      <c r="BI651" s="70"/>
      <c r="BJ651" s="70"/>
      <c r="BK651" s="70"/>
      <c r="BL651" s="70"/>
      <c r="BM651" s="70"/>
      <c r="BN651" s="70"/>
      <c r="BO651" s="70"/>
      <c r="BP651" s="70"/>
      <c r="BQ651" s="70"/>
      <c r="BR651" s="70"/>
      <c r="BS651" s="70"/>
    </row>
    <row r="652" spans="7:71" ht="16.5" x14ac:dyDescent="0.35"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  <c r="AW652" s="70"/>
      <c r="AX652" s="70"/>
      <c r="AY652" s="70"/>
      <c r="AZ652" s="70"/>
      <c r="BA652" s="70"/>
      <c r="BB652" s="70"/>
      <c r="BC652" s="70"/>
      <c r="BD652" s="70"/>
      <c r="BE652" s="70"/>
      <c r="BF652" s="70"/>
      <c r="BG652" s="70"/>
      <c r="BH652" s="70"/>
      <c r="BI652" s="70"/>
      <c r="BJ652" s="70"/>
      <c r="BK652" s="70"/>
      <c r="BL652" s="70"/>
      <c r="BM652" s="70"/>
      <c r="BN652" s="70"/>
      <c r="BO652" s="70"/>
      <c r="BP652" s="70"/>
      <c r="BQ652" s="70"/>
      <c r="BR652" s="70"/>
      <c r="BS652" s="70"/>
    </row>
    <row r="653" spans="7:71" ht="16.5" x14ac:dyDescent="0.35"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  <c r="AW653" s="70"/>
      <c r="AX653" s="70"/>
      <c r="AY653" s="70"/>
      <c r="AZ653" s="70"/>
      <c r="BA653" s="70"/>
      <c r="BB653" s="70"/>
      <c r="BC653" s="70"/>
      <c r="BD653" s="70"/>
      <c r="BE653" s="70"/>
      <c r="BF653" s="70"/>
      <c r="BG653" s="70"/>
      <c r="BH653" s="70"/>
      <c r="BI653" s="70"/>
      <c r="BJ653" s="70"/>
      <c r="BK653" s="70"/>
      <c r="BL653" s="70"/>
      <c r="BM653" s="70"/>
      <c r="BN653" s="70"/>
      <c r="BO653" s="70"/>
      <c r="BP653" s="70"/>
      <c r="BQ653" s="70"/>
      <c r="BR653" s="70"/>
      <c r="BS653" s="70"/>
    </row>
    <row r="654" spans="7:71" ht="16.5" x14ac:dyDescent="0.35"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  <c r="AW654" s="70"/>
      <c r="AX654" s="70"/>
      <c r="AY654" s="70"/>
      <c r="AZ654" s="70"/>
      <c r="BA654" s="70"/>
      <c r="BB654" s="70"/>
      <c r="BC654" s="70"/>
      <c r="BD654" s="70"/>
      <c r="BE654" s="70"/>
      <c r="BF654" s="70"/>
      <c r="BG654" s="70"/>
      <c r="BH654" s="70"/>
      <c r="BI654" s="70"/>
      <c r="BJ654" s="70"/>
      <c r="BK654" s="70"/>
      <c r="BL654" s="70"/>
      <c r="BM654" s="70"/>
      <c r="BN654" s="70"/>
      <c r="BO654" s="70"/>
      <c r="BP654" s="70"/>
      <c r="BQ654" s="70"/>
      <c r="BR654" s="70"/>
      <c r="BS654" s="70"/>
    </row>
    <row r="655" spans="7:71" ht="16.5" x14ac:dyDescent="0.35"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0"/>
      <c r="AW655" s="70"/>
      <c r="AX655" s="70"/>
      <c r="AY655" s="70"/>
      <c r="AZ655" s="70"/>
      <c r="BA655" s="70"/>
      <c r="BB655" s="70"/>
      <c r="BC655" s="70"/>
      <c r="BD655" s="70"/>
      <c r="BE655" s="70"/>
      <c r="BF655" s="70"/>
      <c r="BG655" s="70"/>
      <c r="BH655" s="70"/>
      <c r="BI655" s="70"/>
      <c r="BJ655" s="70"/>
      <c r="BK655" s="70"/>
      <c r="BL655" s="70"/>
      <c r="BM655" s="70"/>
      <c r="BN655" s="70"/>
      <c r="BO655" s="70"/>
      <c r="BP655" s="70"/>
      <c r="BQ655" s="70"/>
      <c r="BR655" s="70"/>
      <c r="BS655" s="70"/>
    </row>
    <row r="656" spans="7:71" ht="16.5" x14ac:dyDescent="0.35"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0"/>
      <c r="AW656" s="70"/>
      <c r="AX656" s="70"/>
      <c r="AY656" s="70"/>
      <c r="AZ656" s="70"/>
      <c r="BA656" s="70"/>
      <c r="BB656" s="70"/>
      <c r="BC656" s="70"/>
      <c r="BD656" s="70"/>
      <c r="BE656" s="70"/>
      <c r="BF656" s="70"/>
      <c r="BG656" s="70"/>
      <c r="BH656" s="70"/>
      <c r="BI656" s="70"/>
      <c r="BJ656" s="70"/>
      <c r="BK656" s="70"/>
      <c r="BL656" s="70"/>
      <c r="BM656" s="70"/>
      <c r="BN656" s="70"/>
      <c r="BO656" s="70"/>
      <c r="BP656" s="70"/>
      <c r="BQ656" s="70"/>
      <c r="BR656" s="70"/>
      <c r="BS656" s="70"/>
    </row>
    <row r="657" spans="7:71" ht="16.5" x14ac:dyDescent="0.35"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0"/>
      <c r="AW657" s="70"/>
      <c r="AX657" s="70"/>
      <c r="AY657" s="70"/>
      <c r="AZ657" s="70"/>
      <c r="BA657" s="70"/>
      <c r="BB657" s="70"/>
      <c r="BC657" s="70"/>
      <c r="BD657" s="70"/>
      <c r="BE657" s="70"/>
      <c r="BF657" s="70"/>
      <c r="BG657" s="70"/>
      <c r="BH657" s="70"/>
      <c r="BI657" s="70"/>
      <c r="BJ657" s="70"/>
      <c r="BK657" s="70"/>
      <c r="BL657" s="70"/>
      <c r="BM657" s="70"/>
      <c r="BN657" s="70"/>
      <c r="BO657" s="70"/>
      <c r="BP657" s="70"/>
      <c r="BQ657" s="70"/>
      <c r="BR657" s="70"/>
      <c r="BS657" s="70"/>
    </row>
    <row r="658" spans="7:71" ht="16.5" x14ac:dyDescent="0.35"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0"/>
      <c r="AW658" s="70"/>
      <c r="AX658" s="70"/>
      <c r="AY658" s="70"/>
      <c r="AZ658" s="70"/>
      <c r="BA658" s="70"/>
      <c r="BB658" s="70"/>
      <c r="BC658" s="70"/>
      <c r="BD658" s="70"/>
      <c r="BE658" s="70"/>
      <c r="BF658" s="70"/>
      <c r="BG658" s="70"/>
      <c r="BH658" s="70"/>
      <c r="BI658" s="70"/>
      <c r="BJ658" s="70"/>
      <c r="BK658" s="70"/>
      <c r="BL658" s="70"/>
      <c r="BM658" s="70"/>
      <c r="BN658" s="70"/>
      <c r="BO658" s="70"/>
      <c r="BP658" s="70"/>
      <c r="BQ658" s="70"/>
      <c r="BR658" s="70"/>
      <c r="BS658" s="70"/>
    </row>
    <row r="659" spans="7:71" ht="16.5" x14ac:dyDescent="0.35"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  <c r="AY659" s="70"/>
      <c r="AZ659" s="70"/>
      <c r="BA659" s="70"/>
      <c r="BB659" s="70"/>
      <c r="BC659" s="70"/>
      <c r="BD659" s="70"/>
      <c r="BE659" s="70"/>
      <c r="BF659" s="70"/>
      <c r="BG659" s="70"/>
      <c r="BH659" s="70"/>
      <c r="BI659" s="70"/>
      <c r="BJ659" s="70"/>
      <c r="BK659" s="70"/>
      <c r="BL659" s="70"/>
      <c r="BM659" s="70"/>
      <c r="BN659" s="70"/>
      <c r="BO659" s="70"/>
      <c r="BP659" s="70"/>
      <c r="BQ659" s="70"/>
      <c r="BR659" s="70"/>
      <c r="BS659" s="70"/>
    </row>
    <row r="660" spans="7:71" ht="16.5" x14ac:dyDescent="0.35"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</row>
    <row r="661" spans="7:71" ht="16.5" x14ac:dyDescent="0.35"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</row>
    <row r="662" spans="7:71" ht="16.5" x14ac:dyDescent="0.35"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</row>
    <row r="663" spans="7:71" ht="16.5" x14ac:dyDescent="0.35"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0"/>
      <c r="AW663" s="70"/>
      <c r="AX663" s="70"/>
      <c r="AY663" s="70"/>
      <c r="AZ663" s="70"/>
      <c r="BA663" s="70"/>
      <c r="BB663" s="70"/>
      <c r="BC663" s="70"/>
      <c r="BD663" s="70"/>
      <c r="BE663" s="70"/>
      <c r="BF663" s="70"/>
      <c r="BG663" s="70"/>
      <c r="BH663" s="70"/>
      <c r="BI663" s="70"/>
      <c r="BJ663" s="70"/>
      <c r="BK663" s="70"/>
      <c r="BL663" s="70"/>
      <c r="BM663" s="70"/>
      <c r="BN663" s="70"/>
      <c r="BO663" s="70"/>
      <c r="BP663" s="70"/>
      <c r="BQ663" s="70"/>
      <c r="BR663" s="70"/>
      <c r="BS663" s="70"/>
    </row>
    <row r="664" spans="7:71" ht="16.5" x14ac:dyDescent="0.35"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0"/>
      <c r="AW664" s="70"/>
      <c r="AX664" s="70"/>
      <c r="AY664" s="70"/>
      <c r="AZ664" s="70"/>
      <c r="BA664" s="70"/>
      <c r="BB664" s="70"/>
      <c r="BC664" s="70"/>
      <c r="BD664" s="70"/>
      <c r="BE664" s="70"/>
      <c r="BF664" s="70"/>
      <c r="BG664" s="70"/>
      <c r="BH664" s="70"/>
      <c r="BI664" s="70"/>
      <c r="BJ664" s="70"/>
      <c r="BK664" s="70"/>
      <c r="BL664" s="70"/>
      <c r="BM664" s="70"/>
      <c r="BN664" s="70"/>
      <c r="BO664" s="70"/>
      <c r="BP664" s="70"/>
      <c r="BQ664" s="70"/>
      <c r="BR664" s="70"/>
      <c r="BS664" s="70"/>
    </row>
    <row r="665" spans="7:71" ht="16.5" x14ac:dyDescent="0.35"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0"/>
      <c r="AW665" s="70"/>
      <c r="AX665" s="70"/>
      <c r="AY665" s="70"/>
      <c r="AZ665" s="70"/>
      <c r="BA665" s="70"/>
      <c r="BB665" s="70"/>
      <c r="BC665" s="70"/>
      <c r="BD665" s="70"/>
      <c r="BE665" s="70"/>
      <c r="BF665" s="70"/>
      <c r="BG665" s="70"/>
      <c r="BH665" s="70"/>
      <c r="BI665" s="70"/>
      <c r="BJ665" s="70"/>
      <c r="BK665" s="70"/>
      <c r="BL665" s="70"/>
      <c r="BM665" s="70"/>
      <c r="BN665" s="70"/>
      <c r="BO665" s="70"/>
      <c r="BP665" s="70"/>
      <c r="BQ665" s="70"/>
      <c r="BR665" s="70"/>
      <c r="BS665" s="70"/>
    </row>
    <row r="666" spans="7:71" ht="16.5" x14ac:dyDescent="0.35"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70"/>
      <c r="BO666" s="70"/>
      <c r="BP666" s="70"/>
      <c r="BQ666" s="70"/>
      <c r="BR666" s="70"/>
      <c r="BS666" s="70"/>
    </row>
    <row r="667" spans="7:71" ht="16.5" x14ac:dyDescent="0.35"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70"/>
      <c r="BO667" s="70"/>
      <c r="BP667" s="70"/>
      <c r="BQ667" s="70"/>
      <c r="BR667" s="70"/>
      <c r="BS667" s="70"/>
    </row>
    <row r="668" spans="7:71" ht="16.5" x14ac:dyDescent="0.35"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70"/>
      <c r="BO668" s="70"/>
      <c r="BP668" s="70"/>
      <c r="BQ668" s="70"/>
      <c r="BR668" s="70"/>
      <c r="BS668" s="70"/>
    </row>
    <row r="669" spans="7:71" ht="16.5" x14ac:dyDescent="0.35"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  <c r="AW669" s="70"/>
      <c r="AX669" s="70"/>
      <c r="AY669" s="70"/>
      <c r="AZ669" s="70"/>
      <c r="BA669" s="70"/>
      <c r="BB669" s="70"/>
      <c r="BC669" s="70"/>
      <c r="BD669" s="70"/>
      <c r="BE669" s="70"/>
      <c r="BF669" s="70"/>
      <c r="BG669" s="70"/>
      <c r="BH669" s="70"/>
      <c r="BI669" s="70"/>
      <c r="BJ669" s="70"/>
      <c r="BK669" s="70"/>
      <c r="BL669" s="70"/>
      <c r="BM669" s="70"/>
      <c r="BN669" s="70"/>
      <c r="BO669" s="70"/>
      <c r="BP669" s="70"/>
      <c r="BQ669" s="70"/>
      <c r="BR669" s="70"/>
      <c r="BS669" s="70"/>
    </row>
    <row r="670" spans="7:71" ht="16.5" x14ac:dyDescent="0.35"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  <c r="AW670" s="70"/>
      <c r="AX670" s="70"/>
      <c r="AY670" s="70"/>
      <c r="AZ670" s="70"/>
      <c r="BA670" s="70"/>
      <c r="BB670" s="70"/>
      <c r="BC670" s="70"/>
      <c r="BD670" s="70"/>
      <c r="BE670" s="70"/>
      <c r="BF670" s="70"/>
      <c r="BG670" s="70"/>
      <c r="BH670" s="70"/>
      <c r="BI670" s="70"/>
      <c r="BJ670" s="70"/>
      <c r="BK670" s="70"/>
      <c r="BL670" s="70"/>
      <c r="BM670" s="70"/>
      <c r="BN670" s="70"/>
      <c r="BO670" s="70"/>
      <c r="BP670" s="70"/>
      <c r="BQ670" s="70"/>
      <c r="BR670" s="70"/>
      <c r="BS670" s="70"/>
    </row>
    <row r="671" spans="7:71" ht="16.5" x14ac:dyDescent="0.35"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  <c r="AW671" s="70"/>
      <c r="AX671" s="70"/>
      <c r="AY671" s="70"/>
      <c r="AZ671" s="70"/>
      <c r="BA671" s="70"/>
      <c r="BB671" s="70"/>
      <c r="BC671" s="70"/>
      <c r="BD671" s="70"/>
      <c r="BE671" s="70"/>
      <c r="BF671" s="70"/>
      <c r="BG671" s="70"/>
      <c r="BH671" s="70"/>
      <c r="BI671" s="70"/>
      <c r="BJ671" s="70"/>
      <c r="BK671" s="70"/>
      <c r="BL671" s="70"/>
      <c r="BM671" s="70"/>
      <c r="BN671" s="70"/>
      <c r="BO671" s="70"/>
      <c r="BP671" s="70"/>
      <c r="BQ671" s="70"/>
      <c r="BR671" s="70"/>
      <c r="BS671" s="70"/>
    </row>
    <row r="672" spans="7:71" ht="16.5" x14ac:dyDescent="0.35"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0"/>
      <c r="AW672" s="70"/>
      <c r="AX672" s="70"/>
      <c r="AY672" s="70"/>
      <c r="AZ672" s="70"/>
      <c r="BA672" s="70"/>
      <c r="BB672" s="70"/>
      <c r="BC672" s="70"/>
      <c r="BD672" s="70"/>
      <c r="BE672" s="70"/>
      <c r="BF672" s="70"/>
      <c r="BG672" s="70"/>
      <c r="BH672" s="70"/>
      <c r="BI672" s="70"/>
      <c r="BJ672" s="70"/>
      <c r="BK672" s="70"/>
      <c r="BL672" s="70"/>
      <c r="BM672" s="70"/>
      <c r="BN672" s="70"/>
      <c r="BO672" s="70"/>
      <c r="BP672" s="70"/>
      <c r="BQ672" s="70"/>
      <c r="BR672" s="70"/>
      <c r="BS672" s="70"/>
    </row>
    <row r="673" spans="7:71" ht="16.5" x14ac:dyDescent="0.35"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0"/>
      <c r="AW673" s="70"/>
      <c r="AX673" s="70"/>
      <c r="AY673" s="70"/>
      <c r="AZ673" s="70"/>
      <c r="BA673" s="70"/>
      <c r="BB673" s="70"/>
      <c r="BC673" s="70"/>
      <c r="BD673" s="70"/>
      <c r="BE673" s="70"/>
      <c r="BF673" s="70"/>
      <c r="BG673" s="70"/>
      <c r="BH673" s="70"/>
      <c r="BI673" s="70"/>
      <c r="BJ673" s="70"/>
      <c r="BK673" s="70"/>
      <c r="BL673" s="70"/>
      <c r="BM673" s="70"/>
      <c r="BN673" s="70"/>
      <c r="BO673" s="70"/>
      <c r="BP673" s="70"/>
      <c r="BQ673" s="70"/>
      <c r="BR673" s="70"/>
      <c r="BS673" s="70"/>
    </row>
    <row r="674" spans="7:71" ht="16.5" x14ac:dyDescent="0.35"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0"/>
      <c r="AW674" s="70"/>
      <c r="AX674" s="70"/>
      <c r="AY674" s="70"/>
      <c r="AZ674" s="70"/>
      <c r="BA674" s="70"/>
      <c r="BB674" s="70"/>
      <c r="BC674" s="70"/>
      <c r="BD674" s="70"/>
      <c r="BE674" s="70"/>
      <c r="BF674" s="70"/>
      <c r="BG674" s="70"/>
      <c r="BH674" s="70"/>
      <c r="BI674" s="70"/>
      <c r="BJ674" s="70"/>
      <c r="BK674" s="70"/>
      <c r="BL674" s="70"/>
      <c r="BM674" s="70"/>
      <c r="BN674" s="70"/>
      <c r="BO674" s="70"/>
      <c r="BP674" s="70"/>
      <c r="BQ674" s="70"/>
      <c r="BR674" s="70"/>
      <c r="BS674" s="70"/>
    </row>
    <row r="675" spans="7:71" ht="16.5" x14ac:dyDescent="0.35"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0"/>
      <c r="AW675" s="70"/>
      <c r="AX675" s="70"/>
      <c r="AY675" s="70"/>
      <c r="AZ675" s="70"/>
      <c r="BA675" s="70"/>
      <c r="BB675" s="70"/>
      <c r="BC675" s="70"/>
      <c r="BD675" s="70"/>
      <c r="BE675" s="70"/>
      <c r="BF675" s="70"/>
      <c r="BG675" s="70"/>
      <c r="BH675" s="70"/>
      <c r="BI675" s="70"/>
      <c r="BJ675" s="70"/>
      <c r="BK675" s="70"/>
      <c r="BL675" s="70"/>
      <c r="BM675" s="70"/>
      <c r="BN675" s="70"/>
      <c r="BO675" s="70"/>
      <c r="BP675" s="70"/>
      <c r="BQ675" s="70"/>
      <c r="BR675" s="70"/>
      <c r="BS675" s="70"/>
    </row>
    <row r="676" spans="7:71" ht="16.5" x14ac:dyDescent="0.35"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0"/>
      <c r="AW676" s="70"/>
      <c r="AX676" s="70"/>
      <c r="AY676" s="70"/>
      <c r="AZ676" s="70"/>
      <c r="BA676" s="70"/>
      <c r="BB676" s="70"/>
      <c r="BC676" s="70"/>
      <c r="BD676" s="70"/>
      <c r="BE676" s="70"/>
      <c r="BF676" s="70"/>
      <c r="BG676" s="70"/>
      <c r="BH676" s="70"/>
      <c r="BI676" s="70"/>
      <c r="BJ676" s="70"/>
      <c r="BK676" s="70"/>
      <c r="BL676" s="70"/>
      <c r="BM676" s="70"/>
      <c r="BN676" s="70"/>
      <c r="BO676" s="70"/>
      <c r="BP676" s="70"/>
      <c r="BQ676" s="70"/>
      <c r="BR676" s="70"/>
      <c r="BS676" s="70"/>
    </row>
    <row r="677" spans="7:71" ht="16.5" x14ac:dyDescent="0.35"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0"/>
      <c r="AW677" s="70"/>
      <c r="AX677" s="70"/>
      <c r="AY677" s="70"/>
      <c r="AZ677" s="70"/>
      <c r="BA677" s="70"/>
      <c r="BB677" s="70"/>
      <c r="BC677" s="70"/>
      <c r="BD677" s="70"/>
      <c r="BE677" s="70"/>
      <c r="BF677" s="70"/>
      <c r="BG677" s="70"/>
      <c r="BH677" s="70"/>
      <c r="BI677" s="70"/>
      <c r="BJ677" s="70"/>
      <c r="BK677" s="70"/>
      <c r="BL677" s="70"/>
      <c r="BM677" s="70"/>
      <c r="BN677" s="70"/>
      <c r="BO677" s="70"/>
      <c r="BP677" s="70"/>
      <c r="BQ677" s="70"/>
      <c r="BR677" s="70"/>
      <c r="BS677" s="70"/>
    </row>
    <row r="678" spans="7:71" ht="16.5" x14ac:dyDescent="0.35"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  <c r="AW678" s="70"/>
      <c r="AX678" s="70"/>
      <c r="AY678" s="70"/>
      <c r="AZ678" s="70"/>
      <c r="BA678" s="70"/>
      <c r="BB678" s="70"/>
      <c r="BC678" s="70"/>
      <c r="BD678" s="70"/>
      <c r="BE678" s="70"/>
      <c r="BF678" s="70"/>
      <c r="BG678" s="70"/>
      <c r="BH678" s="70"/>
      <c r="BI678" s="70"/>
      <c r="BJ678" s="70"/>
      <c r="BK678" s="70"/>
      <c r="BL678" s="70"/>
      <c r="BM678" s="70"/>
      <c r="BN678" s="70"/>
      <c r="BO678" s="70"/>
      <c r="BP678" s="70"/>
      <c r="BQ678" s="70"/>
      <c r="BR678" s="70"/>
      <c r="BS678" s="70"/>
    </row>
    <row r="679" spans="7:71" ht="16.5" x14ac:dyDescent="0.35"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  <c r="AW679" s="70"/>
      <c r="AX679" s="70"/>
      <c r="AY679" s="70"/>
      <c r="AZ679" s="70"/>
      <c r="BA679" s="70"/>
      <c r="BB679" s="70"/>
      <c r="BC679" s="70"/>
      <c r="BD679" s="70"/>
      <c r="BE679" s="70"/>
      <c r="BF679" s="70"/>
      <c r="BG679" s="70"/>
      <c r="BH679" s="70"/>
      <c r="BI679" s="70"/>
      <c r="BJ679" s="70"/>
      <c r="BK679" s="70"/>
      <c r="BL679" s="70"/>
      <c r="BM679" s="70"/>
      <c r="BN679" s="70"/>
      <c r="BO679" s="70"/>
      <c r="BP679" s="70"/>
      <c r="BQ679" s="70"/>
      <c r="BR679" s="70"/>
      <c r="BS679" s="70"/>
    </row>
    <row r="680" spans="7:71" ht="16.5" x14ac:dyDescent="0.35"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  <c r="AW680" s="70"/>
      <c r="AX680" s="70"/>
      <c r="AY680" s="70"/>
      <c r="AZ680" s="70"/>
      <c r="BA680" s="70"/>
      <c r="BB680" s="70"/>
      <c r="BC680" s="70"/>
      <c r="BD680" s="70"/>
      <c r="BE680" s="70"/>
      <c r="BF680" s="70"/>
      <c r="BG680" s="70"/>
      <c r="BH680" s="70"/>
      <c r="BI680" s="70"/>
      <c r="BJ680" s="70"/>
      <c r="BK680" s="70"/>
      <c r="BL680" s="70"/>
      <c r="BM680" s="70"/>
      <c r="BN680" s="70"/>
      <c r="BO680" s="70"/>
      <c r="BP680" s="70"/>
      <c r="BQ680" s="70"/>
      <c r="BR680" s="70"/>
      <c r="BS680" s="70"/>
    </row>
    <row r="681" spans="7:71" ht="16.5" x14ac:dyDescent="0.35"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  <c r="AU681" s="70"/>
      <c r="AV681" s="70"/>
      <c r="AW681" s="70"/>
      <c r="AX681" s="70"/>
      <c r="AY681" s="70"/>
      <c r="AZ681" s="70"/>
      <c r="BA681" s="70"/>
      <c r="BB681" s="70"/>
      <c r="BC681" s="70"/>
      <c r="BD681" s="70"/>
      <c r="BE681" s="70"/>
      <c r="BF681" s="70"/>
      <c r="BG681" s="70"/>
      <c r="BH681" s="70"/>
      <c r="BI681" s="70"/>
      <c r="BJ681" s="70"/>
      <c r="BK681" s="70"/>
      <c r="BL681" s="70"/>
      <c r="BM681" s="70"/>
      <c r="BN681" s="70"/>
      <c r="BO681" s="70"/>
      <c r="BP681" s="70"/>
      <c r="BQ681" s="70"/>
      <c r="BR681" s="70"/>
      <c r="BS681" s="70"/>
    </row>
    <row r="682" spans="7:71" ht="16.5" x14ac:dyDescent="0.35"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  <c r="AU682" s="70"/>
      <c r="AV682" s="70"/>
      <c r="AW682" s="70"/>
      <c r="AX682" s="70"/>
      <c r="AY682" s="70"/>
      <c r="AZ682" s="70"/>
      <c r="BA682" s="70"/>
      <c r="BB682" s="70"/>
      <c r="BC682" s="70"/>
      <c r="BD682" s="70"/>
      <c r="BE682" s="70"/>
      <c r="BF682" s="70"/>
      <c r="BG682" s="70"/>
      <c r="BH682" s="70"/>
      <c r="BI682" s="70"/>
      <c r="BJ682" s="70"/>
      <c r="BK682" s="70"/>
      <c r="BL682" s="70"/>
      <c r="BM682" s="70"/>
      <c r="BN682" s="70"/>
      <c r="BO682" s="70"/>
      <c r="BP682" s="70"/>
      <c r="BQ682" s="70"/>
      <c r="BR682" s="70"/>
      <c r="BS682" s="70"/>
    </row>
    <row r="683" spans="7:71" ht="16.5" x14ac:dyDescent="0.35"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  <c r="AU683" s="70"/>
      <c r="AV683" s="70"/>
      <c r="AW683" s="70"/>
      <c r="AX683" s="70"/>
      <c r="AY683" s="70"/>
      <c r="AZ683" s="70"/>
      <c r="BA683" s="70"/>
      <c r="BB683" s="70"/>
      <c r="BC683" s="70"/>
      <c r="BD683" s="70"/>
      <c r="BE683" s="70"/>
      <c r="BF683" s="70"/>
      <c r="BG683" s="70"/>
      <c r="BH683" s="70"/>
      <c r="BI683" s="70"/>
      <c r="BJ683" s="70"/>
      <c r="BK683" s="70"/>
      <c r="BL683" s="70"/>
      <c r="BM683" s="70"/>
      <c r="BN683" s="70"/>
      <c r="BO683" s="70"/>
      <c r="BP683" s="70"/>
      <c r="BQ683" s="70"/>
      <c r="BR683" s="70"/>
      <c r="BS683" s="70"/>
    </row>
    <row r="684" spans="7:71" ht="16.5" x14ac:dyDescent="0.35"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  <c r="AU684" s="70"/>
      <c r="AV684" s="70"/>
      <c r="AW684" s="70"/>
      <c r="AX684" s="70"/>
      <c r="AY684" s="70"/>
      <c r="AZ684" s="70"/>
      <c r="BA684" s="70"/>
      <c r="BB684" s="70"/>
      <c r="BC684" s="70"/>
      <c r="BD684" s="70"/>
      <c r="BE684" s="70"/>
      <c r="BF684" s="70"/>
      <c r="BG684" s="70"/>
      <c r="BH684" s="70"/>
      <c r="BI684" s="70"/>
      <c r="BJ684" s="70"/>
      <c r="BK684" s="70"/>
      <c r="BL684" s="70"/>
      <c r="BM684" s="70"/>
      <c r="BN684" s="70"/>
      <c r="BO684" s="70"/>
      <c r="BP684" s="70"/>
      <c r="BQ684" s="70"/>
      <c r="BR684" s="70"/>
      <c r="BS684" s="70"/>
    </row>
    <row r="685" spans="7:71" ht="16.5" x14ac:dyDescent="0.35"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  <c r="AU685" s="70"/>
      <c r="AV685" s="70"/>
      <c r="AW685" s="70"/>
      <c r="AX685" s="70"/>
      <c r="AY685" s="70"/>
      <c r="AZ685" s="70"/>
      <c r="BA685" s="70"/>
      <c r="BB685" s="70"/>
      <c r="BC685" s="70"/>
      <c r="BD685" s="70"/>
      <c r="BE685" s="70"/>
      <c r="BF685" s="70"/>
      <c r="BG685" s="70"/>
      <c r="BH685" s="70"/>
      <c r="BI685" s="70"/>
      <c r="BJ685" s="70"/>
      <c r="BK685" s="70"/>
      <c r="BL685" s="70"/>
      <c r="BM685" s="70"/>
      <c r="BN685" s="70"/>
      <c r="BO685" s="70"/>
      <c r="BP685" s="70"/>
      <c r="BQ685" s="70"/>
      <c r="BR685" s="70"/>
      <c r="BS685" s="70"/>
    </row>
    <row r="686" spans="7:71" ht="16.5" x14ac:dyDescent="0.35"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  <c r="AU686" s="70"/>
      <c r="AV686" s="70"/>
      <c r="AW686" s="70"/>
      <c r="AX686" s="70"/>
      <c r="AY686" s="70"/>
      <c r="AZ686" s="70"/>
      <c r="BA686" s="70"/>
      <c r="BB686" s="70"/>
      <c r="BC686" s="70"/>
      <c r="BD686" s="70"/>
      <c r="BE686" s="70"/>
      <c r="BF686" s="70"/>
      <c r="BG686" s="70"/>
      <c r="BH686" s="70"/>
      <c r="BI686" s="70"/>
      <c r="BJ686" s="70"/>
      <c r="BK686" s="70"/>
      <c r="BL686" s="70"/>
      <c r="BM686" s="70"/>
      <c r="BN686" s="70"/>
      <c r="BO686" s="70"/>
      <c r="BP686" s="70"/>
      <c r="BQ686" s="70"/>
      <c r="BR686" s="70"/>
      <c r="BS686" s="70"/>
    </row>
    <row r="687" spans="7:71" ht="16.5" x14ac:dyDescent="0.35"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  <c r="AU687" s="70"/>
      <c r="AV687" s="70"/>
      <c r="AW687" s="70"/>
      <c r="AX687" s="70"/>
      <c r="AY687" s="70"/>
      <c r="AZ687" s="70"/>
      <c r="BA687" s="70"/>
      <c r="BB687" s="70"/>
      <c r="BC687" s="70"/>
      <c r="BD687" s="70"/>
      <c r="BE687" s="70"/>
      <c r="BF687" s="70"/>
      <c r="BG687" s="70"/>
      <c r="BH687" s="70"/>
      <c r="BI687" s="70"/>
      <c r="BJ687" s="70"/>
      <c r="BK687" s="70"/>
      <c r="BL687" s="70"/>
      <c r="BM687" s="70"/>
      <c r="BN687" s="70"/>
      <c r="BO687" s="70"/>
      <c r="BP687" s="70"/>
      <c r="BQ687" s="70"/>
      <c r="BR687" s="70"/>
      <c r="BS687" s="70"/>
    </row>
    <row r="688" spans="7:71" ht="16.5" x14ac:dyDescent="0.35"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  <c r="AW688" s="70"/>
      <c r="AX688" s="70"/>
      <c r="AY688" s="70"/>
      <c r="AZ688" s="70"/>
      <c r="BA688" s="70"/>
      <c r="BB688" s="70"/>
      <c r="BC688" s="70"/>
      <c r="BD688" s="70"/>
      <c r="BE688" s="70"/>
      <c r="BF688" s="70"/>
      <c r="BG688" s="70"/>
      <c r="BH688" s="70"/>
      <c r="BI688" s="70"/>
      <c r="BJ688" s="70"/>
      <c r="BK688" s="70"/>
      <c r="BL688" s="70"/>
      <c r="BM688" s="70"/>
      <c r="BN688" s="70"/>
      <c r="BO688" s="70"/>
      <c r="BP688" s="70"/>
      <c r="BQ688" s="70"/>
      <c r="BR688" s="70"/>
      <c r="BS688" s="70"/>
    </row>
    <row r="689" spans="7:71" ht="16.5" x14ac:dyDescent="0.35"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</row>
    <row r="690" spans="7:71" ht="16.5" x14ac:dyDescent="0.35"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</row>
    <row r="691" spans="7:71" ht="16.5" x14ac:dyDescent="0.35"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</row>
    <row r="692" spans="7:71" ht="16.5" x14ac:dyDescent="0.35"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0"/>
      <c r="AW692" s="70"/>
      <c r="AX692" s="70"/>
      <c r="AY692" s="70"/>
      <c r="AZ692" s="70"/>
      <c r="BA692" s="70"/>
      <c r="BB692" s="70"/>
      <c r="BC692" s="70"/>
      <c r="BD692" s="70"/>
      <c r="BE692" s="70"/>
      <c r="BF692" s="70"/>
      <c r="BG692" s="70"/>
      <c r="BH692" s="70"/>
      <c r="BI692" s="70"/>
      <c r="BJ692" s="70"/>
      <c r="BK692" s="70"/>
      <c r="BL692" s="70"/>
      <c r="BM692" s="70"/>
      <c r="BN692" s="70"/>
      <c r="BO692" s="70"/>
      <c r="BP692" s="70"/>
      <c r="BQ692" s="70"/>
      <c r="BR692" s="70"/>
      <c r="BS692" s="70"/>
    </row>
    <row r="693" spans="7:71" ht="16.5" x14ac:dyDescent="0.35"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0"/>
      <c r="AW693" s="70"/>
      <c r="AX693" s="70"/>
      <c r="AY693" s="70"/>
      <c r="AZ693" s="70"/>
      <c r="BA693" s="70"/>
      <c r="BB693" s="70"/>
      <c r="BC693" s="70"/>
      <c r="BD693" s="70"/>
      <c r="BE693" s="70"/>
      <c r="BF693" s="70"/>
      <c r="BG693" s="70"/>
      <c r="BH693" s="70"/>
      <c r="BI693" s="70"/>
      <c r="BJ693" s="70"/>
      <c r="BK693" s="70"/>
      <c r="BL693" s="70"/>
      <c r="BM693" s="70"/>
      <c r="BN693" s="70"/>
      <c r="BO693" s="70"/>
      <c r="BP693" s="70"/>
      <c r="BQ693" s="70"/>
      <c r="BR693" s="70"/>
      <c r="BS693" s="70"/>
    </row>
    <row r="694" spans="7:71" ht="16.5" x14ac:dyDescent="0.35"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0"/>
      <c r="AW694" s="70"/>
      <c r="AX694" s="70"/>
      <c r="AY694" s="70"/>
      <c r="AZ694" s="70"/>
      <c r="BA694" s="70"/>
      <c r="BB694" s="70"/>
      <c r="BC694" s="70"/>
      <c r="BD694" s="70"/>
      <c r="BE694" s="70"/>
      <c r="BF694" s="70"/>
      <c r="BG694" s="70"/>
      <c r="BH694" s="70"/>
      <c r="BI694" s="70"/>
      <c r="BJ694" s="70"/>
      <c r="BK694" s="70"/>
      <c r="BL694" s="70"/>
      <c r="BM694" s="70"/>
      <c r="BN694" s="70"/>
      <c r="BO694" s="70"/>
      <c r="BP694" s="70"/>
      <c r="BQ694" s="70"/>
      <c r="BR694" s="70"/>
      <c r="BS694" s="70"/>
    </row>
    <row r="695" spans="7:71" ht="16.5" x14ac:dyDescent="0.35"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70"/>
      <c r="BO695" s="70"/>
      <c r="BP695" s="70"/>
      <c r="BQ695" s="70"/>
      <c r="BR695" s="70"/>
      <c r="BS695" s="70"/>
    </row>
    <row r="696" spans="7:71" ht="16.5" x14ac:dyDescent="0.35"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70"/>
      <c r="BO696" s="70"/>
      <c r="BP696" s="70"/>
      <c r="BQ696" s="70"/>
      <c r="BR696" s="70"/>
      <c r="BS696" s="70"/>
    </row>
    <row r="697" spans="7:71" ht="16.5" x14ac:dyDescent="0.35"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  <c r="BO697" s="70"/>
      <c r="BP697" s="70"/>
      <c r="BQ697" s="70"/>
      <c r="BR697" s="70"/>
      <c r="BS697" s="70"/>
    </row>
    <row r="698" spans="7:71" ht="16.5" x14ac:dyDescent="0.35"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  <c r="AW698" s="70"/>
      <c r="AX698" s="70"/>
      <c r="AY698" s="70"/>
      <c r="AZ698" s="70"/>
      <c r="BA698" s="70"/>
      <c r="BB698" s="70"/>
      <c r="BC698" s="70"/>
      <c r="BD698" s="70"/>
      <c r="BE698" s="70"/>
      <c r="BF698" s="70"/>
      <c r="BG698" s="70"/>
      <c r="BH698" s="70"/>
      <c r="BI698" s="70"/>
      <c r="BJ698" s="70"/>
      <c r="BK698" s="70"/>
      <c r="BL698" s="70"/>
      <c r="BM698" s="70"/>
      <c r="BN698" s="70"/>
      <c r="BO698" s="70"/>
      <c r="BP698" s="70"/>
      <c r="BQ698" s="70"/>
      <c r="BR698" s="70"/>
      <c r="BS698" s="70"/>
    </row>
    <row r="699" spans="7:71" ht="16.5" x14ac:dyDescent="0.35"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  <c r="AW699" s="70"/>
      <c r="AX699" s="70"/>
      <c r="AY699" s="70"/>
      <c r="AZ699" s="70"/>
      <c r="BA699" s="70"/>
      <c r="BB699" s="70"/>
      <c r="BC699" s="70"/>
      <c r="BD699" s="70"/>
      <c r="BE699" s="70"/>
      <c r="BF699" s="70"/>
      <c r="BG699" s="70"/>
      <c r="BH699" s="70"/>
      <c r="BI699" s="70"/>
      <c r="BJ699" s="70"/>
      <c r="BK699" s="70"/>
      <c r="BL699" s="70"/>
      <c r="BM699" s="70"/>
      <c r="BN699" s="70"/>
      <c r="BO699" s="70"/>
      <c r="BP699" s="70"/>
      <c r="BQ699" s="70"/>
      <c r="BR699" s="70"/>
      <c r="BS699" s="70"/>
    </row>
    <row r="700" spans="7:71" ht="16.5" x14ac:dyDescent="0.35"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  <c r="AW700" s="70"/>
      <c r="AX700" s="70"/>
      <c r="AY700" s="70"/>
      <c r="AZ700" s="70"/>
      <c r="BA700" s="70"/>
      <c r="BB700" s="70"/>
      <c r="BC700" s="70"/>
      <c r="BD700" s="70"/>
      <c r="BE700" s="70"/>
      <c r="BF700" s="70"/>
      <c r="BG700" s="70"/>
      <c r="BH700" s="70"/>
      <c r="BI700" s="70"/>
      <c r="BJ700" s="70"/>
      <c r="BK700" s="70"/>
      <c r="BL700" s="70"/>
      <c r="BM700" s="70"/>
      <c r="BN700" s="70"/>
      <c r="BO700" s="70"/>
      <c r="BP700" s="70"/>
      <c r="BQ700" s="70"/>
      <c r="BR700" s="70"/>
      <c r="BS700" s="70"/>
    </row>
    <row r="701" spans="7:71" ht="16.5" x14ac:dyDescent="0.35"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0"/>
      <c r="AW701" s="70"/>
      <c r="AX701" s="70"/>
      <c r="AY701" s="70"/>
      <c r="AZ701" s="70"/>
      <c r="BA701" s="70"/>
      <c r="BB701" s="70"/>
      <c r="BC701" s="70"/>
      <c r="BD701" s="70"/>
      <c r="BE701" s="70"/>
      <c r="BF701" s="70"/>
      <c r="BG701" s="70"/>
      <c r="BH701" s="70"/>
      <c r="BI701" s="70"/>
      <c r="BJ701" s="70"/>
      <c r="BK701" s="70"/>
      <c r="BL701" s="70"/>
      <c r="BM701" s="70"/>
      <c r="BN701" s="70"/>
      <c r="BO701" s="70"/>
      <c r="BP701" s="70"/>
      <c r="BQ701" s="70"/>
      <c r="BR701" s="70"/>
      <c r="BS701" s="70"/>
    </row>
    <row r="702" spans="7:71" ht="16.5" x14ac:dyDescent="0.35"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0"/>
      <c r="AW702" s="70"/>
      <c r="AX702" s="70"/>
      <c r="AY702" s="70"/>
      <c r="AZ702" s="70"/>
      <c r="BA702" s="70"/>
      <c r="BB702" s="70"/>
      <c r="BC702" s="70"/>
      <c r="BD702" s="70"/>
      <c r="BE702" s="70"/>
      <c r="BF702" s="70"/>
      <c r="BG702" s="70"/>
      <c r="BH702" s="70"/>
      <c r="BI702" s="70"/>
      <c r="BJ702" s="70"/>
      <c r="BK702" s="70"/>
      <c r="BL702" s="70"/>
      <c r="BM702" s="70"/>
      <c r="BN702" s="70"/>
      <c r="BO702" s="70"/>
      <c r="BP702" s="70"/>
      <c r="BQ702" s="70"/>
      <c r="BR702" s="70"/>
      <c r="BS702" s="70"/>
    </row>
    <row r="703" spans="7:71" ht="16.5" x14ac:dyDescent="0.35"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0"/>
      <c r="AW703" s="70"/>
      <c r="AX703" s="70"/>
      <c r="AY703" s="70"/>
      <c r="AZ703" s="70"/>
      <c r="BA703" s="70"/>
      <c r="BB703" s="70"/>
      <c r="BC703" s="70"/>
      <c r="BD703" s="70"/>
      <c r="BE703" s="70"/>
      <c r="BF703" s="70"/>
      <c r="BG703" s="70"/>
      <c r="BH703" s="70"/>
      <c r="BI703" s="70"/>
      <c r="BJ703" s="70"/>
      <c r="BK703" s="70"/>
      <c r="BL703" s="70"/>
      <c r="BM703" s="70"/>
      <c r="BN703" s="70"/>
      <c r="BO703" s="70"/>
      <c r="BP703" s="70"/>
      <c r="BQ703" s="70"/>
      <c r="BR703" s="70"/>
      <c r="BS703" s="70"/>
    </row>
    <row r="704" spans="7:71" ht="16.5" x14ac:dyDescent="0.35"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0"/>
      <c r="AW704" s="70"/>
      <c r="AX704" s="70"/>
      <c r="AY704" s="70"/>
      <c r="AZ704" s="70"/>
      <c r="BA704" s="70"/>
      <c r="BB704" s="70"/>
      <c r="BC704" s="70"/>
      <c r="BD704" s="70"/>
      <c r="BE704" s="70"/>
      <c r="BF704" s="70"/>
      <c r="BG704" s="70"/>
      <c r="BH704" s="70"/>
      <c r="BI704" s="70"/>
      <c r="BJ704" s="70"/>
      <c r="BK704" s="70"/>
      <c r="BL704" s="70"/>
      <c r="BM704" s="70"/>
      <c r="BN704" s="70"/>
      <c r="BO704" s="70"/>
      <c r="BP704" s="70"/>
      <c r="BQ704" s="70"/>
      <c r="BR704" s="70"/>
      <c r="BS704" s="70"/>
    </row>
    <row r="705" spans="7:71" ht="16.5" x14ac:dyDescent="0.35"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0"/>
      <c r="AW705" s="70"/>
      <c r="AX705" s="70"/>
      <c r="AY705" s="70"/>
      <c r="AZ705" s="70"/>
      <c r="BA705" s="70"/>
      <c r="BB705" s="70"/>
      <c r="BC705" s="70"/>
      <c r="BD705" s="70"/>
      <c r="BE705" s="70"/>
      <c r="BF705" s="70"/>
      <c r="BG705" s="70"/>
      <c r="BH705" s="70"/>
      <c r="BI705" s="70"/>
      <c r="BJ705" s="70"/>
      <c r="BK705" s="70"/>
      <c r="BL705" s="70"/>
      <c r="BM705" s="70"/>
      <c r="BN705" s="70"/>
      <c r="BO705" s="70"/>
      <c r="BP705" s="70"/>
      <c r="BQ705" s="70"/>
      <c r="BR705" s="70"/>
      <c r="BS705" s="70"/>
    </row>
    <row r="706" spans="7:71" ht="16.5" x14ac:dyDescent="0.35"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0"/>
      <c r="AW706" s="70"/>
      <c r="AX706" s="70"/>
      <c r="AY706" s="70"/>
      <c r="AZ706" s="70"/>
      <c r="BA706" s="70"/>
      <c r="BB706" s="70"/>
      <c r="BC706" s="70"/>
      <c r="BD706" s="70"/>
      <c r="BE706" s="70"/>
      <c r="BF706" s="70"/>
      <c r="BG706" s="70"/>
      <c r="BH706" s="70"/>
      <c r="BI706" s="70"/>
      <c r="BJ706" s="70"/>
      <c r="BK706" s="70"/>
      <c r="BL706" s="70"/>
      <c r="BM706" s="70"/>
      <c r="BN706" s="70"/>
      <c r="BO706" s="70"/>
      <c r="BP706" s="70"/>
      <c r="BQ706" s="70"/>
      <c r="BR706" s="70"/>
      <c r="BS706" s="70"/>
    </row>
    <row r="707" spans="7:71" ht="16.5" x14ac:dyDescent="0.35"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  <c r="AY707" s="70"/>
      <c r="AZ707" s="70"/>
      <c r="BA707" s="70"/>
      <c r="BB707" s="70"/>
      <c r="BC707" s="70"/>
      <c r="BD707" s="70"/>
      <c r="BE707" s="70"/>
      <c r="BF707" s="70"/>
      <c r="BG707" s="70"/>
      <c r="BH707" s="70"/>
      <c r="BI707" s="70"/>
      <c r="BJ707" s="70"/>
      <c r="BK707" s="70"/>
      <c r="BL707" s="70"/>
      <c r="BM707" s="70"/>
      <c r="BN707" s="70"/>
      <c r="BO707" s="70"/>
      <c r="BP707" s="70"/>
      <c r="BQ707" s="70"/>
      <c r="BR707" s="70"/>
      <c r="BS707" s="70"/>
    </row>
    <row r="708" spans="7:71" ht="16.5" x14ac:dyDescent="0.35"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  <c r="AY708" s="70"/>
      <c r="AZ708" s="70"/>
      <c r="BA708" s="70"/>
      <c r="BB708" s="70"/>
      <c r="BC708" s="70"/>
      <c r="BD708" s="70"/>
      <c r="BE708" s="70"/>
      <c r="BF708" s="70"/>
      <c r="BG708" s="70"/>
      <c r="BH708" s="70"/>
      <c r="BI708" s="70"/>
      <c r="BJ708" s="70"/>
      <c r="BK708" s="70"/>
      <c r="BL708" s="70"/>
      <c r="BM708" s="70"/>
      <c r="BN708" s="70"/>
      <c r="BO708" s="70"/>
      <c r="BP708" s="70"/>
      <c r="BQ708" s="70"/>
      <c r="BR708" s="70"/>
      <c r="BS708" s="70"/>
    </row>
    <row r="709" spans="7:71" ht="16.5" x14ac:dyDescent="0.35"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  <c r="AY709" s="70"/>
      <c r="AZ709" s="70"/>
      <c r="BA709" s="70"/>
      <c r="BB709" s="70"/>
      <c r="BC709" s="70"/>
      <c r="BD709" s="70"/>
      <c r="BE709" s="70"/>
      <c r="BF709" s="70"/>
      <c r="BG709" s="70"/>
      <c r="BH709" s="70"/>
      <c r="BI709" s="70"/>
      <c r="BJ709" s="70"/>
      <c r="BK709" s="70"/>
      <c r="BL709" s="70"/>
      <c r="BM709" s="70"/>
      <c r="BN709" s="70"/>
      <c r="BO709" s="70"/>
      <c r="BP709" s="70"/>
      <c r="BQ709" s="70"/>
      <c r="BR709" s="70"/>
      <c r="BS709" s="70"/>
    </row>
    <row r="710" spans="7:71" ht="16.5" x14ac:dyDescent="0.35"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  <c r="AW710" s="70"/>
      <c r="AX710" s="70"/>
      <c r="AY710" s="70"/>
      <c r="AZ710" s="70"/>
      <c r="BA710" s="70"/>
      <c r="BB710" s="70"/>
      <c r="BC710" s="70"/>
      <c r="BD710" s="70"/>
      <c r="BE710" s="70"/>
      <c r="BF710" s="70"/>
      <c r="BG710" s="70"/>
      <c r="BH710" s="70"/>
      <c r="BI710" s="70"/>
      <c r="BJ710" s="70"/>
      <c r="BK710" s="70"/>
      <c r="BL710" s="70"/>
      <c r="BM710" s="70"/>
      <c r="BN710" s="70"/>
      <c r="BO710" s="70"/>
      <c r="BP710" s="70"/>
      <c r="BQ710" s="70"/>
      <c r="BR710" s="70"/>
      <c r="BS710" s="70"/>
    </row>
    <row r="711" spans="7:71" ht="16.5" x14ac:dyDescent="0.35"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0"/>
      <c r="AW711" s="70"/>
      <c r="AX711" s="70"/>
      <c r="AY711" s="70"/>
      <c r="AZ711" s="70"/>
      <c r="BA711" s="70"/>
      <c r="BB711" s="70"/>
      <c r="BC711" s="70"/>
      <c r="BD711" s="70"/>
      <c r="BE711" s="70"/>
      <c r="BF711" s="70"/>
      <c r="BG711" s="70"/>
      <c r="BH711" s="70"/>
      <c r="BI711" s="70"/>
      <c r="BJ711" s="70"/>
      <c r="BK711" s="70"/>
      <c r="BL711" s="70"/>
      <c r="BM711" s="70"/>
      <c r="BN711" s="70"/>
      <c r="BO711" s="70"/>
      <c r="BP711" s="70"/>
      <c r="BQ711" s="70"/>
      <c r="BR711" s="70"/>
      <c r="BS711" s="70"/>
    </row>
    <row r="712" spans="7:71" ht="16.5" x14ac:dyDescent="0.35"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0"/>
      <c r="AW712" s="70"/>
      <c r="AX712" s="70"/>
      <c r="AY712" s="70"/>
      <c r="AZ712" s="70"/>
      <c r="BA712" s="70"/>
      <c r="BB712" s="70"/>
      <c r="BC712" s="70"/>
      <c r="BD712" s="70"/>
      <c r="BE712" s="70"/>
      <c r="BF712" s="70"/>
      <c r="BG712" s="70"/>
      <c r="BH712" s="70"/>
      <c r="BI712" s="70"/>
      <c r="BJ712" s="70"/>
      <c r="BK712" s="70"/>
      <c r="BL712" s="70"/>
      <c r="BM712" s="70"/>
      <c r="BN712" s="70"/>
      <c r="BO712" s="70"/>
      <c r="BP712" s="70"/>
      <c r="BQ712" s="70"/>
      <c r="BR712" s="70"/>
      <c r="BS712" s="70"/>
    </row>
    <row r="713" spans="7:71" ht="16.5" x14ac:dyDescent="0.35"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0"/>
      <c r="AW713" s="70"/>
      <c r="AX713" s="70"/>
      <c r="AY713" s="70"/>
      <c r="AZ713" s="70"/>
      <c r="BA713" s="70"/>
      <c r="BB713" s="70"/>
      <c r="BC713" s="70"/>
      <c r="BD713" s="70"/>
      <c r="BE713" s="70"/>
      <c r="BF713" s="70"/>
      <c r="BG713" s="70"/>
      <c r="BH713" s="70"/>
      <c r="BI713" s="70"/>
      <c r="BJ713" s="70"/>
      <c r="BK713" s="70"/>
      <c r="BL713" s="70"/>
      <c r="BM713" s="70"/>
      <c r="BN713" s="70"/>
      <c r="BO713" s="70"/>
      <c r="BP713" s="70"/>
      <c r="BQ713" s="70"/>
      <c r="BR713" s="70"/>
      <c r="BS713" s="70"/>
    </row>
    <row r="714" spans="7:71" ht="16.5" x14ac:dyDescent="0.35"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0"/>
      <c r="AW714" s="70"/>
      <c r="AX714" s="70"/>
      <c r="AY714" s="70"/>
      <c r="AZ714" s="70"/>
      <c r="BA714" s="70"/>
      <c r="BB714" s="70"/>
      <c r="BC714" s="70"/>
      <c r="BD714" s="70"/>
      <c r="BE714" s="70"/>
      <c r="BF714" s="70"/>
      <c r="BG714" s="70"/>
      <c r="BH714" s="70"/>
      <c r="BI714" s="70"/>
      <c r="BJ714" s="70"/>
      <c r="BK714" s="70"/>
      <c r="BL714" s="70"/>
      <c r="BM714" s="70"/>
      <c r="BN714" s="70"/>
      <c r="BO714" s="70"/>
      <c r="BP714" s="70"/>
      <c r="BQ714" s="70"/>
      <c r="BR714" s="70"/>
      <c r="BS714" s="70"/>
    </row>
    <row r="715" spans="7:71" ht="16.5" x14ac:dyDescent="0.35"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0"/>
      <c r="AW715" s="70"/>
      <c r="AX715" s="70"/>
      <c r="AY715" s="70"/>
      <c r="AZ715" s="70"/>
      <c r="BA715" s="70"/>
      <c r="BB715" s="70"/>
      <c r="BC715" s="70"/>
      <c r="BD715" s="70"/>
      <c r="BE715" s="70"/>
      <c r="BF715" s="70"/>
      <c r="BG715" s="70"/>
      <c r="BH715" s="70"/>
      <c r="BI715" s="70"/>
      <c r="BJ715" s="70"/>
      <c r="BK715" s="70"/>
      <c r="BL715" s="70"/>
      <c r="BM715" s="70"/>
      <c r="BN715" s="70"/>
      <c r="BO715" s="70"/>
      <c r="BP715" s="70"/>
      <c r="BQ715" s="70"/>
      <c r="BR715" s="70"/>
      <c r="BS715" s="70"/>
    </row>
    <row r="716" spans="7:71" ht="16.5" x14ac:dyDescent="0.35"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0"/>
      <c r="AW716" s="70"/>
      <c r="AX716" s="70"/>
      <c r="AY716" s="70"/>
      <c r="AZ716" s="70"/>
      <c r="BA716" s="70"/>
      <c r="BB716" s="70"/>
      <c r="BC716" s="70"/>
      <c r="BD716" s="70"/>
      <c r="BE716" s="70"/>
      <c r="BF716" s="70"/>
      <c r="BG716" s="70"/>
      <c r="BH716" s="70"/>
      <c r="BI716" s="70"/>
      <c r="BJ716" s="70"/>
      <c r="BK716" s="70"/>
      <c r="BL716" s="70"/>
      <c r="BM716" s="70"/>
      <c r="BN716" s="70"/>
      <c r="BO716" s="70"/>
      <c r="BP716" s="70"/>
      <c r="BQ716" s="70"/>
      <c r="BR716" s="70"/>
      <c r="BS716" s="70"/>
    </row>
    <row r="717" spans="7:71" ht="16.5" x14ac:dyDescent="0.35"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70"/>
      <c r="BO717" s="70"/>
      <c r="BP717" s="70"/>
      <c r="BQ717" s="70"/>
      <c r="BR717" s="70"/>
      <c r="BS717" s="70"/>
    </row>
    <row r="718" spans="7:71" ht="16.5" x14ac:dyDescent="0.35"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</row>
    <row r="719" spans="7:71" ht="16.5" x14ac:dyDescent="0.35"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</row>
    <row r="720" spans="7:71" ht="16.5" x14ac:dyDescent="0.35"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</row>
    <row r="721" spans="7:71" ht="16.5" x14ac:dyDescent="0.35"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  <c r="AU721" s="70"/>
      <c r="AV721" s="70"/>
      <c r="AW721" s="70"/>
      <c r="AX721" s="70"/>
      <c r="AY721" s="70"/>
      <c r="AZ721" s="70"/>
      <c r="BA721" s="70"/>
      <c r="BB721" s="70"/>
      <c r="BC721" s="70"/>
      <c r="BD721" s="70"/>
      <c r="BE721" s="70"/>
      <c r="BF721" s="70"/>
      <c r="BG721" s="70"/>
      <c r="BH721" s="70"/>
      <c r="BI721" s="70"/>
      <c r="BJ721" s="70"/>
      <c r="BK721" s="70"/>
      <c r="BL721" s="70"/>
      <c r="BM721" s="70"/>
      <c r="BN721" s="70"/>
      <c r="BO721" s="70"/>
      <c r="BP721" s="70"/>
      <c r="BQ721" s="70"/>
      <c r="BR721" s="70"/>
      <c r="BS721" s="70"/>
    </row>
    <row r="722" spans="7:71" ht="16.5" x14ac:dyDescent="0.35"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0"/>
      <c r="AW722" s="70"/>
      <c r="AX722" s="70"/>
      <c r="AY722" s="70"/>
      <c r="AZ722" s="70"/>
      <c r="BA722" s="70"/>
      <c r="BB722" s="70"/>
      <c r="BC722" s="70"/>
      <c r="BD722" s="70"/>
      <c r="BE722" s="70"/>
      <c r="BF722" s="70"/>
      <c r="BG722" s="70"/>
      <c r="BH722" s="70"/>
      <c r="BI722" s="70"/>
      <c r="BJ722" s="70"/>
      <c r="BK722" s="70"/>
      <c r="BL722" s="70"/>
      <c r="BM722" s="70"/>
      <c r="BN722" s="70"/>
      <c r="BO722" s="70"/>
      <c r="BP722" s="70"/>
      <c r="BQ722" s="70"/>
      <c r="BR722" s="70"/>
      <c r="BS722" s="70"/>
    </row>
    <row r="723" spans="7:71" ht="16.5" x14ac:dyDescent="0.35"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0"/>
      <c r="AW723" s="70"/>
      <c r="AX723" s="70"/>
      <c r="AY723" s="70"/>
      <c r="AZ723" s="70"/>
      <c r="BA723" s="70"/>
      <c r="BB723" s="70"/>
      <c r="BC723" s="70"/>
      <c r="BD723" s="70"/>
      <c r="BE723" s="70"/>
      <c r="BF723" s="70"/>
      <c r="BG723" s="70"/>
      <c r="BH723" s="70"/>
      <c r="BI723" s="70"/>
      <c r="BJ723" s="70"/>
      <c r="BK723" s="70"/>
      <c r="BL723" s="70"/>
      <c r="BM723" s="70"/>
      <c r="BN723" s="70"/>
      <c r="BO723" s="70"/>
      <c r="BP723" s="70"/>
      <c r="BQ723" s="70"/>
      <c r="BR723" s="70"/>
      <c r="BS723" s="70"/>
    </row>
    <row r="724" spans="7:71" ht="16.5" x14ac:dyDescent="0.35"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70"/>
      <c r="BO724" s="70"/>
      <c r="BP724" s="70"/>
      <c r="BQ724" s="70"/>
      <c r="BR724" s="70"/>
      <c r="BS724" s="70"/>
    </row>
    <row r="725" spans="7:71" ht="16.5" x14ac:dyDescent="0.35"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  <c r="BN725" s="70"/>
      <c r="BO725" s="70"/>
      <c r="BP725" s="70"/>
      <c r="BQ725" s="70"/>
      <c r="BR725" s="70"/>
      <c r="BS725" s="70"/>
    </row>
    <row r="726" spans="7:71" ht="16.5" x14ac:dyDescent="0.35"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  <c r="BN726" s="70"/>
      <c r="BO726" s="70"/>
      <c r="BP726" s="70"/>
      <c r="BQ726" s="70"/>
      <c r="BR726" s="70"/>
      <c r="BS726" s="70"/>
    </row>
    <row r="727" spans="7:71" ht="16.5" x14ac:dyDescent="0.35"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  <c r="AW727" s="70"/>
      <c r="AX727" s="70"/>
      <c r="AY727" s="70"/>
      <c r="AZ727" s="70"/>
      <c r="BA727" s="70"/>
      <c r="BB727" s="70"/>
      <c r="BC727" s="70"/>
      <c r="BD727" s="70"/>
      <c r="BE727" s="70"/>
      <c r="BF727" s="70"/>
      <c r="BG727" s="70"/>
      <c r="BH727" s="70"/>
      <c r="BI727" s="70"/>
      <c r="BJ727" s="70"/>
      <c r="BK727" s="70"/>
      <c r="BL727" s="70"/>
      <c r="BM727" s="70"/>
      <c r="BN727" s="70"/>
      <c r="BO727" s="70"/>
      <c r="BP727" s="70"/>
      <c r="BQ727" s="70"/>
      <c r="BR727" s="70"/>
      <c r="BS727" s="70"/>
    </row>
    <row r="728" spans="7:71" ht="16.5" x14ac:dyDescent="0.35"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  <c r="AW728" s="70"/>
      <c r="AX728" s="70"/>
      <c r="AY728" s="70"/>
      <c r="AZ728" s="70"/>
      <c r="BA728" s="70"/>
      <c r="BB728" s="70"/>
      <c r="BC728" s="70"/>
      <c r="BD728" s="70"/>
      <c r="BE728" s="70"/>
      <c r="BF728" s="70"/>
      <c r="BG728" s="70"/>
      <c r="BH728" s="70"/>
      <c r="BI728" s="70"/>
      <c r="BJ728" s="70"/>
      <c r="BK728" s="70"/>
      <c r="BL728" s="70"/>
      <c r="BM728" s="70"/>
      <c r="BN728" s="70"/>
      <c r="BO728" s="70"/>
      <c r="BP728" s="70"/>
      <c r="BQ728" s="70"/>
      <c r="BR728" s="70"/>
      <c r="BS728" s="70"/>
    </row>
    <row r="729" spans="7:71" ht="16.5" x14ac:dyDescent="0.35"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  <c r="AW729" s="70"/>
      <c r="AX729" s="70"/>
      <c r="AY729" s="70"/>
      <c r="AZ729" s="70"/>
      <c r="BA729" s="70"/>
      <c r="BB729" s="70"/>
      <c r="BC729" s="70"/>
      <c r="BD729" s="70"/>
      <c r="BE729" s="70"/>
      <c r="BF729" s="70"/>
      <c r="BG729" s="70"/>
      <c r="BH729" s="70"/>
      <c r="BI729" s="70"/>
      <c r="BJ729" s="70"/>
      <c r="BK729" s="70"/>
      <c r="BL729" s="70"/>
      <c r="BM729" s="70"/>
      <c r="BN729" s="70"/>
      <c r="BO729" s="70"/>
      <c r="BP729" s="70"/>
      <c r="BQ729" s="70"/>
      <c r="BR729" s="70"/>
      <c r="BS729" s="70"/>
    </row>
    <row r="730" spans="7:71" ht="16.5" x14ac:dyDescent="0.35"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0"/>
      <c r="AW730" s="70"/>
      <c r="AX730" s="70"/>
      <c r="AY730" s="70"/>
      <c r="AZ730" s="70"/>
      <c r="BA730" s="70"/>
      <c r="BB730" s="70"/>
      <c r="BC730" s="70"/>
      <c r="BD730" s="70"/>
      <c r="BE730" s="70"/>
      <c r="BF730" s="70"/>
      <c r="BG730" s="70"/>
      <c r="BH730" s="70"/>
      <c r="BI730" s="70"/>
      <c r="BJ730" s="70"/>
      <c r="BK730" s="70"/>
      <c r="BL730" s="70"/>
      <c r="BM730" s="70"/>
      <c r="BN730" s="70"/>
      <c r="BO730" s="70"/>
      <c r="BP730" s="70"/>
      <c r="BQ730" s="70"/>
      <c r="BR730" s="70"/>
      <c r="BS730" s="70"/>
    </row>
    <row r="731" spans="7:71" ht="16.5" x14ac:dyDescent="0.35"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  <c r="AU731" s="70"/>
      <c r="AV731" s="70"/>
      <c r="AW731" s="70"/>
      <c r="AX731" s="70"/>
      <c r="AY731" s="70"/>
      <c r="AZ731" s="70"/>
      <c r="BA731" s="70"/>
      <c r="BB731" s="70"/>
      <c r="BC731" s="70"/>
      <c r="BD731" s="70"/>
      <c r="BE731" s="70"/>
      <c r="BF731" s="70"/>
      <c r="BG731" s="70"/>
      <c r="BH731" s="70"/>
      <c r="BI731" s="70"/>
      <c r="BJ731" s="70"/>
      <c r="BK731" s="70"/>
      <c r="BL731" s="70"/>
      <c r="BM731" s="70"/>
      <c r="BN731" s="70"/>
      <c r="BO731" s="70"/>
      <c r="BP731" s="70"/>
      <c r="BQ731" s="70"/>
      <c r="BR731" s="70"/>
      <c r="BS731" s="70"/>
    </row>
    <row r="732" spans="7:71" ht="16.5" x14ac:dyDescent="0.35"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  <c r="AU732" s="70"/>
      <c r="AV732" s="70"/>
      <c r="AW732" s="70"/>
      <c r="AX732" s="70"/>
      <c r="AY732" s="70"/>
      <c r="AZ732" s="70"/>
      <c r="BA732" s="70"/>
      <c r="BB732" s="70"/>
      <c r="BC732" s="70"/>
      <c r="BD732" s="70"/>
      <c r="BE732" s="70"/>
      <c r="BF732" s="70"/>
      <c r="BG732" s="70"/>
      <c r="BH732" s="70"/>
      <c r="BI732" s="70"/>
      <c r="BJ732" s="70"/>
      <c r="BK732" s="70"/>
      <c r="BL732" s="70"/>
      <c r="BM732" s="70"/>
      <c r="BN732" s="70"/>
      <c r="BO732" s="70"/>
      <c r="BP732" s="70"/>
      <c r="BQ732" s="70"/>
      <c r="BR732" s="70"/>
      <c r="BS732" s="70"/>
    </row>
    <row r="733" spans="7:71" ht="16.5" x14ac:dyDescent="0.35"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  <c r="AU733" s="70"/>
      <c r="AV733" s="70"/>
      <c r="AW733" s="70"/>
      <c r="AX733" s="70"/>
      <c r="AY733" s="70"/>
      <c r="AZ733" s="70"/>
      <c r="BA733" s="70"/>
      <c r="BB733" s="70"/>
      <c r="BC733" s="70"/>
      <c r="BD733" s="70"/>
      <c r="BE733" s="70"/>
      <c r="BF733" s="70"/>
      <c r="BG733" s="70"/>
      <c r="BH733" s="70"/>
      <c r="BI733" s="70"/>
      <c r="BJ733" s="70"/>
      <c r="BK733" s="70"/>
      <c r="BL733" s="70"/>
      <c r="BM733" s="70"/>
      <c r="BN733" s="70"/>
      <c r="BO733" s="70"/>
      <c r="BP733" s="70"/>
      <c r="BQ733" s="70"/>
      <c r="BR733" s="70"/>
      <c r="BS733" s="70"/>
    </row>
    <row r="734" spans="7:71" ht="16.5" x14ac:dyDescent="0.35"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  <c r="AU734" s="70"/>
      <c r="AV734" s="70"/>
      <c r="AW734" s="70"/>
      <c r="AX734" s="70"/>
      <c r="AY734" s="70"/>
      <c r="AZ734" s="70"/>
      <c r="BA734" s="70"/>
      <c r="BB734" s="70"/>
      <c r="BC734" s="70"/>
      <c r="BD734" s="70"/>
      <c r="BE734" s="70"/>
      <c r="BF734" s="70"/>
      <c r="BG734" s="70"/>
      <c r="BH734" s="70"/>
      <c r="BI734" s="70"/>
      <c r="BJ734" s="70"/>
      <c r="BK734" s="70"/>
      <c r="BL734" s="70"/>
      <c r="BM734" s="70"/>
      <c r="BN734" s="70"/>
      <c r="BO734" s="70"/>
      <c r="BP734" s="70"/>
      <c r="BQ734" s="70"/>
      <c r="BR734" s="70"/>
      <c r="BS734" s="70"/>
    </row>
    <row r="735" spans="7:71" ht="16.5" x14ac:dyDescent="0.35"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  <c r="AU735" s="70"/>
      <c r="AV735" s="70"/>
      <c r="AW735" s="70"/>
      <c r="AX735" s="70"/>
      <c r="AY735" s="70"/>
      <c r="AZ735" s="70"/>
      <c r="BA735" s="70"/>
      <c r="BB735" s="70"/>
      <c r="BC735" s="70"/>
      <c r="BD735" s="70"/>
      <c r="BE735" s="70"/>
      <c r="BF735" s="70"/>
      <c r="BG735" s="70"/>
      <c r="BH735" s="70"/>
      <c r="BI735" s="70"/>
      <c r="BJ735" s="70"/>
      <c r="BK735" s="70"/>
      <c r="BL735" s="70"/>
      <c r="BM735" s="70"/>
      <c r="BN735" s="70"/>
      <c r="BO735" s="70"/>
      <c r="BP735" s="70"/>
      <c r="BQ735" s="70"/>
      <c r="BR735" s="70"/>
      <c r="BS735" s="70"/>
    </row>
    <row r="736" spans="7:71" ht="16.5" x14ac:dyDescent="0.35"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  <c r="AW736" s="70"/>
      <c r="AX736" s="70"/>
      <c r="AY736" s="70"/>
      <c r="AZ736" s="70"/>
      <c r="BA736" s="70"/>
      <c r="BB736" s="70"/>
      <c r="BC736" s="70"/>
      <c r="BD736" s="70"/>
      <c r="BE736" s="70"/>
      <c r="BF736" s="70"/>
      <c r="BG736" s="70"/>
      <c r="BH736" s="70"/>
      <c r="BI736" s="70"/>
      <c r="BJ736" s="70"/>
      <c r="BK736" s="70"/>
      <c r="BL736" s="70"/>
      <c r="BM736" s="70"/>
      <c r="BN736" s="70"/>
      <c r="BO736" s="70"/>
      <c r="BP736" s="70"/>
      <c r="BQ736" s="70"/>
      <c r="BR736" s="70"/>
      <c r="BS736" s="70"/>
    </row>
    <row r="737" spans="7:71" ht="16.5" x14ac:dyDescent="0.35"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  <c r="AW737" s="70"/>
      <c r="AX737" s="70"/>
      <c r="AY737" s="70"/>
      <c r="AZ737" s="70"/>
      <c r="BA737" s="70"/>
      <c r="BB737" s="70"/>
      <c r="BC737" s="70"/>
      <c r="BD737" s="70"/>
      <c r="BE737" s="70"/>
      <c r="BF737" s="70"/>
      <c r="BG737" s="70"/>
      <c r="BH737" s="70"/>
      <c r="BI737" s="70"/>
      <c r="BJ737" s="70"/>
      <c r="BK737" s="70"/>
      <c r="BL737" s="70"/>
      <c r="BM737" s="70"/>
      <c r="BN737" s="70"/>
      <c r="BO737" s="70"/>
      <c r="BP737" s="70"/>
      <c r="BQ737" s="70"/>
      <c r="BR737" s="70"/>
      <c r="BS737" s="70"/>
    </row>
    <row r="738" spans="7:71" ht="16.5" x14ac:dyDescent="0.35"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  <c r="AW738" s="70"/>
      <c r="AX738" s="70"/>
      <c r="AY738" s="70"/>
      <c r="AZ738" s="70"/>
      <c r="BA738" s="70"/>
      <c r="BB738" s="70"/>
      <c r="BC738" s="70"/>
      <c r="BD738" s="70"/>
      <c r="BE738" s="70"/>
      <c r="BF738" s="70"/>
      <c r="BG738" s="70"/>
      <c r="BH738" s="70"/>
      <c r="BI738" s="70"/>
      <c r="BJ738" s="70"/>
      <c r="BK738" s="70"/>
      <c r="BL738" s="70"/>
      <c r="BM738" s="70"/>
      <c r="BN738" s="70"/>
      <c r="BO738" s="70"/>
      <c r="BP738" s="70"/>
      <c r="BQ738" s="70"/>
      <c r="BR738" s="70"/>
      <c r="BS738" s="70"/>
    </row>
    <row r="739" spans="7:71" ht="16.5" x14ac:dyDescent="0.35"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0"/>
      <c r="AU739" s="70"/>
      <c r="AV739" s="70"/>
      <c r="AW739" s="70"/>
      <c r="AX739" s="70"/>
      <c r="AY739" s="70"/>
      <c r="AZ739" s="70"/>
      <c r="BA739" s="70"/>
      <c r="BB739" s="70"/>
      <c r="BC739" s="70"/>
      <c r="BD739" s="70"/>
      <c r="BE739" s="70"/>
      <c r="BF739" s="70"/>
      <c r="BG739" s="70"/>
      <c r="BH739" s="70"/>
      <c r="BI739" s="70"/>
      <c r="BJ739" s="70"/>
      <c r="BK739" s="70"/>
      <c r="BL739" s="70"/>
      <c r="BM739" s="70"/>
      <c r="BN739" s="70"/>
      <c r="BO739" s="70"/>
      <c r="BP739" s="70"/>
      <c r="BQ739" s="70"/>
      <c r="BR739" s="70"/>
      <c r="BS739" s="70"/>
    </row>
    <row r="740" spans="7:71" ht="16.5" x14ac:dyDescent="0.35"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0"/>
      <c r="AU740" s="70"/>
      <c r="AV740" s="70"/>
      <c r="AW740" s="70"/>
      <c r="AX740" s="70"/>
      <c r="AY740" s="70"/>
      <c r="AZ740" s="70"/>
      <c r="BA740" s="70"/>
      <c r="BB740" s="70"/>
      <c r="BC740" s="70"/>
      <c r="BD740" s="70"/>
      <c r="BE740" s="70"/>
      <c r="BF740" s="70"/>
      <c r="BG740" s="70"/>
      <c r="BH740" s="70"/>
      <c r="BI740" s="70"/>
      <c r="BJ740" s="70"/>
      <c r="BK740" s="70"/>
      <c r="BL740" s="70"/>
      <c r="BM740" s="70"/>
      <c r="BN740" s="70"/>
      <c r="BO740" s="70"/>
      <c r="BP740" s="70"/>
      <c r="BQ740" s="70"/>
      <c r="BR740" s="70"/>
      <c r="BS740" s="70"/>
    </row>
    <row r="741" spans="7:71" ht="16.5" x14ac:dyDescent="0.35"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0"/>
      <c r="AU741" s="70"/>
      <c r="AV741" s="70"/>
      <c r="AW741" s="70"/>
      <c r="AX741" s="70"/>
      <c r="AY741" s="70"/>
      <c r="AZ741" s="70"/>
      <c r="BA741" s="70"/>
      <c r="BB741" s="70"/>
      <c r="BC741" s="70"/>
      <c r="BD741" s="70"/>
      <c r="BE741" s="70"/>
      <c r="BF741" s="70"/>
      <c r="BG741" s="70"/>
      <c r="BH741" s="70"/>
      <c r="BI741" s="70"/>
      <c r="BJ741" s="70"/>
      <c r="BK741" s="70"/>
      <c r="BL741" s="70"/>
      <c r="BM741" s="70"/>
      <c r="BN741" s="70"/>
      <c r="BO741" s="70"/>
      <c r="BP741" s="70"/>
      <c r="BQ741" s="70"/>
      <c r="BR741" s="70"/>
      <c r="BS741" s="70"/>
    </row>
    <row r="742" spans="7:71" ht="16.5" x14ac:dyDescent="0.35"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0"/>
      <c r="AU742" s="70"/>
      <c r="AV742" s="70"/>
      <c r="AW742" s="70"/>
      <c r="AX742" s="70"/>
      <c r="AY742" s="70"/>
      <c r="AZ742" s="70"/>
      <c r="BA742" s="70"/>
      <c r="BB742" s="70"/>
      <c r="BC742" s="70"/>
      <c r="BD742" s="70"/>
      <c r="BE742" s="70"/>
      <c r="BF742" s="70"/>
      <c r="BG742" s="70"/>
      <c r="BH742" s="70"/>
      <c r="BI742" s="70"/>
      <c r="BJ742" s="70"/>
      <c r="BK742" s="70"/>
      <c r="BL742" s="70"/>
      <c r="BM742" s="70"/>
      <c r="BN742" s="70"/>
      <c r="BO742" s="70"/>
      <c r="BP742" s="70"/>
      <c r="BQ742" s="70"/>
      <c r="BR742" s="70"/>
      <c r="BS742" s="70"/>
    </row>
    <row r="743" spans="7:71" ht="16.5" x14ac:dyDescent="0.35"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  <c r="AU743" s="70"/>
      <c r="AV743" s="70"/>
      <c r="AW743" s="70"/>
      <c r="AX743" s="70"/>
      <c r="AY743" s="70"/>
      <c r="AZ743" s="70"/>
      <c r="BA743" s="70"/>
      <c r="BB743" s="70"/>
      <c r="BC743" s="70"/>
      <c r="BD743" s="70"/>
      <c r="BE743" s="70"/>
      <c r="BF743" s="70"/>
      <c r="BG743" s="70"/>
      <c r="BH743" s="70"/>
      <c r="BI743" s="70"/>
      <c r="BJ743" s="70"/>
      <c r="BK743" s="70"/>
      <c r="BL743" s="70"/>
      <c r="BM743" s="70"/>
      <c r="BN743" s="70"/>
      <c r="BO743" s="70"/>
      <c r="BP743" s="70"/>
      <c r="BQ743" s="70"/>
      <c r="BR743" s="70"/>
      <c r="BS743" s="70"/>
    </row>
    <row r="744" spans="7:71" ht="16.5" x14ac:dyDescent="0.35"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  <c r="AU744" s="70"/>
      <c r="AV744" s="70"/>
      <c r="AW744" s="70"/>
      <c r="AX744" s="70"/>
      <c r="AY744" s="70"/>
      <c r="AZ744" s="70"/>
      <c r="BA744" s="70"/>
      <c r="BB744" s="70"/>
      <c r="BC744" s="70"/>
      <c r="BD744" s="70"/>
      <c r="BE744" s="70"/>
      <c r="BF744" s="70"/>
      <c r="BG744" s="70"/>
      <c r="BH744" s="70"/>
      <c r="BI744" s="70"/>
      <c r="BJ744" s="70"/>
      <c r="BK744" s="70"/>
      <c r="BL744" s="70"/>
      <c r="BM744" s="70"/>
      <c r="BN744" s="70"/>
      <c r="BO744" s="70"/>
      <c r="BP744" s="70"/>
      <c r="BQ744" s="70"/>
      <c r="BR744" s="70"/>
      <c r="BS744" s="70"/>
    </row>
    <row r="745" spans="7:71" ht="16.5" x14ac:dyDescent="0.35"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  <c r="AU745" s="70"/>
      <c r="AV745" s="70"/>
      <c r="AW745" s="70"/>
      <c r="AX745" s="70"/>
      <c r="AY745" s="70"/>
      <c r="AZ745" s="70"/>
      <c r="BA745" s="70"/>
      <c r="BB745" s="70"/>
      <c r="BC745" s="70"/>
      <c r="BD745" s="70"/>
      <c r="BE745" s="70"/>
      <c r="BF745" s="70"/>
      <c r="BG745" s="70"/>
      <c r="BH745" s="70"/>
      <c r="BI745" s="70"/>
      <c r="BJ745" s="70"/>
      <c r="BK745" s="70"/>
      <c r="BL745" s="70"/>
      <c r="BM745" s="70"/>
      <c r="BN745" s="70"/>
      <c r="BO745" s="70"/>
      <c r="BP745" s="70"/>
      <c r="BQ745" s="70"/>
      <c r="BR745" s="70"/>
      <c r="BS745" s="70"/>
    </row>
    <row r="746" spans="7:71" ht="16.5" x14ac:dyDescent="0.35"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  <c r="AW746" s="70"/>
      <c r="AX746" s="70"/>
      <c r="AY746" s="70"/>
      <c r="AZ746" s="70"/>
      <c r="BA746" s="70"/>
      <c r="BB746" s="70"/>
      <c r="BC746" s="70"/>
      <c r="BD746" s="70"/>
      <c r="BE746" s="70"/>
      <c r="BF746" s="70"/>
      <c r="BG746" s="70"/>
      <c r="BH746" s="70"/>
      <c r="BI746" s="70"/>
      <c r="BJ746" s="70"/>
      <c r="BK746" s="70"/>
      <c r="BL746" s="70"/>
      <c r="BM746" s="70"/>
      <c r="BN746" s="70"/>
      <c r="BO746" s="70"/>
      <c r="BP746" s="70"/>
      <c r="BQ746" s="70"/>
      <c r="BR746" s="70"/>
      <c r="BS746" s="70"/>
    </row>
    <row r="747" spans="7:71" ht="16.5" x14ac:dyDescent="0.35"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</row>
    <row r="748" spans="7:71" ht="16.5" x14ac:dyDescent="0.35"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</row>
    <row r="749" spans="7:71" ht="16.5" x14ac:dyDescent="0.35"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</row>
    <row r="750" spans="7:71" ht="16.5" x14ac:dyDescent="0.35"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  <c r="AU750" s="70"/>
      <c r="AV750" s="70"/>
      <c r="AW750" s="70"/>
      <c r="AX750" s="70"/>
      <c r="AY750" s="70"/>
      <c r="AZ750" s="70"/>
      <c r="BA750" s="70"/>
      <c r="BB750" s="70"/>
      <c r="BC750" s="70"/>
      <c r="BD750" s="70"/>
      <c r="BE750" s="70"/>
      <c r="BF750" s="70"/>
      <c r="BG750" s="70"/>
      <c r="BH750" s="70"/>
      <c r="BI750" s="70"/>
      <c r="BJ750" s="70"/>
      <c r="BK750" s="70"/>
      <c r="BL750" s="70"/>
      <c r="BM750" s="70"/>
      <c r="BN750" s="70"/>
      <c r="BO750" s="70"/>
      <c r="BP750" s="70"/>
      <c r="BQ750" s="70"/>
      <c r="BR750" s="70"/>
      <c r="BS750" s="70"/>
    </row>
    <row r="751" spans="7:71" ht="16.5" x14ac:dyDescent="0.35"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  <c r="AU751" s="70"/>
      <c r="AV751" s="70"/>
      <c r="AW751" s="70"/>
      <c r="AX751" s="70"/>
      <c r="AY751" s="70"/>
      <c r="AZ751" s="70"/>
      <c r="BA751" s="70"/>
      <c r="BB751" s="70"/>
      <c r="BC751" s="70"/>
      <c r="BD751" s="70"/>
      <c r="BE751" s="70"/>
      <c r="BF751" s="70"/>
      <c r="BG751" s="70"/>
      <c r="BH751" s="70"/>
      <c r="BI751" s="70"/>
      <c r="BJ751" s="70"/>
      <c r="BK751" s="70"/>
      <c r="BL751" s="70"/>
      <c r="BM751" s="70"/>
      <c r="BN751" s="70"/>
      <c r="BO751" s="70"/>
      <c r="BP751" s="70"/>
      <c r="BQ751" s="70"/>
      <c r="BR751" s="70"/>
      <c r="BS751" s="70"/>
    </row>
    <row r="752" spans="7:71" ht="16.5" x14ac:dyDescent="0.35"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  <c r="AU752" s="70"/>
      <c r="AV752" s="70"/>
      <c r="AW752" s="70"/>
      <c r="AX752" s="70"/>
      <c r="AY752" s="70"/>
      <c r="AZ752" s="70"/>
      <c r="BA752" s="70"/>
      <c r="BB752" s="70"/>
      <c r="BC752" s="70"/>
      <c r="BD752" s="70"/>
      <c r="BE752" s="70"/>
      <c r="BF752" s="70"/>
      <c r="BG752" s="70"/>
      <c r="BH752" s="70"/>
      <c r="BI752" s="70"/>
      <c r="BJ752" s="70"/>
      <c r="BK752" s="70"/>
      <c r="BL752" s="70"/>
      <c r="BM752" s="70"/>
      <c r="BN752" s="70"/>
      <c r="BO752" s="70"/>
      <c r="BP752" s="70"/>
      <c r="BQ752" s="70"/>
      <c r="BR752" s="70"/>
      <c r="BS752" s="70"/>
    </row>
    <row r="753" spans="7:71" ht="16.5" x14ac:dyDescent="0.35"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  <c r="AY753" s="70"/>
      <c r="AZ753" s="70"/>
      <c r="BA753" s="70"/>
      <c r="BB753" s="70"/>
      <c r="BC753" s="70"/>
      <c r="BD753" s="70"/>
      <c r="BE753" s="70"/>
      <c r="BF753" s="70"/>
      <c r="BG753" s="70"/>
      <c r="BH753" s="70"/>
      <c r="BI753" s="70"/>
      <c r="BJ753" s="70"/>
      <c r="BK753" s="70"/>
      <c r="BL753" s="70"/>
      <c r="BM753" s="70"/>
      <c r="BN753" s="70"/>
      <c r="BO753" s="70"/>
      <c r="BP753" s="70"/>
      <c r="BQ753" s="70"/>
      <c r="BR753" s="70"/>
      <c r="BS753" s="70"/>
    </row>
    <row r="754" spans="7:71" ht="16.5" x14ac:dyDescent="0.35"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  <c r="AY754" s="70"/>
      <c r="AZ754" s="70"/>
      <c r="BA754" s="70"/>
      <c r="BB754" s="70"/>
      <c r="BC754" s="70"/>
      <c r="BD754" s="70"/>
      <c r="BE754" s="70"/>
      <c r="BF754" s="70"/>
      <c r="BG754" s="70"/>
      <c r="BH754" s="70"/>
      <c r="BI754" s="70"/>
      <c r="BJ754" s="70"/>
      <c r="BK754" s="70"/>
      <c r="BL754" s="70"/>
      <c r="BM754" s="70"/>
      <c r="BN754" s="70"/>
      <c r="BO754" s="70"/>
      <c r="BP754" s="70"/>
      <c r="BQ754" s="70"/>
      <c r="BR754" s="70"/>
      <c r="BS754" s="70"/>
    </row>
    <row r="755" spans="7:71" ht="16.5" x14ac:dyDescent="0.35"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  <c r="AY755" s="70"/>
      <c r="AZ755" s="70"/>
      <c r="BA755" s="70"/>
      <c r="BB755" s="70"/>
      <c r="BC755" s="70"/>
      <c r="BD755" s="70"/>
      <c r="BE755" s="70"/>
      <c r="BF755" s="70"/>
      <c r="BG755" s="70"/>
      <c r="BH755" s="70"/>
      <c r="BI755" s="70"/>
      <c r="BJ755" s="70"/>
      <c r="BK755" s="70"/>
      <c r="BL755" s="70"/>
      <c r="BM755" s="70"/>
      <c r="BN755" s="70"/>
      <c r="BO755" s="70"/>
      <c r="BP755" s="70"/>
      <c r="BQ755" s="70"/>
      <c r="BR755" s="70"/>
      <c r="BS755" s="70"/>
    </row>
    <row r="756" spans="7:71" ht="16.5" x14ac:dyDescent="0.35"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0"/>
      <c r="AW756" s="70"/>
      <c r="AX756" s="70"/>
      <c r="AY756" s="70"/>
      <c r="AZ756" s="70"/>
      <c r="BA756" s="70"/>
      <c r="BB756" s="70"/>
      <c r="BC756" s="70"/>
      <c r="BD756" s="70"/>
      <c r="BE756" s="70"/>
      <c r="BF756" s="70"/>
      <c r="BG756" s="70"/>
      <c r="BH756" s="70"/>
      <c r="BI756" s="70"/>
      <c r="BJ756" s="70"/>
      <c r="BK756" s="70"/>
      <c r="BL756" s="70"/>
      <c r="BM756" s="70"/>
      <c r="BN756" s="70"/>
      <c r="BO756" s="70"/>
      <c r="BP756" s="70"/>
      <c r="BQ756" s="70"/>
      <c r="BR756" s="70"/>
      <c r="BS756" s="70"/>
    </row>
    <row r="757" spans="7:71" ht="16.5" x14ac:dyDescent="0.35"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0"/>
      <c r="AW757" s="70"/>
      <c r="AX757" s="70"/>
      <c r="AY757" s="70"/>
      <c r="AZ757" s="70"/>
      <c r="BA757" s="70"/>
      <c r="BB757" s="70"/>
      <c r="BC757" s="70"/>
      <c r="BD757" s="70"/>
      <c r="BE757" s="70"/>
      <c r="BF757" s="70"/>
      <c r="BG757" s="70"/>
      <c r="BH757" s="70"/>
      <c r="BI757" s="70"/>
      <c r="BJ757" s="70"/>
      <c r="BK757" s="70"/>
      <c r="BL757" s="70"/>
      <c r="BM757" s="70"/>
      <c r="BN757" s="70"/>
      <c r="BO757" s="70"/>
      <c r="BP757" s="70"/>
      <c r="BQ757" s="70"/>
      <c r="BR757" s="70"/>
      <c r="BS757" s="70"/>
    </row>
    <row r="758" spans="7:71" ht="16.5" x14ac:dyDescent="0.35"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0"/>
      <c r="AW758" s="70"/>
      <c r="AX758" s="70"/>
      <c r="AY758" s="70"/>
      <c r="AZ758" s="70"/>
      <c r="BA758" s="70"/>
      <c r="BB758" s="70"/>
      <c r="BC758" s="70"/>
      <c r="BD758" s="70"/>
      <c r="BE758" s="70"/>
      <c r="BF758" s="70"/>
      <c r="BG758" s="70"/>
      <c r="BH758" s="70"/>
      <c r="BI758" s="70"/>
      <c r="BJ758" s="70"/>
      <c r="BK758" s="70"/>
      <c r="BL758" s="70"/>
      <c r="BM758" s="70"/>
      <c r="BN758" s="70"/>
      <c r="BO758" s="70"/>
      <c r="BP758" s="70"/>
      <c r="BQ758" s="70"/>
      <c r="BR758" s="70"/>
      <c r="BS758" s="70"/>
    </row>
    <row r="759" spans="7:71" ht="16.5" x14ac:dyDescent="0.35"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  <c r="AU759" s="70"/>
      <c r="AV759" s="70"/>
      <c r="AW759" s="70"/>
      <c r="AX759" s="70"/>
      <c r="AY759" s="70"/>
      <c r="AZ759" s="70"/>
      <c r="BA759" s="70"/>
      <c r="BB759" s="70"/>
      <c r="BC759" s="70"/>
      <c r="BD759" s="70"/>
      <c r="BE759" s="70"/>
      <c r="BF759" s="70"/>
      <c r="BG759" s="70"/>
      <c r="BH759" s="70"/>
      <c r="BI759" s="70"/>
      <c r="BJ759" s="70"/>
      <c r="BK759" s="70"/>
      <c r="BL759" s="70"/>
      <c r="BM759" s="70"/>
      <c r="BN759" s="70"/>
      <c r="BO759" s="70"/>
      <c r="BP759" s="70"/>
      <c r="BQ759" s="70"/>
      <c r="BR759" s="70"/>
      <c r="BS759" s="70"/>
    </row>
    <row r="760" spans="7:71" ht="16.5" x14ac:dyDescent="0.35"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0"/>
      <c r="AU760" s="70"/>
      <c r="AV760" s="70"/>
      <c r="AW760" s="70"/>
      <c r="AX760" s="70"/>
      <c r="AY760" s="70"/>
      <c r="AZ760" s="70"/>
      <c r="BA760" s="70"/>
      <c r="BB760" s="70"/>
      <c r="BC760" s="70"/>
      <c r="BD760" s="70"/>
      <c r="BE760" s="70"/>
      <c r="BF760" s="70"/>
      <c r="BG760" s="70"/>
      <c r="BH760" s="70"/>
      <c r="BI760" s="70"/>
      <c r="BJ760" s="70"/>
      <c r="BK760" s="70"/>
      <c r="BL760" s="70"/>
      <c r="BM760" s="70"/>
      <c r="BN760" s="70"/>
      <c r="BO760" s="70"/>
      <c r="BP760" s="70"/>
      <c r="BQ760" s="70"/>
      <c r="BR760" s="70"/>
      <c r="BS760" s="70"/>
    </row>
    <row r="761" spans="7:71" ht="16.5" x14ac:dyDescent="0.35"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0"/>
      <c r="AW761" s="70"/>
      <c r="AX761" s="70"/>
      <c r="AY761" s="70"/>
      <c r="AZ761" s="70"/>
      <c r="BA761" s="70"/>
      <c r="BB761" s="70"/>
      <c r="BC761" s="70"/>
      <c r="BD761" s="70"/>
      <c r="BE761" s="70"/>
      <c r="BF761" s="70"/>
      <c r="BG761" s="70"/>
      <c r="BH761" s="70"/>
      <c r="BI761" s="70"/>
      <c r="BJ761" s="70"/>
      <c r="BK761" s="70"/>
      <c r="BL761" s="70"/>
      <c r="BM761" s="70"/>
      <c r="BN761" s="70"/>
      <c r="BO761" s="70"/>
      <c r="BP761" s="70"/>
      <c r="BQ761" s="70"/>
      <c r="BR761" s="70"/>
      <c r="BS761" s="70"/>
    </row>
    <row r="762" spans="7:71" ht="16.5" x14ac:dyDescent="0.35"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  <c r="AU762" s="70"/>
      <c r="AV762" s="70"/>
      <c r="AW762" s="70"/>
      <c r="AX762" s="70"/>
      <c r="AY762" s="70"/>
      <c r="AZ762" s="70"/>
      <c r="BA762" s="70"/>
      <c r="BB762" s="70"/>
      <c r="BC762" s="70"/>
      <c r="BD762" s="70"/>
      <c r="BE762" s="70"/>
      <c r="BF762" s="70"/>
      <c r="BG762" s="70"/>
      <c r="BH762" s="70"/>
      <c r="BI762" s="70"/>
      <c r="BJ762" s="70"/>
      <c r="BK762" s="70"/>
      <c r="BL762" s="70"/>
      <c r="BM762" s="70"/>
      <c r="BN762" s="70"/>
      <c r="BO762" s="70"/>
      <c r="BP762" s="70"/>
      <c r="BQ762" s="70"/>
      <c r="BR762" s="70"/>
      <c r="BS762" s="70"/>
    </row>
    <row r="763" spans="7:71" ht="16.5" x14ac:dyDescent="0.35"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0"/>
      <c r="AU763" s="70"/>
      <c r="AV763" s="70"/>
      <c r="AW763" s="70"/>
      <c r="AX763" s="70"/>
      <c r="AY763" s="70"/>
      <c r="AZ763" s="70"/>
      <c r="BA763" s="70"/>
      <c r="BB763" s="70"/>
      <c r="BC763" s="70"/>
      <c r="BD763" s="70"/>
      <c r="BE763" s="70"/>
      <c r="BF763" s="70"/>
      <c r="BG763" s="70"/>
      <c r="BH763" s="70"/>
      <c r="BI763" s="70"/>
      <c r="BJ763" s="70"/>
      <c r="BK763" s="70"/>
      <c r="BL763" s="70"/>
      <c r="BM763" s="70"/>
      <c r="BN763" s="70"/>
      <c r="BO763" s="70"/>
      <c r="BP763" s="70"/>
      <c r="BQ763" s="70"/>
      <c r="BR763" s="70"/>
      <c r="BS763" s="70"/>
    </row>
    <row r="764" spans="7:71" ht="16.5" x14ac:dyDescent="0.35"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  <c r="AU764" s="70"/>
      <c r="AV764" s="70"/>
      <c r="AW764" s="70"/>
      <c r="AX764" s="70"/>
      <c r="AY764" s="70"/>
      <c r="AZ764" s="70"/>
      <c r="BA764" s="70"/>
      <c r="BB764" s="70"/>
      <c r="BC764" s="70"/>
      <c r="BD764" s="70"/>
      <c r="BE764" s="70"/>
      <c r="BF764" s="70"/>
      <c r="BG764" s="70"/>
      <c r="BH764" s="70"/>
      <c r="BI764" s="70"/>
      <c r="BJ764" s="70"/>
      <c r="BK764" s="70"/>
      <c r="BL764" s="70"/>
      <c r="BM764" s="70"/>
      <c r="BN764" s="70"/>
      <c r="BO764" s="70"/>
      <c r="BP764" s="70"/>
      <c r="BQ764" s="70"/>
      <c r="BR764" s="70"/>
      <c r="BS764" s="70"/>
    </row>
    <row r="765" spans="7:71" ht="16.5" x14ac:dyDescent="0.35"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0"/>
      <c r="AW765" s="70"/>
      <c r="AX765" s="70"/>
      <c r="AY765" s="70"/>
      <c r="AZ765" s="70"/>
      <c r="BA765" s="70"/>
      <c r="BB765" s="70"/>
      <c r="BC765" s="70"/>
      <c r="BD765" s="70"/>
      <c r="BE765" s="70"/>
      <c r="BF765" s="70"/>
      <c r="BG765" s="70"/>
      <c r="BH765" s="70"/>
      <c r="BI765" s="70"/>
      <c r="BJ765" s="70"/>
      <c r="BK765" s="70"/>
      <c r="BL765" s="70"/>
      <c r="BM765" s="70"/>
      <c r="BN765" s="70"/>
      <c r="BO765" s="70"/>
      <c r="BP765" s="70"/>
      <c r="BQ765" s="70"/>
      <c r="BR765" s="70"/>
      <c r="BS765" s="70"/>
    </row>
    <row r="766" spans="7:71" ht="16.5" x14ac:dyDescent="0.35"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  <c r="AW766" s="70"/>
      <c r="AX766" s="70"/>
      <c r="AY766" s="70"/>
      <c r="AZ766" s="70"/>
      <c r="BA766" s="70"/>
      <c r="BB766" s="70"/>
      <c r="BC766" s="70"/>
      <c r="BD766" s="70"/>
      <c r="BE766" s="70"/>
      <c r="BF766" s="70"/>
      <c r="BG766" s="70"/>
      <c r="BH766" s="70"/>
      <c r="BI766" s="70"/>
      <c r="BJ766" s="70"/>
      <c r="BK766" s="70"/>
      <c r="BL766" s="70"/>
      <c r="BM766" s="70"/>
      <c r="BN766" s="70"/>
      <c r="BO766" s="70"/>
      <c r="BP766" s="70"/>
      <c r="BQ766" s="70"/>
      <c r="BR766" s="70"/>
      <c r="BS766" s="70"/>
    </row>
    <row r="767" spans="7:71" ht="16.5" x14ac:dyDescent="0.35"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0"/>
      <c r="AW767" s="70"/>
      <c r="AX767" s="70"/>
      <c r="AY767" s="70"/>
      <c r="AZ767" s="70"/>
      <c r="BA767" s="70"/>
      <c r="BB767" s="70"/>
      <c r="BC767" s="70"/>
      <c r="BD767" s="70"/>
      <c r="BE767" s="70"/>
      <c r="BF767" s="70"/>
      <c r="BG767" s="70"/>
      <c r="BH767" s="70"/>
      <c r="BI767" s="70"/>
      <c r="BJ767" s="70"/>
      <c r="BK767" s="70"/>
      <c r="BL767" s="70"/>
      <c r="BM767" s="70"/>
      <c r="BN767" s="70"/>
      <c r="BO767" s="70"/>
      <c r="BP767" s="70"/>
      <c r="BQ767" s="70"/>
      <c r="BR767" s="70"/>
      <c r="BS767" s="70"/>
    </row>
    <row r="768" spans="7:71" ht="16.5" x14ac:dyDescent="0.35"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0"/>
      <c r="AU768" s="70"/>
      <c r="AV768" s="70"/>
      <c r="AW768" s="70"/>
      <c r="AX768" s="70"/>
      <c r="AY768" s="70"/>
      <c r="AZ768" s="70"/>
      <c r="BA768" s="70"/>
      <c r="BB768" s="70"/>
      <c r="BC768" s="70"/>
      <c r="BD768" s="70"/>
      <c r="BE768" s="70"/>
      <c r="BF768" s="70"/>
      <c r="BG768" s="70"/>
      <c r="BH768" s="70"/>
      <c r="BI768" s="70"/>
      <c r="BJ768" s="70"/>
      <c r="BK768" s="70"/>
      <c r="BL768" s="70"/>
      <c r="BM768" s="70"/>
      <c r="BN768" s="70"/>
      <c r="BO768" s="70"/>
      <c r="BP768" s="70"/>
      <c r="BQ768" s="70"/>
      <c r="BR768" s="70"/>
      <c r="BS768" s="70"/>
    </row>
    <row r="769" spans="7:71" ht="16.5" x14ac:dyDescent="0.35"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  <c r="AU769" s="70"/>
      <c r="AV769" s="70"/>
      <c r="AW769" s="70"/>
      <c r="AX769" s="70"/>
      <c r="AY769" s="70"/>
      <c r="AZ769" s="70"/>
      <c r="BA769" s="70"/>
      <c r="BB769" s="70"/>
      <c r="BC769" s="70"/>
      <c r="BD769" s="70"/>
      <c r="BE769" s="70"/>
      <c r="BF769" s="70"/>
      <c r="BG769" s="70"/>
      <c r="BH769" s="70"/>
      <c r="BI769" s="70"/>
      <c r="BJ769" s="70"/>
      <c r="BK769" s="70"/>
      <c r="BL769" s="70"/>
      <c r="BM769" s="70"/>
      <c r="BN769" s="70"/>
      <c r="BO769" s="70"/>
      <c r="BP769" s="70"/>
      <c r="BQ769" s="70"/>
      <c r="BR769" s="70"/>
      <c r="BS769" s="70"/>
    </row>
    <row r="770" spans="7:71" ht="16.5" x14ac:dyDescent="0.35"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  <c r="AU770" s="70"/>
      <c r="AV770" s="70"/>
      <c r="AW770" s="70"/>
      <c r="AX770" s="70"/>
      <c r="AY770" s="70"/>
      <c r="AZ770" s="70"/>
      <c r="BA770" s="70"/>
      <c r="BB770" s="70"/>
      <c r="BC770" s="70"/>
      <c r="BD770" s="70"/>
      <c r="BE770" s="70"/>
      <c r="BF770" s="70"/>
      <c r="BG770" s="70"/>
      <c r="BH770" s="70"/>
      <c r="BI770" s="70"/>
      <c r="BJ770" s="70"/>
      <c r="BK770" s="70"/>
      <c r="BL770" s="70"/>
      <c r="BM770" s="70"/>
      <c r="BN770" s="70"/>
      <c r="BO770" s="70"/>
      <c r="BP770" s="70"/>
      <c r="BQ770" s="70"/>
      <c r="BR770" s="70"/>
      <c r="BS770" s="70"/>
    </row>
    <row r="771" spans="7:71" ht="16.5" x14ac:dyDescent="0.35"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  <c r="AU771" s="70"/>
      <c r="AV771" s="70"/>
      <c r="AW771" s="70"/>
      <c r="AX771" s="70"/>
      <c r="AY771" s="70"/>
      <c r="AZ771" s="70"/>
      <c r="BA771" s="70"/>
      <c r="BB771" s="70"/>
      <c r="BC771" s="70"/>
      <c r="BD771" s="70"/>
      <c r="BE771" s="70"/>
      <c r="BF771" s="70"/>
      <c r="BG771" s="70"/>
      <c r="BH771" s="70"/>
      <c r="BI771" s="70"/>
      <c r="BJ771" s="70"/>
      <c r="BK771" s="70"/>
      <c r="BL771" s="70"/>
      <c r="BM771" s="70"/>
      <c r="BN771" s="70"/>
      <c r="BO771" s="70"/>
      <c r="BP771" s="70"/>
      <c r="BQ771" s="70"/>
      <c r="BR771" s="70"/>
      <c r="BS771" s="70"/>
    </row>
    <row r="772" spans="7:71" ht="16.5" x14ac:dyDescent="0.35"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  <c r="AU772" s="70"/>
      <c r="AV772" s="70"/>
      <c r="AW772" s="70"/>
      <c r="AX772" s="70"/>
      <c r="AY772" s="70"/>
      <c r="AZ772" s="70"/>
      <c r="BA772" s="70"/>
      <c r="BB772" s="70"/>
      <c r="BC772" s="70"/>
      <c r="BD772" s="70"/>
      <c r="BE772" s="70"/>
      <c r="BF772" s="70"/>
      <c r="BG772" s="70"/>
      <c r="BH772" s="70"/>
      <c r="BI772" s="70"/>
      <c r="BJ772" s="70"/>
      <c r="BK772" s="70"/>
      <c r="BL772" s="70"/>
      <c r="BM772" s="70"/>
      <c r="BN772" s="70"/>
      <c r="BO772" s="70"/>
      <c r="BP772" s="70"/>
      <c r="BQ772" s="70"/>
      <c r="BR772" s="70"/>
      <c r="BS772" s="70"/>
    </row>
    <row r="773" spans="7:71" ht="16.5" x14ac:dyDescent="0.35"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  <c r="AU773" s="70"/>
      <c r="AV773" s="70"/>
      <c r="AW773" s="70"/>
      <c r="AX773" s="70"/>
      <c r="AY773" s="70"/>
      <c r="AZ773" s="70"/>
      <c r="BA773" s="70"/>
      <c r="BB773" s="70"/>
      <c r="BC773" s="70"/>
      <c r="BD773" s="70"/>
      <c r="BE773" s="70"/>
      <c r="BF773" s="70"/>
      <c r="BG773" s="70"/>
      <c r="BH773" s="70"/>
      <c r="BI773" s="70"/>
      <c r="BJ773" s="70"/>
      <c r="BK773" s="70"/>
      <c r="BL773" s="70"/>
      <c r="BM773" s="70"/>
      <c r="BN773" s="70"/>
      <c r="BO773" s="70"/>
      <c r="BP773" s="70"/>
      <c r="BQ773" s="70"/>
      <c r="BR773" s="70"/>
      <c r="BS773" s="70"/>
    </row>
    <row r="774" spans="7:71" ht="16.5" x14ac:dyDescent="0.35"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  <c r="AU774" s="70"/>
      <c r="AV774" s="70"/>
      <c r="AW774" s="70"/>
      <c r="AX774" s="70"/>
      <c r="AY774" s="70"/>
      <c r="AZ774" s="70"/>
      <c r="BA774" s="70"/>
      <c r="BB774" s="70"/>
      <c r="BC774" s="70"/>
      <c r="BD774" s="70"/>
      <c r="BE774" s="70"/>
      <c r="BF774" s="70"/>
      <c r="BG774" s="70"/>
      <c r="BH774" s="70"/>
      <c r="BI774" s="70"/>
      <c r="BJ774" s="70"/>
      <c r="BK774" s="70"/>
      <c r="BL774" s="70"/>
      <c r="BM774" s="70"/>
      <c r="BN774" s="70"/>
      <c r="BO774" s="70"/>
      <c r="BP774" s="70"/>
      <c r="BQ774" s="70"/>
      <c r="BR774" s="70"/>
      <c r="BS774" s="70"/>
    </row>
    <row r="775" spans="7:71" ht="16.5" x14ac:dyDescent="0.35"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  <c r="AW775" s="70"/>
      <c r="AX775" s="70"/>
      <c r="AY775" s="70"/>
      <c r="AZ775" s="70"/>
      <c r="BA775" s="70"/>
      <c r="BB775" s="70"/>
      <c r="BC775" s="70"/>
      <c r="BD775" s="70"/>
      <c r="BE775" s="70"/>
      <c r="BF775" s="70"/>
      <c r="BG775" s="70"/>
      <c r="BH775" s="70"/>
      <c r="BI775" s="70"/>
      <c r="BJ775" s="70"/>
      <c r="BK775" s="70"/>
      <c r="BL775" s="70"/>
      <c r="BM775" s="70"/>
      <c r="BN775" s="70"/>
      <c r="BO775" s="70"/>
      <c r="BP775" s="70"/>
      <c r="BQ775" s="70"/>
      <c r="BR775" s="70"/>
      <c r="BS775" s="70"/>
    </row>
    <row r="776" spans="7:71" ht="16.5" x14ac:dyDescent="0.35"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</row>
    <row r="777" spans="7:71" ht="16.5" x14ac:dyDescent="0.35"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</row>
    <row r="778" spans="7:71" ht="16.5" x14ac:dyDescent="0.35"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</row>
    <row r="779" spans="7:71" ht="16.5" x14ac:dyDescent="0.35"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  <c r="AU779" s="70"/>
      <c r="AV779" s="70"/>
      <c r="AW779" s="70"/>
      <c r="AX779" s="70"/>
      <c r="AY779" s="70"/>
      <c r="AZ779" s="70"/>
      <c r="BA779" s="70"/>
      <c r="BB779" s="70"/>
      <c r="BC779" s="70"/>
      <c r="BD779" s="70"/>
      <c r="BE779" s="70"/>
      <c r="BF779" s="70"/>
      <c r="BG779" s="70"/>
      <c r="BH779" s="70"/>
      <c r="BI779" s="70"/>
      <c r="BJ779" s="70"/>
      <c r="BK779" s="70"/>
      <c r="BL779" s="70"/>
      <c r="BM779" s="70"/>
      <c r="BN779" s="70"/>
      <c r="BO779" s="70"/>
      <c r="BP779" s="70"/>
      <c r="BQ779" s="70"/>
      <c r="BR779" s="70"/>
      <c r="BS779" s="70"/>
    </row>
    <row r="780" spans="7:71" ht="16.5" x14ac:dyDescent="0.35"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  <c r="AU780" s="70"/>
      <c r="AV780" s="70"/>
      <c r="AW780" s="70"/>
      <c r="AX780" s="70"/>
      <c r="AY780" s="70"/>
      <c r="AZ780" s="70"/>
      <c r="BA780" s="70"/>
      <c r="BB780" s="70"/>
      <c r="BC780" s="70"/>
      <c r="BD780" s="70"/>
      <c r="BE780" s="70"/>
      <c r="BF780" s="70"/>
      <c r="BG780" s="70"/>
      <c r="BH780" s="70"/>
      <c r="BI780" s="70"/>
      <c r="BJ780" s="70"/>
      <c r="BK780" s="70"/>
      <c r="BL780" s="70"/>
      <c r="BM780" s="70"/>
      <c r="BN780" s="70"/>
      <c r="BO780" s="70"/>
      <c r="BP780" s="70"/>
      <c r="BQ780" s="70"/>
      <c r="BR780" s="70"/>
      <c r="BS780" s="70"/>
    </row>
    <row r="781" spans="7:71" ht="16.5" x14ac:dyDescent="0.35"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  <c r="AU781" s="70"/>
      <c r="AV781" s="70"/>
      <c r="AW781" s="70"/>
      <c r="AX781" s="70"/>
      <c r="AY781" s="70"/>
      <c r="AZ781" s="70"/>
      <c r="BA781" s="70"/>
      <c r="BB781" s="70"/>
      <c r="BC781" s="70"/>
      <c r="BD781" s="70"/>
      <c r="BE781" s="70"/>
      <c r="BF781" s="70"/>
      <c r="BG781" s="70"/>
      <c r="BH781" s="70"/>
      <c r="BI781" s="70"/>
      <c r="BJ781" s="70"/>
      <c r="BK781" s="70"/>
      <c r="BL781" s="70"/>
      <c r="BM781" s="70"/>
      <c r="BN781" s="70"/>
      <c r="BO781" s="70"/>
      <c r="BP781" s="70"/>
      <c r="BQ781" s="70"/>
      <c r="BR781" s="70"/>
      <c r="BS781" s="70"/>
    </row>
    <row r="782" spans="7:71" ht="16.5" x14ac:dyDescent="0.35"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  <c r="AY782" s="70"/>
      <c r="AZ782" s="70"/>
      <c r="BA782" s="70"/>
      <c r="BB782" s="70"/>
      <c r="BC782" s="70"/>
      <c r="BD782" s="70"/>
      <c r="BE782" s="70"/>
      <c r="BF782" s="70"/>
      <c r="BG782" s="70"/>
      <c r="BH782" s="70"/>
      <c r="BI782" s="70"/>
      <c r="BJ782" s="70"/>
      <c r="BK782" s="70"/>
      <c r="BL782" s="70"/>
      <c r="BM782" s="70"/>
      <c r="BN782" s="70"/>
      <c r="BO782" s="70"/>
      <c r="BP782" s="70"/>
      <c r="BQ782" s="70"/>
      <c r="BR782" s="70"/>
      <c r="BS782" s="70"/>
    </row>
    <row r="783" spans="7:71" ht="16.5" x14ac:dyDescent="0.35"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  <c r="AY783" s="70"/>
      <c r="AZ783" s="70"/>
      <c r="BA783" s="70"/>
      <c r="BB783" s="70"/>
      <c r="BC783" s="70"/>
      <c r="BD783" s="70"/>
      <c r="BE783" s="70"/>
      <c r="BF783" s="70"/>
      <c r="BG783" s="70"/>
      <c r="BH783" s="70"/>
      <c r="BI783" s="70"/>
      <c r="BJ783" s="70"/>
      <c r="BK783" s="70"/>
      <c r="BL783" s="70"/>
      <c r="BM783" s="70"/>
      <c r="BN783" s="70"/>
      <c r="BO783" s="70"/>
      <c r="BP783" s="70"/>
      <c r="BQ783" s="70"/>
      <c r="BR783" s="70"/>
      <c r="BS783" s="70"/>
    </row>
    <row r="784" spans="7:71" ht="16.5" x14ac:dyDescent="0.35"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  <c r="AY784" s="70"/>
      <c r="AZ784" s="70"/>
      <c r="BA784" s="70"/>
      <c r="BB784" s="70"/>
      <c r="BC784" s="70"/>
      <c r="BD784" s="70"/>
      <c r="BE784" s="70"/>
      <c r="BF784" s="70"/>
      <c r="BG784" s="70"/>
      <c r="BH784" s="70"/>
      <c r="BI784" s="70"/>
      <c r="BJ784" s="70"/>
      <c r="BK784" s="70"/>
      <c r="BL784" s="70"/>
      <c r="BM784" s="70"/>
      <c r="BN784" s="70"/>
      <c r="BO784" s="70"/>
      <c r="BP784" s="70"/>
      <c r="BQ784" s="70"/>
      <c r="BR784" s="70"/>
      <c r="BS784" s="70"/>
    </row>
    <row r="785" spans="7:71" ht="16.5" x14ac:dyDescent="0.35"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0"/>
      <c r="AW785" s="70"/>
      <c r="AX785" s="70"/>
      <c r="AY785" s="70"/>
      <c r="AZ785" s="70"/>
      <c r="BA785" s="70"/>
      <c r="BB785" s="70"/>
      <c r="BC785" s="70"/>
      <c r="BD785" s="70"/>
      <c r="BE785" s="70"/>
      <c r="BF785" s="70"/>
      <c r="BG785" s="70"/>
      <c r="BH785" s="70"/>
      <c r="BI785" s="70"/>
      <c r="BJ785" s="70"/>
      <c r="BK785" s="70"/>
      <c r="BL785" s="70"/>
      <c r="BM785" s="70"/>
      <c r="BN785" s="70"/>
      <c r="BO785" s="70"/>
      <c r="BP785" s="70"/>
      <c r="BQ785" s="70"/>
      <c r="BR785" s="70"/>
      <c r="BS785" s="70"/>
    </row>
    <row r="786" spans="7:71" ht="16.5" x14ac:dyDescent="0.35"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0"/>
      <c r="AW786" s="70"/>
      <c r="AX786" s="70"/>
      <c r="AY786" s="70"/>
      <c r="AZ786" s="70"/>
      <c r="BA786" s="70"/>
      <c r="BB786" s="70"/>
      <c r="BC786" s="70"/>
      <c r="BD786" s="70"/>
      <c r="BE786" s="70"/>
      <c r="BF786" s="70"/>
      <c r="BG786" s="70"/>
      <c r="BH786" s="70"/>
      <c r="BI786" s="70"/>
      <c r="BJ786" s="70"/>
      <c r="BK786" s="70"/>
      <c r="BL786" s="70"/>
      <c r="BM786" s="70"/>
      <c r="BN786" s="70"/>
      <c r="BO786" s="70"/>
      <c r="BP786" s="70"/>
      <c r="BQ786" s="70"/>
      <c r="BR786" s="70"/>
      <c r="BS786" s="70"/>
    </row>
    <row r="787" spans="7:71" ht="16.5" x14ac:dyDescent="0.35"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0"/>
      <c r="AW787" s="70"/>
      <c r="AX787" s="70"/>
      <c r="AY787" s="70"/>
      <c r="AZ787" s="70"/>
      <c r="BA787" s="70"/>
      <c r="BB787" s="70"/>
      <c r="BC787" s="70"/>
      <c r="BD787" s="70"/>
      <c r="BE787" s="70"/>
      <c r="BF787" s="70"/>
      <c r="BG787" s="70"/>
      <c r="BH787" s="70"/>
      <c r="BI787" s="70"/>
      <c r="BJ787" s="70"/>
      <c r="BK787" s="70"/>
      <c r="BL787" s="70"/>
      <c r="BM787" s="70"/>
      <c r="BN787" s="70"/>
      <c r="BO787" s="70"/>
      <c r="BP787" s="70"/>
      <c r="BQ787" s="70"/>
      <c r="BR787" s="70"/>
      <c r="BS787" s="70"/>
    </row>
    <row r="788" spans="7:71" ht="16.5" x14ac:dyDescent="0.35"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  <c r="AU788" s="70"/>
      <c r="AV788" s="70"/>
      <c r="AW788" s="70"/>
      <c r="AX788" s="70"/>
      <c r="AY788" s="70"/>
      <c r="AZ788" s="70"/>
      <c r="BA788" s="70"/>
      <c r="BB788" s="70"/>
      <c r="BC788" s="70"/>
      <c r="BD788" s="70"/>
      <c r="BE788" s="70"/>
      <c r="BF788" s="70"/>
      <c r="BG788" s="70"/>
      <c r="BH788" s="70"/>
      <c r="BI788" s="70"/>
      <c r="BJ788" s="70"/>
      <c r="BK788" s="70"/>
      <c r="BL788" s="70"/>
      <c r="BM788" s="70"/>
      <c r="BN788" s="70"/>
      <c r="BO788" s="70"/>
      <c r="BP788" s="70"/>
      <c r="BQ788" s="70"/>
      <c r="BR788" s="70"/>
      <c r="BS788" s="70"/>
    </row>
    <row r="789" spans="7:71" ht="16.5" x14ac:dyDescent="0.35"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  <c r="AU789" s="70"/>
      <c r="AV789" s="70"/>
      <c r="AW789" s="70"/>
      <c r="AX789" s="70"/>
      <c r="AY789" s="70"/>
      <c r="AZ789" s="70"/>
      <c r="BA789" s="70"/>
      <c r="BB789" s="70"/>
      <c r="BC789" s="70"/>
      <c r="BD789" s="70"/>
      <c r="BE789" s="70"/>
      <c r="BF789" s="70"/>
      <c r="BG789" s="70"/>
      <c r="BH789" s="70"/>
      <c r="BI789" s="70"/>
      <c r="BJ789" s="70"/>
      <c r="BK789" s="70"/>
      <c r="BL789" s="70"/>
      <c r="BM789" s="70"/>
      <c r="BN789" s="70"/>
      <c r="BO789" s="70"/>
      <c r="BP789" s="70"/>
      <c r="BQ789" s="70"/>
      <c r="BR789" s="70"/>
      <c r="BS789" s="70"/>
    </row>
    <row r="790" spans="7:71" ht="16.5" x14ac:dyDescent="0.35"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  <c r="AU790" s="70"/>
      <c r="AV790" s="70"/>
      <c r="AW790" s="70"/>
      <c r="AX790" s="70"/>
      <c r="AY790" s="70"/>
      <c r="AZ790" s="70"/>
      <c r="BA790" s="70"/>
      <c r="BB790" s="70"/>
      <c r="BC790" s="70"/>
      <c r="BD790" s="70"/>
      <c r="BE790" s="70"/>
      <c r="BF790" s="70"/>
      <c r="BG790" s="70"/>
      <c r="BH790" s="70"/>
      <c r="BI790" s="70"/>
      <c r="BJ790" s="70"/>
      <c r="BK790" s="70"/>
      <c r="BL790" s="70"/>
      <c r="BM790" s="70"/>
      <c r="BN790" s="70"/>
      <c r="BO790" s="70"/>
      <c r="BP790" s="70"/>
      <c r="BQ790" s="70"/>
      <c r="BR790" s="70"/>
      <c r="BS790" s="70"/>
    </row>
    <row r="791" spans="7:71" ht="16.5" x14ac:dyDescent="0.35"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  <c r="AU791" s="70"/>
      <c r="AV791" s="70"/>
      <c r="AW791" s="70"/>
      <c r="AX791" s="70"/>
      <c r="AY791" s="70"/>
      <c r="AZ791" s="70"/>
      <c r="BA791" s="70"/>
      <c r="BB791" s="70"/>
      <c r="BC791" s="70"/>
      <c r="BD791" s="70"/>
      <c r="BE791" s="70"/>
      <c r="BF791" s="70"/>
      <c r="BG791" s="70"/>
      <c r="BH791" s="70"/>
      <c r="BI791" s="70"/>
      <c r="BJ791" s="70"/>
      <c r="BK791" s="70"/>
      <c r="BL791" s="70"/>
      <c r="BM791" s="70"/>
      <c r="BN791" s="70"/>
      <c r="BO791" s="70"/>
      <c r="BP791" s="70"/>
      <c r="BQ791" s="70"/>
      <c r="BR791" s="70"/>
      <c r="BS791" s="70"/>
    </row>
    <row r="792" spans="7:71" ht="16.5" x14ac:dyDescent="0.35"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  <c r="AU792" s="70"/>
      <c r="AV792" s="70"/>
      <c r="AW792" s="70"/>
      <c r="AX792" s="70"/>
      <c r="AY792" s="70"/>
      <c r="AZ792" s="70"/>
      <c r="BA792" s="70"/>
      <c r="BB792" s="70"/>
      <c r="BC792" s="70"/>
      <c r="BD792" s="70"/>
      <c r="BE792" s="70"/>
      <c r="BF792" s="70"/>
      <c r="BG792" s="70"/>
      <c r="BH792" s="70"/>
      <c r="BI792" s="70"/>
      <c r="BJ792" s="70"/>
      <c r="BK792" s="70"/>
      <c r="BL792" s="70"/>
      <c r="BM792" s="70"/>
      <c r="BN792" s="70"/>
      <c r="BO792" s="70"/>
      <c r="BP792" s="70"/>
      <c r="BQ792" s="70"/>
      <c r="BR792" s="70"/>
      <c r="BS792" s="70"/>
    </row>
    <row r="793" spans="7:71" ht="16.5" x14ac:dyDescent="0.35"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  <c r="AU793" s="70"/>
      <c r="AV793" s="70"/>
      <c r="AW793" s="70"/>
      <c r="AX793" s="70"/>
      <c r="AY793" s="70"/>
      <c r="AZ793" s="70"/>
      <c r="BA793" s="70"/>
      <c r="BB793" s="70"/>
      <c r="BC793" s="70"/>
      <c r="BD793" s="70"/>
      <c r="BE793" s="70"/>
      <c r="BF793" s="70"/>
      <c r="BG793" s="70"/>
      <c r="BH793" s="70"/>
      <c r="BI793" s="70"/>
      <c r="BJ793" s="70"/>
      <c r="BK793" s="70"/>
      <c r="BL793" s="70"/>
      <c r="BM793" s="70"/>
      <c r="BN793" s="70"/>
      <c r="BO793" s="70"/>
      <c r="BP793" s="70"/>
      <c r="BQ793" s="70"/>
      <c r="BR793" s="70"/>
      <c r="BS793" s="70"/>
    </row>
    <row r="794" spans="7:71" ht="16.5" x14ac:dyDescent="0.35"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  <c r="AW794" s="70"/>
      <c r="AX794" s="70"/>
      <c r="AY794" s="70"/>
      <c r="AZ794" s="70"/>
      <c r="BA794" s="70"/>
      <c r="BB794" s="70"/>
      <c r="BC794" s="70"/>
      <c r="BD794" s="70"/>
      <c r="BE794" s="70"/>
      <c r="BF794" s="70"/>
      <c r="BG794" s="70"/>
      <c r="BH794" s="70"/>
      <c r="BI794" s="70"/>
      <c r="BJ794" s="70"/>
      <c r="BK794" s="70"/>
      <c r="BL794" s="70"/>
      <c r="BM794" s="70"/>
      <c r="BN794" s="70"/>
      <c r="BO794" s="70"/>
      <c r="BP794" s="70"/>
      <c r="BQ794" s="70"/>
      <c r="BR794" s="70"/>
      <c r="BS794" s="70"/>
    </row>
    <row r="795" spans="7:71" ht="16.5" x14ac:dyDescent="0.35"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  <c r="AW795" s="70"/>
      <c r="AX795" s="70"/>
      <c r="AY795" s="70"/>
      <c r="AZ795" s="70"/>
      <c r="BA795" s="70"/>
      <c r="BB795" s="70"/>
      <c r="BC795" s="70"/>
      <c r="BD795" s="70"/>
      <c r="BE795" s="70"/>
      <c r="BF795" s="70"/>
      <c r="BG795" s="70"/>
      <c r="BH795" s="70"/>
      <c r="BI795" s="70"/>
      <c r="BJ795" s="70"/>
      <c r="BK795" s="70"/>
      <c r="BL795" s="70"/>
      <c r="BM795" s="70"/>
      <c r="BN795" s="70"/>
      <c r="BO795" s="70"/>
      <c r="BP795" s="70"/>
      <c r="BQ795" s="70"/>
      <c r="BR795" s="70"/>
      <c r="BS795" s="70"/>
    </row>
    <row r="796" spans="7:71" ht="16.5" x14ac:dyDescent="0.35"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  <c r="AW796" s="70"/>
      <c r="AX796" s="70"/>
      <c r="AY796" s="70"/>
      <c r="AZ796" s="70"/>
      <c r="BA796" s="70"/>
      <c r="BB796" s="70"/>
      <c r="BC796" s="70"/>
      <c r="BD796" s="70"/>
      <c r="BE796" s="70"/>
      <c r="BF796" s="70"/>
      <c r="BG796" s="70"/>
      <c r="BH796" s="70"/>
      <c r="BI796" s="70"/>
      <c r="BJ796" s="70"/>
      <c r="BK796" s="70"/>
      <c r="BL796" s="70"/>
      <c r="BM796" s="70"/>
      <c r="BN796" s="70"/>
      <c r="BO796" s="70"/>
      <c r="BP796" s="70"/>
      <c r="BQ796" s="70"/>
      <c r="BR796" s="70"/>
      <c r="BS796" s="70"/>
    </row>
    <row r="797" spans="7:71" ht="16.5" x14ac:dyDescent="0.35"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  <c r="AU797" s="70"/>
      <c r="AV797" s="70"/>
      <c r="AW797" s="70"/>
      <c r="AX797" s="70"/>
      <c r="AY797" s="70"/>
      <c r="AZ797" s="70"/>
      <c r="BA797" s="70"/>
      <c r="BB797" s="70"/>
      <c r="BC797" s="70"/>
      <c r="BD797" s="70"/>
      <c r="BE797" s="70"/>
      <c r="BF797" s="70"/>
      <c r="BG797" s="70"/>
      <c r="BH797" s="70"/>
      <c r="BI797" s="70"/>
      <c r="BJ797" s="70"/>
      <c r="BK797" s="70"/>
      <c r="BL797" s="70"/>
      <c r="BM797" s="70"/>
      <c r="BN797" s="70"/>
      <c r="BO797" s="70"/>
      <c r="BP797" s="70"/>
      <c r="BQ797" s="70"/>
      <c r="BR797" s="70"/>
      <c r="BS797" s="70"/>
    </row>
    <row r="798" spans="7:71" ht="16.5" x14ac:dyDescent="0.35"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  <c r="AU798" s="70"/>
      <c r="AV798" s="70"/>
      <c r="AW798" s="70"/>
      <c r="AX798" s="70"/>
      <c r="AY798" s="70"/>
      <c r="AZ798" s="70"/>
      <c r="BA798" s="70"/>
      <c r="BB798" s="70"/>
      <c r="BC798" s="70"/>
      <c r="BD798" s="70"/>
      <c r="BE798" s="70"/>
      <c r="BF798" s="70"/>
      <c r="BG798" s="70"/>
      <c r="BH798" s="70"/>
      <c r="BI798" s="70"/>
      <c r="BJ798" s="70"/>
      <c r="BK798" s="70"/>
      <c r="BL798" s="70"/>
      <c r="BM798" s="70"/>
      <c r="BN798" s="70"/>
      <c r="BO798" s="70"/>
      <c r="BP798" s="70"/>
      <c r="BQ798" s="70"/>
      <c r="BR798" s="70"/>
      <c r="BS798" s="70"/>
    </row>
    <row r="799" spans="7:71" ht="16.5" x14ac:dyDescent="0.35"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  <c r="AU799" s="70"/>
      <c r="AV799" s="70"/>
      <c r="AW799" s="70"/>
      <c r="AX799" s="70"/>
      <c r="AY799" s="70"/>
      <c r="AZ799" s="70"/>
      <c r="BA799" s="70"/>
      <c r="BB799" s="70"/>
      <c r="BC799" s="70"/>
      <c r="BD799" s="70"/>
      <c r="BE799" s="70"/>
      <c r="BF799" s="70"/>
      <c r="BG799" s="70"/>
      <c r="BH799" s="70"/>
      <c r="BI799" s="70"/>
      <c r="BJ799" s="70"/>
      <c r="BK799" s="70"/>
      <c r="BL799" s="70"/>
      <c r="BM799" s="70"/>
      <c r="BN799" s="70"/>
      <c r="BO799" s="70"/>
      <c r="BP799" s="70"/>
      <c r="BQ799" s="70"/>
      <c r="BR799" s="70"/>
      <c r="BS799" s="70"/>
    </row>
    <row r="800" spans="7:71" ht="16.5" x14ac:dyDescent="0.35"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  <c r="AU800" s="70"/>
      <c r="AV800" s="70"/>
      <c r="AW800" s="70"/>
      <c r="AX800" s="70"/>
      <c r="AY800" s="70"/>
      <c r="AZ800" s="70"/>
      <c r="BA800" s="70"/>
      <c r="BB800" s="70"/>
      <c r="BC800" s="70"/>
      <c r="BD800" s="70"/>
      <c r="BE800" s="70"/>
      <c r="BF800" s="70"/>
      <c r="BG800" s="70"/>
      <c r="BH800" s="70"/>
      <c r="BI800" s="70"/>
      <c r="BJ800" s="70"/>
      <c r="BK800" s="70"/>
      <c r="BL800" s="70"/>
      <c r="BM800" s="70"/>
      <c r="BN800" s="70"/>
      <c r="BO800" s="70"/>
      <c r="BP800" s="70"/>
      <c r="BQ800" s="70"/>
      <c r="BR800" s="70"/>
      <c r="BS800" s="70"/>
    </row>
    <row r="801" spans="7:71" ht="16.5" x14ac:dyDescent="0.35"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  <c r="AU801" s="70"/>
      <c r="AV801" s="70"/>
      <c r="AW801" s="70"/>
      <c r="AX801" s="70"/>
      <c r="AY801" s="70"/>
      <c r="AZ801" s="70"/>
      <c r="BA801" s="70"/>
      <c r="BB801" s="70"/>
      <c r="BC801" s="70"/>
      <c r="BD801" s="70"/>
      <c r="BE801" s="70"/>
      <c r="BF801" s="70"/>
      <c r="BG801" s="70"/>
      <c r="BH801" s="70"/>
      <c r="BI801" s="70"/>
      <c r="BJ801" s="70"/>
      <c r="BK801" s="70"/>
      <c r="BL801" s="70"/>
      <c r="BM801" s="70"/>
      <c r="BN801" s="70"/>
      <c r="BO801" s="70"/>
      <c r="BP801" s="70"/>
      <c r="BQ801" s="70"/>
      <c r="BR801" s="70"/>
      <c r="BS801" s="70"/>
    </row>
    <row r="802" spans="7:71" ht="16.5" x14ac:dyDescent="0.35"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  <c r="AU802" s="70"/>
      <c r="AV802" s="70"/>
      <c r="AW802" s="70"/>
      <c r="AX802" s="70"/>
      <c r="AY802" s="70"/>
      <c r="AZ802" s="70"/>
      <c r="BA802" s="70"/>
      <c r="BB802" s="70"/>
      <c r="BC802" s="70"/>
      <c r="BD802" s="70"/>
      <c r="BE802" s="70"/>
      <c r="BF802" s="70"/>
      <c r="BG802" s="70"/>
      <c r="BH802" s="70"/>
      <c r="BI802" s="70"/>
      <c r="BJ802" s="70"/>
      <c r="BK802" s="70"/>
      <c r="BL802" s="70"/>
      <c r="BM802" s="70"/>
      <c r="BN802" s="70"/>
      <c r="BO802" s="70"/>
      <c r="BP802" s="70"/>
      <c r="BQ802" s="70"/>
      <c r="BR802" s="70"/>
      <c r="BS802" s="70"/>
    </row>
    <row r="803" spans="7:71" ht="16.5" x14ac:dyDescent="0.35"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  <c r="AU803" s="70"/>
      <c r="AV803" s="70"/>
      <c r="AW803" s="70"/>
      <c r="AX803" s="70"/>
      <c r="AY803" s="70"/>
      <c r="AZ803" s="70"/>
      <c r="BA803" s="70"/>
      <c r="BB803" s="70"/>
      <c r="BC803" s="70"/>
      <c r="BD803" s="70"/>
      <c r="BE803" s="70"/>
      <c r="BF803" s="70"/>
      <c r="BG803" s="70"/>
      <c r="BH803" s="70"/>
      <c r="BI803" s="70"/>
      <c r="BJ803" s="70"/>
      <c r="BK803" s="70"/>
      <c r="BL803" s="70"/>
      <c r="BM803" s="70"/>
      <c r="BN803" s="70"/>
      <c r="BO803" s="70"/>
      <c r="BP803" s="70"/>
      <c r="BQ803" s="70"/>
      <c r="BR803" s="70"/>
      <c r="BS803" s="70"/>
    </row>
    <row r="804" spans="7:71" ht="16.5" x14ac:dyDescent="0.35"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  <c r="AW804" s="70"/>
      <c r="AX804" s="70"/>
      <c r="AY804" s="70"/>
      <c r="AZ804" s="70"/>
      <c r="BA804" s="70"/>
      <c r="BB804" s="70"/>
      <c r="BC804" s="70"/>
      <c r="BD804" s="70"/>
      <c r="BE804" s="70"/>
      <c r="BF804" s="70"/>
      <c r="BG804" s="70"/>
      <c r="BH804" s="70"/>
      <c r="BI804" s="70"/>
      <c r="BJ804" s="70"/>
      <c r="BK804" s="70"/>
      <c r="BL804" s="70"/>
      <c r="BM804" s="70"/>
      <c r="BN804" s="70"/>
      <c r="BO804" s="70"/>
      <c r="BP804" s="70"/>
      <c r="BQ804" s="70"/>
      <c r="BR804" s="70"/>
      <c r="BS804" s="70"/>
    </row>
    <row r="805" spans="7:71" ht="16.5" x14ac:dyDescent="0.35"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</row>
    <row r="806" spans="7:71" ht="16.5" x14ac:dyDescent="0.35"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</row>
    <row r="807" spans="7:71" ht="16.5" x14ac:dyDescent="0.35"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</row>
    <row r="808" spans="7:71" ht="16.5" x14ac:dyDescent="0.35"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  <c r="AU808" s="70"/>
      <c r="AV808" s="70"/>
      <c r="AW808" s="70"/>
      <c r="AX808" s="70"/>
      <c r="AY808" s="70"/>
      <c r="AZ808" s="70"/>
      <c r="BA808" s="70"/>
      <c r="BB808" s="70"/>
      <c r="BC808" s="70"/>
      <c r="BD808" s="70"/>
      <c r="BE808" s="70"/>
      <c r="BF808" s="70"/>
      <c r="BG808" s="70"/>
      <c r="BH808" s="70"/>
      <c r="BI808" s="70"/>
      <c r="BJ808" s="70"/>
      <c r="BK808" s="70"/>
      <c r="BL808" s="70"/>
      <c r="BM808" s="70"/>
      <c r="BN808" s="70"/>
      <c r="BO808" s="70"/>
      <c r="BP808" s="70"/>
      <c r="BQ808" s="70"/>
      <c r="BR808" s="70"/>
      <c r="BS808" s="70"/>
    </row>
    <row r="809" spans="7:71" ht="16.5" x14ac:dyDescent="0.35"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  <c r="AU809" s="70"/>
      <c r="AV809" s="70"/>
      <c r="AW809" s="70"/>
      <c r="AX809" s="70"/>
      <c r="AY809" s="70"/>
      <c r="AZ809" s="70"/>
      <c r="BA809" s="70"/>
      <c r="BB809" s="70"/>
      <c r="BC809" s="70"/>
      <c r="BD809" s="70"/>
      <c r="BE809" s="70"/>
      <c r="BF809" s="70"/>
      <c r="BG809" s="70"/>
      <c r="BH809" s="70"/>
      <c r="BI809" s="70"/>
      <c r="BJ809" s="70"/>
      <c r="BK809" s="70"/>
      <c r="BL809" s="70"/>
      <c r="BM809" s="70"/>
      <c r="BN809" s="70"/>
      <c r="BO809" s="70"/>
      <c r="BP809" s="70"/>
      <c r="BQ809" s="70"/>
      <c r="BR809" s="70"/>
      <c r="BS809" s="70"/>
    </row>
    <row r="810" spans="7:71" ht="16.5" x14ac:dyDescent="0.35"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  <c r="AU810" s="70"/>
      <c r="AV810" s="70"/>
      <c r="AW810" s="70"/>
      <c r="AX810" s="70"/>
      <c r="AY810" s="70"/>
      <c r="AZ810" s="70"/>
      <c r="BA810" s="70"/>
      <c r="BB810" s="70"/>
      <c r="BC810" s="70"/>
      <c r="BD810" s="70"/>
      <c r="BE810" s="70"/>
      <c r="BF810" s="70"/>
      <c r="BG810" s="70"/>
      <c r="BH810" s="70"/>
      <c r="BI810" s="70"/>
      <c r="BJ810" s="70"/>
      <c r="BK810" s="70"/>
      <c r="BL810" s="70"/>
      <c r="BM810" s="70"/>
      <c r="BN810" s="70"/>
      <c r="BO810" s="70"/>
      <c r="BP810" s="70"/>
      <c r="BQ810" s="70"/>
      <c r="BR810" s="70"/>
      <c r="BS810" s="70"/>
    </row>
    <row r="811" spans="7:71" ht="16.5" x14ac:dyDescent="0.35"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  <c r="AY811" s="70"/>
      <c r="AZ811" s="70"/>
      <c r="BA811" s="70"/>
      <c r="BB811" s="70"/>
      <c r="BC811" s="70"/>
      <c r="BD811" s="70"/>
      <c r="BE811" s="70"/>
      <c r="BF811" s="70"/>
      <c r="BG811" s="70"/>
      <c r="BH811" s="70"/>
      <c r="BI811" s="70"/>
      <c r="BJ811" s="70"/>
      <c r="BK811" s="70"/>
      <c r="BL811" s="70"/>
      <c r="BM811" s="70"/>
      <c r="BN811" s="70"/>
      <c r="BO811" s="70"/>
      <c r="BP811" s="70"/>
      <c r="BQ811" s="70"/>
      <c r="BR811" s="70"/>
      <c r="BS811" s="70"/>
    </row>
    <row r="812" spans="7:71" ht="16.5" x14ac:dyDescent="0.35"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  <c r="AY812" s="70"/>
      <c r="AZ812" s="70"/>
      <c r="BA812" s="70"/>
      <c r="BB812" s="70"/>
      <c r="BC812" s="70"/>
      <c r="BD812" s="70"/>
      <c r="BE812" s="70"/>
      <c r="BF812" s="70"/>
      <c r="BG812" s="70"/>
      <c r="BH812" s="70"/>
      <c r="BI812" s="70"/>
      <c r="BJ812" s="70"/>
      <c r="BK812" s="70"/>
      <c r="BL812" s="70"/>
      <c r="BM812" s="70"/>
      <c r="BN812" s="70"/>
      <c r="BO812" s="70"/>
      <c r="BP812" s="70"/>
      <c r="BQ812" s="70"/>
      <c r="BR812" s="70"/>
      <c r="BS812" s="70"/>
    </row>
    <row r="813" spans="7:71" ht="16.5" x14ac:dyDescent="0.35"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  <c r="AY813" s="70"/>
      <c r="AZ813" s="70"/>
      <c r="BA813" s="70"/>
      <c r="BB813" s="70"/>
      <c r="BC813" s="70"/>
      <c r="BD813" s="70"/>
      <c r="BE813" s="70"/>
      <c r="BF813" s="70"/>
      <c r="BG813" s="70"/>
      <c r="BH813" s="70"/>
      <c r="BI813" s="70"/>
      <c r="BJ813" s="70"/>
      <c r="BK813" s="70"/>
      <c r="BL813" s="70"/>
      <c r="BM813" s="70"/>
      <c r="BN813" s="70"/>
      <c r="BO813" s="70"/>
      <c r="BP813" s="70"/>
      <c r="BQ813" s="70"/>
      <c r="BR813" s="70"/>
      <c r="BS813" s="70"/>
    </row>
    <row r="814" spans="7:71" ht="16.5" x14ac:dyDescent="0.35"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  <c r="AW814" s="70"/>
      <c r="AX814" s="70"/>
      <c r="AY814" s="70"/>
      <c r="AZ814" s="70"/>
      <c r="BA814" s="70"/>
      <c r="BB814" s="70"/>
      <c r="BC814" s="70"/>
      <c r="BD814" s="70"/>
      <c r="BE814" s="70"/>
      <c r="BF814" s="70"/>
      <c r="BG814" s="70"/>
      <c r="BH814" s="70"/>
      <c r="BI814" s="70"/>
      <c r="BJ814" s="70"/>
      <c r="BK814" s="70"/>
      <c r="BL814" s="70"/>
      <c r="BM814" s="70"/>
      <c r="BN814" s="70"/>
      <c r="BO814" s="70"/>
      <c r="BP814" s="70"/>
      <c r="BQ814" s="70"/>
      <c r="BR814" s="70"/>
      <c r="BS814" s="70"/>
    </row>
    <row r="815" spans="7:71" ht="16.5" x14ac:dyDescent="0.35"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  <c r="AW815" s="70"/>
      <c r="AX815" s="70"/>
      <c r="AY815" s="70"/>
      <c r="AZ815" s="70"/>
      <c r="BA815" s="70"/>
      <c r="BB815" s="70"/>
      <c r="BC815" s="70"/>
      <c r="BD815" s="70"/>
      <c r="BE815" s="70"/>
      <c r="BF815" s="70"/>
      <c r="BG815" s="70"/>
      <c r="BH815" s="70"/>
      <c r="BI815" s="70"/>
      <c r="BJ815" s="70"/>
      <c r="BK815" s="70"/>
      <c r="BL815" s="70"/>
      <c r="BM815" s="70"/>
      <c r="BN815" s="70"/>
      <c r="BO815" s="70"/>
      <c r="BP815" s="70"/>
      <c r="BQ815" s="70"/>
      <c r="BR815" s="70"/>
      <c r="BS815" s="70"/>
    </row>
    <row r="816" spans="7:71" ht="16.5" x14ac:dyDescent="0.35"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  <c r="AW816" s="70"/>
      <c r="AX816" s="70"/>
      <c r="AY816" s="70"/>
      <c r="AZ816" s="70"/>
      <c r="BA816" s="70"/>
      <c r="BB816" s="70"/>
      <c r="BC816" s="70"/>
      <c r="BD816" s="70"/>
      <c r="BE816" s="70"/>
      <c r="BF816" s="70"/>
      <c r="BG816" s="70"/>
      <c r="BH816" s="70"/>
      <c r="BI816" s="70"/>
      <c r="BJ816" s="70"/>
      <c r="BK816" s="70"/>
      <c r="BL816" s="70"/>
      <c r="BM816" s="70"/>
      <c r="BN816" s="70"/>
      <c r="BO816" s="70"/>
      <c r="BP816" s="70"/>
      <c r="BQ816" s="70"/>
      <c r="BR816" s="70"/>
      <c r="BS816" s="70"/>
    </row>
    <row r="817" spans="7:71" ht="16.5" x14ac:dyDescent="0.35"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  <c r="AU817" s="70"/>
      <c r="AV817" s="70"/>
      <c r="AW817" s="70"/>
      <c r="AX817" s="70"/>
      <c r="AY817" s="70"/>
      <c r="AZ817" s="70"/>
      <c r="BA817" s="70"/>
      <c r="BB817" s="70"/>
      <c r="BC817" s="70"/>
      <c r="BD817" s="70"/>
      <c r="BE817" s="70"/>
      <c r="BF817" s="70"/>
      <c r="BG817" s="70"/>
      <c r="BH817" s="70"/>
      <c r="BI817" s="70"/>
      <c r="BJ817" s="70"/>
      <c r="BK817" s="70"/>
      <c r="BL817" s="70"/>
      <c r="BM817" s="70"/>
      <c r="BN817" s="70"/>
      <c r="BO817" s="70"/>
      <c r="BP817" s="70"/>
      <c r="BQ817" s="70"/>
      <c r="BR817" s="70"/>
      <c r="BS817" s="70"/>
    </row>
    <row r="818" spans="7:71" ht="16.5" x14ac:dyDescent="0.35"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  <c r="AU818" s="70"/>
      <c r="AV818" s="70"/>
      <c r="AW818" s="70"/>
      <c r="AX818" s="70"/>
      <c r="AY818" s="70"/>
      <c r="AZ818" s="70"/>
      <c r="BA818" s="70"/>
      <c r="BB818" s="70"/>
      <c r="BC818" s="70"/>
      <c r="BD818" s="70"/>
      <c r="BE818" s="70"/>
      <c r="BF818" s="70"/>
      <c r="BG818" s="70"/>
      <c r="BH818" s="70"/>
      <c r="BI818" s="70"/>
      <c r="BJ818" s="70"/>
      <c r="BK818" s="70"/>
      <c r="BL818" s="70"/>
      <c r="BM818" s="70"/>
      <c r="BN818" s="70"/>
      <c r="BO818" s="70"/>
      <c r="BP818" s="70"/>
      <c r="BQ818" s="70"/>
      <c r="BR818" s="70"/>
      <c r="BS818" s="70"/>
    </row>
    <row r="819" spans="7:71" ht="16.5" x14ac:dyDescent="0.35"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  <c r="AU819" s="70"/>
      <c r="AV819" s="70"/>
      <c r="AW819" s="70"/>
      <c r="AX819" s="70"/>
      <c r="AY819" s="70"/>
      <c r="AZ819" s="70"/>
      <c r="BA819" s="70"/>
      <c r="BB819" s="70"/>
      <c r="BC819" s="70"/>
      <c r="BD819" s="70"/>
      <c r="BE819" s="70"/>
      <c r="BF819" s="70"/>
      <c r="BG819" s="70"/>
      <c r="BH819" s="70"/>
      <c r="BI819" s="70"/>
      <c r="BJ819" s="70"/>
      <c r="BK819" s="70"/>
      <c r="BL819" s="70"/>
      <c r="BM819" s="70"/>
      <c r="BN819" s="70"/>
      <c r="BO819" s="70"/>
      <c r="BP819" s="70"/>
      <c r="BQ819" s="70"/>
      <c r="BR819" s="70"/>
      <c r="BS819" s="70"/>
    </row>
    <row r="820" spans="7:71" ht="16.5" x14ac:dyDescent="0.35"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  <c r="AU820" s="70"/>
      <c r="AV820" s="70"/>
      <c r="AW820" s="70"/>
      <c r="AX820" s="70"/>
      <c r="AY820" s="70"/>
      <c r="AZ820" s="70"/>
      <c r="BA820" s="70"/>
      <c r="BB820" s="70"/>
      <c r="BC820" s="70"/>
      <c r="BD820" s="70"/>
      <c r="BE820" s="70"/>
      <c r="BF820" s="70"/>
      <c r="BG820" s="70"/>
      <c r="BH820" s="70"/>
      <c r="BI820" s="70"/>
      <c r="BJ820" s="70"/>
      <c r="BK820" s="70"/>
      <c r="BL820" s="70"/>
      <c r="BM820" s="70"/>
      <c r="BN820" s="70"/>
      <c r="BO820" s="70"/>
      <c r="BP820" s="70"/>
      <c r="BQ820" s="70"/>
      <c r="BR820" s="70"/>
      <c r="BS820" s="70"/>
    </row>
    <row r="821" spans="7:71" ht="16.5" x14ac:dyDescent="0.35"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  <c r="AU821" s="70"/>
      <c r="AV821" s="70"/>
      <c r="AW821" s="70"/>
      <c r="AX821" s="70"/>
      <c r="AY821" s="70"/>
      <c r="AZ821" s="70"/>
      <c r="BA821" s="70"/>
      <c r="BB821" s="70"/>
      <c r="BC821" s="70"/>
      <c r="BD821" s="70"/>
      <c r="BE821" s="70"/>
      <c r="BF821" s="70"/>
      <c r="BG821" s="70"/>
      <c r="BH821" s="70"/>
      <c r="BI821" s="70"/>
      <c r="BJ821" s="70"/>
      <c r="BK821" s="70"/>
      <c r="BL821" s="70"/>
      <c r="BM821" s="70"/>
      <c r="BN821" s="70"/>
      <c r="BO821" s="70"/>
      <c r="BP821" s="70"/>
      <c r="BQ821" s="70"/>
      <c r="BR821" s="70"/>
      <c r="BS821" s="70"/>
    </row>
    <row r="822" spans="7:71" ht="16.5" x14ac:dyDescent="0.35"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  <c r="AU822" s="70"/>
      <c r="AV822" s="70"/>
      <c r="AW822" s="70"/>
      <c r="AX822" s="70"/>
      <c r="AY822" s="70"/>
      <c r="AZ822" s="70"/>
      <c r="BA822" s="70"/>
      <c r="BB822" s="70"/>
      <c r="BC822" s="70"/>
      <c r="BD822" s="70"/>
      <c r="BE822" s="70"/>
      <c r="BF822" s="70"/>
      <c r="BG822" s="70"/>
      <c r="BH822" s="70"/>
      <c r="BI822" s="70"/>
      <c r="BJ822" s="70"/>
      <c r="BK822" s="70"/>
      <c r="BL822" s="70"/>
      <c r="BM822" s="70"/>
      <c r="BN822" s="70"/>
      <c r="BO822" s="70"/>
      <c r="BP822" s="70"/>
      <c r="BQ822" s="70"/>
      <c r="BR822" s="70"/>
      <c r="BS822" s="70"/>
    </row>
    <row r="823" spans="7:71" ht="16.5" x14ac:dyDescent="0.35"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  <c r="AW823" s="70"/>
      <c r="AX823" s="70"/>
      <c r="AY823" s="70"/>
      <c r="AZ823" s="70"/>
      <c r="BA823" s="70"/>
      <c r="BB823" s="70"/>
      <c r="BC823" s="70"/>
      <c r="BD823" s="70"/>
      <c r="BE823" s="70"/>
      <c r="BF823" s="70"/>
      <c r="BG823" s="70"/>
      <c r="BH823" s="70"/>
      <c r="BI823" s="70"/>
      <c r="BJ823" s="70"/>
      <c r="BK823" s="70"/>
      <c r="BL823" s="70"/>
      <c r="BM823" s="70"/>
      <c r="BN823" s="70"/>
      <c r="BO823" s="70"/>
      <c r="BP823" s="70"/>
      <c r="BQ823" s="70"/>
      <c r="BR823" s="70"/>
      <c r="BS823" s="70"/>
    </row>
    <row r="824" spans="7:71" ht="16.5" x14ac:dyDescent="0.35"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  <c r="AW824" s="70"/>
      <c r="AX824" s="70"/>
      <c r="AY824" s="70"/>
      <c r="AZ824" s="70"/>
      <c r="BA824" s="70"/>
      <c r="BB824" s="70"/>
      <c r="BC824" s="70"/>
      <c r="BD824" s="70"/>
      <c r="BE824" s="70"/>
      <c r="BF824" s="70"/>
      <c r="BG824" s="70"/>
      <c r="BH824" s="70"/>
      <c r="BI824" s="70"/>
      <c r="BJ824" s="70"/>
      <c r="BK824" s="70"/>
      <c r="BL824" s="70"/>
      <c r="BM824" s="70"/>
      <c r="BN824" s="70"/>
      <c r="BO824" s="70"/>
      <c r="BP824" s="70"/>
      <c r="BQ824" s="70"/>
      <c r="BR824" s="70"/>
      <c r="BS824" s="70"/>
    </row>
    <row r="825" spans="7:71" ht="16.5" x14ac:dyDescent="0.35"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  <c r="AW825" s="70"/>
      <c r="AX825" s="70"/>
      <c r="AY825" s="70"/>
      <c r="AZ825" s="70"/>
      <c r="BA825" s="70"/>
      <c r="BB825" s="70"/>
      <c r="BC825" s="70"/>
      <c r="BD825" s="70"/>
      <c r="BE825" s="70"/>
      <c r="BF825" s="70"/>
      <c r="BG825" s="70"/>
      <c r="BH825" s="70"/>
      <c r="BI825" s="70"/>
      <c r="BJ825" s="70"/>
      <c r="BK825" s="70"/>
      <c r="BL825" s="70"/>
      <c r="BM825" s="70"/>
      <c r="BN825" s="70"/>
      <c r="BO825" s="70"/>
      <c r="BP825" s="70"/>
      <c r="BQ825" s="70"/>
      <c r="BR825" s="70"/>
      <c r="BS825" s="70"/>
    </row>
    <row r="826" spans="7:71" ht="16.5" x14ac:dyDescent="0.35"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  <c r="AU826" s="70"/>
      <c r="AV826" s="70"/>
      <c r="AW826" s="70"/>
      <c r="AX826" s="70"/>
      <c r="AY826" s="70"/>
      <c r="AZ826" s="70"/>
      <c r="BA826" s="70"/>
      <c r="BB826" s="70"/>
      <c r="BC826" s="70"/>
      <c r="BD826" s="70"/>
      <c r="BE826" s="70"/>
      <c r="BF826" s="70"/>
      <c r="BG826" s="70"/>
      <c r="BH826" s="70"/>
      <c r="BI826" s="70"/>
      <c r="BJ826" s="70"/>
      <c r="BK826" s="70"/>
      <c r="BL826" s="70"/>
      <c r="BM826" s="70"/>
      <c r="BN826" s="70"/>
      <c r="BO826" s="70"/>
      <c r="BP826" s="70"/>
      <c r="BQ826" s="70"/>
      <c r="BR826" s="70"/>
      <c r="BS826" s="70"/>
    </row>
    <row r="827" spans="7:71" ht="16.5" x14ac:dyDescent="0.35"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  <c r="AU827" s="70"/>
      <c r="AV827" s="70"/>
      <c r="AW827" s="70"/>
      <c r="AX827" s="70"/>
      <c r="AY827" s="70"/>
      <c r="AZ827" s="70"/>
      <c r="BA827" s="70"/>
      <c r="BB827" s="70"/>
      <c r="BC827" s="70"/>
      <c r="BD827" s="70"/>
      <c r="BE827" s="70"/>
      <c r="BF827" s="70"/>
      <c r="BG827" s="70"/>
      <c r="BH827" s="70"/>
      <c r="BI827" s="70"/>
      <c r="BJ827" s="70"/>
      <c r="BK827" s="70"/>
      <c r="BL827" s="70"/>
      <c r="BM827" s="70"/>
      <c r="BN827" s="70"/>
      <c r="BO827" s="70"/>
      <c r="BP827" s="70"/>
      <c r="BQ827" s="70"/>
      <c r="BR827" s="70"/>
      <c r="BS827" s="70"/>
    </row>
    <row r="828" spans="7:71" ht="16.5" x14ac:dyDescent="0.35"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  <c r="AU828" s="70"/>
      <c r="AV828" s="70"/>
      <c r="AW828" s="70"/>
      <c r="AX828" s="70"/>
      <c r="AY828" s="70"/>
      <c r="AZ828" s="70"/>
      <c r="BA828" s="70"/>
      <c r="BB828" s="70"/>
      <c r="BC828" s="70"/>
      <c r="BD828" s="70"/>
      <c r="BE828" s="70"/>
      <c r="BF828" s="70"/>
      <c r="BG828" s="70"/>
      <c r="BH828" s="70"/>
      <c r="BI828" s="70"/>
      <c r="BJ828" s="70"/>
      <c r="BK828" s="70"/>
      <c r="BL828" s="70"/>
      <c r="BM828" s="70"/>
      <c r="BN828" s="70"/>
      <c r="BO828" s="70"/>
      <c r="BP828" s="70"/>
      <c r="BQ828" s="70"/>
      <c r="BR828" s="70"/>
      <c r="BS828" s="70"/>
    </row>
    <row r="829" spans="7:71" ht="16.5" x14ac:dyDescent="0.35"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  <c r="AU829" s="70"/>
      <c r="AV829" s="70"/>
      <c r="AW829" s="70"/>
      <c r="AX829" s="70"/>
      <c r="AY829" s="70"/>
      <c r="AZ829" s="70"/>
      <c r="BA829" s="70"/>
      <c r="BB829" s="70"/>
      <c r="BC829" s="70"/>
      <c r="BD829" s="70"/>
      <c r="BE829" s="70"/>
      <c r="BF829" s="70"/>
      <c r="BG829" s="70"/>
      <c r="BH829" s="70"/>
      <c r="BI829" s="70"/>
      <c r="BJ829" s="70"/>
      <c r="BK829" s="70"/>
      <c r="BL829" s="70"/>
      <c r="BM829" s="70"/>
      <c r="BN829" s="70"/>
      <c r="BO829" s="70"/>
      <c r="BP829" s="70"/>
      <c r="BQ829" s="70"/>
      <c r="BR829" s="70"/>
      <c r="BS829" s="70"/>
    </row>
    <row r="830" spans="7:71" ht="16.5" x14ac:dyDescent="0.35"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  <c r="AU830" s="70"/>
      <c r="AV830" s="70"/>
      <c r="AW830" s="70"/>
      <c r="AX830" s="70"/>
      <c r="AY830" s="70"/>
      <c r="AZ830" s="70"/>
      <c r="BA830" s="70"/>
      <c r="BB830" s="70"/>
      <c r="BC830" s="70"/>
      <c r="BD830" s="70"/>
      <c r="BE830" s="70"/>
      <c r="BF830" s="70"/>
      <c r="BG830" s="70"/>
      <c r="BH830" s="70"/>
      <c r="BI830" s="70"/>
      <c r="BJ830" s="70"/>
      <c r="BK830" s="70"/>
      <c r="BL830" s="70"/>
      <c r="BM830" s="70"/>
      <c r="BN830" s="70"/>
      <c r="BO830" s="70"/>
      <c r="BP830" s="70"/>
      <c r="BQ830" s="70"/>
      <c r="BR830" s="70"/>
      <c r="BS830" s="70"/>
    </row>
    <row r="831" spans="7:71" ht="16.5" x14ac:dyDescent="0.35"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  <c r="AU831" s="70"/>
      <c r="AV831" s="70"/>
      <c r="AW831" s="70"/>
      <c r="AX831" s="70"/>
      <c r="AY831" s="70"/>
      <c r="AZ831" s="70"/>
      <c r="BA831" s="70"/>
      <c r="BB831" s="70"/>
      <c r="BC831" s="70"/>
      <c r="BD831" s="70"/>
      <c r="BE831" s="70"/>
      <c r="BF831" s="70"/>
      <c r="BG831" s="70"/>
      <c r="BH831" s="70"/>
      <c r="BI831" s="70"/>
      <c r="BJ831" s="70"/>
      <c r="BK831" s="70"/>
      <c r="BL831" s="70"/>
      <c r="BM831" s="70"/>
      <c r="BN831" s="70"/>
      <c r="BO831" s="70"/>
      <c r="BP831" s="70"/>
      <c r="BQ831" s="70"/>
      <c r="BR831" s="70"/>
      <c r="BS831" s="70"/>
    </row>
    <row r="832" spans="7:71" ht="16.5" x14ac:dyDescent="0.35"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  <c r="AU832" s="70"/>
      <c r="AV832" s="70"/>
      <c r="AW832" s="70"/>
      <c r="AX832" s="70"/>
      <c r="AY832" s="70"/>
      <c r="AZ832" s="70"/>
      <c r="BA832" s="70"/>
      <c r="BB832" s="70"/>
      <c r="BC832" s="70"/>
      <c r="BD832" s="70"/>
      <c r="BE832" s="70"/>
      <c r="BF832" s="70"/>
      <c r="BG832" s="70"/>
      <c r="BH832" s="70"/>
      <c r="BI832" s="70"/>
      <c r="BJ832" s="70"/>
      <c r="BK832" s="70"/>
      <c r="BL832" s="70"/>
      <c r="BM832" s="70"/>
      <c r="BN832" s="70"/>
      <c r="BO832" s="70"/>
      <c r="BP832" s="70"/>
      <c r="BQ832" s="70"/>
      <c r="BR832" s="70"/>
      <c r="BS832" s="70"/>
    </row>
    <row r="833" spans="7:71" ht="16.5" x14ac:dyDescent="0.35"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  <c r="AW833" s="70"/>
      <c r="AX833" s="70"/>
      <c r="AY833" s="70"/>
      <c r="AZ833" s="70"/>
      <c r="BA833" s="70"/>
      <c r="BB833" s="70"/>
      <c r="BC833" s="70"/>
      <c r="BD833" s="70"/>
      <c r="BE833" s="70"/>
      <c r="BF833" s="70"/>
      <c r="BG833" s="70"/>
      <c r="BH833" s="70"/>
      <c r="BI833" s="70"/>
      <c r="BJ833" s="70"/>
      <c r="BK833" s="70"/>
      <c r="BL833" s="70"/>
      <c r="BM833" s="70"/>
      <c r="BN833" s="70"/>
      <c r="BO833" s="70"/>
      <c r="BP833" s="70"/>
      <c r="BQ833" s="70"/>
      <c r="BR833" s="70"/>
      <c r="BS833" s="70"/>
    </row>
    <row r="834" spans="7:71" ht="16.5" x14ac:dyDescent="0.35"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</row>
    <row r="835" spans="7:71" ht="16.5" x14ac:dyDescent="0.35"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</row>
    <row r="836" spans="7:71" ht="16.5" x14ac:dyDescent="0.35"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</row>
    <row r="837" spans="7:71" ht="16.5" x14ac:dyDescent="0.35"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  <c r="AU837" s="70"/>
      <c r="AV837" s="70"/>
      <c r="AW837" s="70"/>
      <c r="AX837" s="70"/>
      <c r="AY837" s="70"/>
      <c r="AZ837" s="70"/>
      <c r="BA837" s="70"/>
      <c r="BB837" s="70"/>
      <c r="BC837" s="70"/>
      <c r="BD837" s="70"/>
      <c r="BE837" s="70"/>
      <c r="BF837" s="70"/>
      <c r="BG837" s="70"/>
      <c r="BH837" s="70"/>
      <c r="BI837" s="70"/>
      <c r="BJ837" s="70"/>
      <c r="BK837" s="70"/>
      <c r="BL837" s="70"/>
      <c r="BM837" s="70"/>
      <c r="BN837" s="70"/>
      <c r="BO837" s="70"/>
      <c r="BP837" s="70"/>
      <c r="BQ837" s="70"/>
      <c r="BR837" s="70"/>
      <c r="BS837" s="70"/>
    </row>
    <row r="838" spans="7:71" ht="16.5" x14ac:dyDescent="0.35"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  <c r="AU838" s="70"/>
      <c r="AV838" s="70"/>
      <c r="AW838" s="70"/>
      <c r="AX838" s="70"/>
      <c r="AY838" s="70"/>
      <c r="AZ838" s="70"/>
      <c r="BA838" s="70"/>
      <c r="BB838" s="70"/>
      <c r="BC838" s="70"/>
      <c r="BD838" s="70"/>
      <c r="BE838" s="70"/>
      <c r="BF838" s="70"/>
      <c r="BG838" s="70"/>
      <c r="BH838" s="70"/>
      <c r="BI838" s="70"/>
      <c r="BJ838" s="70"/>
      <c r="BK838" s="70"/>
      <c r="BL838" s="70"/>
      <c r="BM838" s="70"/>
      <c r="BN838" s="70"/>
      <c r="BO838" s="70"/>
      <c r="BP838" s="70"/>
      <c r="BQ838" s="70"/>
      <c r="BR838" s="70"/>
      <c r="BS838" s="70"/>
    </row>
    <row r="839" spans="7:71" ht="16.5" x14ac:dyDescent="0.35"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0"/>
      <c r="AU839" s="70"/>
      <c r="AV839" s="70"/>
      <c r="AW839" s="70"/>
      <c r="AX839" s="70"/>
      <c r="AY839" s="70"/>
      <c r="AZ839" s="70"/>
      <c r="BA839" s="70"/>
      <c r="BB839" s="70"/>
      <c r="BC839" s="70"/>
      <c r="BD839" s="70"/>
      <c r="BE839" s="70"/>
      <c r="BF839" s="70"/>
      <c r="BG839" s="70"/>
      <c r="BH839" s="70"/>
      <c r="BI839" s="70"/>
      <c r="BJ839" s="70"/>
      <c r="BK839" s="70"/>
      <c r="BL839" s="70"/>
      <c r="BM839" s="70"/>
      <c r="BN839" s="70"/>
      <c r="BO839" s="70"/>
      <c r="BP839" s="70"/>
      <c r="BQ839" s="70"/>
      <c r="BR839" s="70"/>
      <c r="BS839" s="70"/>
    </row>
    <row r="840" spans="7:71" ht="16.5" x14ac:dyDescent="0.35"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  <c r="AW840" s="70"/>
      <c r="AX840" s="70"/>
      <c r="AY840" s="70"/>
      <c r="AZ840" s="70"/>
      <c r="BA840" s="70"/>
      <c r="BB840" s="70"/>
      <c r="BC840" s="70"/>
      <c r="BD840" s="70"/>
      <c r="BE840" s="70"/>
      <c r="BF840" s="70"/>
      <c r="BG840" s="70"/>
      <c r="BH840" s="70"/>
      <c r="BI840" s="70"/>
      <c r="BJ840" s="70"/>
      <c r="BK840" s="70"/>
      <c r="BL840" s="70"/>
      <c r="BM840" s="70"/>
      <c r="BN840" s="70"/>
      <c r="BO840" s="70"/>
      <c r="BP840" s="70"/>
      <c r="BQ840" s="70"/>
      <c r="BR840" s="70"/>
      <c r="BS840" s="70"/>
    </row>
    <row r="841" spans="7:71" ht="16.5" x14ac:dyDescent="0.35"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  <c r="AW841" s="70"/>
      <c r="AX841" s="70"/>
      <c r="AY841" s="70"/>
      <c r="AZ841" s="70"/>
      <c r="BA841" s="70"/>
      <c r="BB841" s="70"/>
      <c r="BC841" s="70"/>
      <c r="BD841" s="70"/>
      <c r="BE841" s="70"/>
      <c r="BF841" s="70"/>
      <c r="BG841" s="70"/>
      <c r="BH841" s="70"/>
      <c r="BI841" s="70"/>
      <c r="BJ841" s="70"/>
      <c r="BK841" s="70"/>
      <c r="BL841" s="70"/>
      <c r="BM841" s="70"/>
      <c r="BN841" s="70"/>
      <c r="BO841" s="70"/>
      <c r="BP841" s="70"/>
      <c r="BQ841" s="70"/>
      <c r="BR841" s="70"/>
      <c r="BS841" s="70"/>
    </row>
    <row r="842" spans="7:71" ht="16.5" x14ac:dyDescent="0.35"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  <c r="AW842" s="70"/>
      <c r="AX842" s="70"/>
      <c r="AY842" s="70"/>
      <c r="AZ842" s="70"/>
      <c r="BA842" s="70"/>
      <c r="BB842" s="70"/>
      <c r="BC842" s="70"/>
      <c r="BD842" s="70"/>
      <c r="BE842" s="70"/>
      <c r="BF842" s="70"/>
      <c r="BG842" s="70"/>
      <c r="BH842" s="70"/>
      <c r="BI842" s="70"/>
      <c r="BJ842" s="70"/>
      <c r="BK842" s="70"/>
      <c r="BL842" s="70"/>
      <c r="BM842" s="70"/>
      <c r="BN842" s="70"/>
      <c r="BO842" s="70"/>
      <c r="BP842" s="70"/>
      <c r="BQ842" s="70"/>
      <c r="BR842" s="70"/>
      <c r="BS842" s="70"/>
    </row>
    <row r="843" spans="7:71" ht="16.5" x14ac:dyDescent="0.35"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  <c r="AU843" s="70"/>
      <c r="AV843" s="70"/>
      <c r="AW843" s="70"/>
      <c r="AX843" s="70"/>
      <c r="AY843" s="70"/>
      <c r="AZ843" s="70"/>
      <c r="BA843" s="70"/>
      <c r="BB843" s="70"/>
      <c r="BC843" s="70"/>
      <c r="BD843" s="70"/>
      <c r="BE843" s="70"/>
      <c r="BF843" s="70"/>
      <c r="BG843" s="70"/>
      <c r="BH843" s="70"/>
      <c r="BI843" s="70"/>
      <c r="BJ843" s="70"/>
      <c r="BK843" s="70"/>
      <c r="BL843" s="70"/>
      <c r="BM843" s="70"/>
      <c r="BN843" s="70"/>
      <c r="BO843" s="70"/>
      <c r="BP843" s="70"/>
      <c r="BQ843" s="70"/>
      <c r="BR843" s="70"/>
      <c r="BS843" s="70"/>
    </row>
    <row r="844" spans="7:71" ht="16.5" x14ac:dyDescent="0.35"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0"/>
      <c r="AW844" s="70"/>
      <c r="AX844" s="70"/>
      <c r="AY844" s="70"/>
      <c r="AZ844" s="70"/>
      <c r="BA844" s="70"/>
      <c r="BB844" s="70"/>
      <c r="BC844" s="70"/>
      <c r="BD844" s="70"/>
      <c r="BE844" s="70"/>
      <c r="BF844" s="70"/>
      <c r="BG844" s="70"/>
      <c r="BH844" s="70"/>
      <c r="BI844" s="70"/>
      <c r="BJ844" s="70"/>
      <c r="BK844" s="70"/>
      <c r="BL844" s="70"/>
      <c r="BM844" s="70"/>
      <c r="BN844" s="70"/>
      <c r="BO844" s="70"/>
      <c r="BP844" s="70"/>
      <c r="BQ844" s="70"/>
      <c r="BR844" s="70"/>
      <c r="BS844" s="70"/>
    </row>
    <row r="845" spans="7:71" ht="16.5" x14ac:dyDescent="0.35"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0"/>
      <c r="AW845" s="70"/>
      <c r="AX845" s="70"/>
      <c r="AY845" s="70"/>
      <c r="AZ845" s="70"/>
      <c r="BA845" s="70"/>
      <c r="BB845" s="70"/>
      <c r="BC845" s="70"/>
      <c r="BD845" s="70"/>
      <c r="BE845" s="70"/>
      <c r="BF845" s="70"/>
      <c r="BG845" s="70"/>
      <c r="BH845" s="70"/>
      <c r="BI845" s="70"/>
      <c r="BJ845" s="70"/>
      <c r="BK845" s="70"/>
      <c r="BL845" s="70"/>
      <c r="BM845" s="70"/>
      <c r="BN845" s="70"/>
      <c r="BO845" s="70"/>
      <c r="BP845" s="70"/>
      <c r="BQ845" s="70"/>
      <c r="BR845" s="70"/>
      <c r="BS845" s="70"/>
    </row>
    <row r="846" spans="7:71" ht="16.5" x14ac:dyDescent="0.35"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  <c r="AU846" s="70"/>
      <c r="AV846" s="70"/>
      <c r="AW846" s="70"/>
      <c r="AX846" s="70"/>
      <c r="AY846" s="70"/>
      <c r="AZ846" s="70"/>
      <c r="BA846" s="70"/>
      <c r="BB846" s="70"/>
      <c r="BC846" s="70"/>
      <c r="BD846" s="70"/>
      <c r="BE846" s="70"/>
      <c r="BF846" s="70"/>
      <c r="BG846" s="70"/>
      <c r="BH846" s="70"/>
      <c r="BI846" s="70"/>
      <c r="BJ846" s="70"/>
      <c r="BK846" s="70"/>
      <c r="BL846" s="70"/>
      <c r="BM846" s="70"/>
      <c r="BN846" s="70"/>
      <c r="BO846" s="70"/>
      <c r="BP846" s="70"/>
      <c r="BQ846" s="70"/>
      <c r="BR846" s="70"/>
      <c r="BS846" s="70"/>
    </row>
    <row r="847" spans="7:71" ht="16.5" x14ac:dyDescent="0.35"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  <c r="AU847" s="70"/>
      <c r="AV847" s="70"/>
      <c r="AW847" s="70"/>
      <c r="AX847" s="70"/>
      <c r="AY847" s="70"/>
      <c r="AZ847" s="70"/>
      <c r="BA847" s="70"/>
      <c r="BB847" s="70"/>
      <c r="BC847" s="70"/>
      <c r="BD847" s="70"/>
      <c r="BE847" s="70"/>
      <c r="BF847" s="70"/>
      <c r="BG847" s="70"/>
      <c r="BH847" s="70"/>
      <c r="BI847" s="70"/>
      <c r="BJ847" s="70"/>
      <c r="BK847" s="70"/>
      <c r="BL847" s="70"/>
      <c r="BM847" s="70"/>
      <c r="BN847" s="70"/>
      <c r="BO847" s="70"/>
      <c r="BP847" s="70"/>
      <c r="BQ847" s="70"/>
      <c r="BR847" s="70"/>
      <c r="BS847" s="70"/>
    </row>
    <row r="848" spans="7:71" ht="16.5" x14ac:dyDescent="0.35"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  <c r="AU848" s="70"/>
      <c r="AV848" s="70"/>
      <c r="AW848" s="70"/>
      <c r="AX848" s="70"/>
      <c r="AY848" s="70"/>
      <c r="AZ848" s="70"/>
      <c r="BA848" s="70"/>
      <c r="BB848" s="70"/>
      <c r="BC848" s="70"/>
      <c r="BD848" s="70"/>
      <c r="BE848" s="70"/>
      <c r="BF848" s="70"/>
      <c r="BG848" s="70"/>
      <c r="BH848" s="70"/>
      <c r="BI848" s="70"/>
      <c r="BJ848" s="70"/>
      <c r="BK848" s="70"/>
      <c r="BL848" s="70"/>
      <c r="BM848" s="70"/>
      <c r="BN848" s="70"/>
      <c r="BO848" s="70"/>
      <c r="BP848" s="70"/>
      <c r="BQ848" s="70"/>
      <c r="BR848" s="70"/>
      <c r="BS848" s="70"/>
    </row>
    <row r="849" spans="7:71" ht="16.5" x14ac:dyDescent="0.35"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  <c r="AU849" s="70"/>
      <c r="AV849" s="70"/>
      <c r="AW849" s="70"/>
      <c r="AX849" s="70"/>
      <c r="AY849" s="70"/>
      <c r="AZ849" s="70"/>
      <c r="BA849" s="70"/>
      <c r="BB849" s="70"/>
      <c r="BC849" s="70"/>
      <c r="BD849" s="70"/>
      <c r="BE849" s="70"/>
      <c r="BF849" s="70"/>
      <c r="BG849" s="70"/>
      <c r="BH849" s="70"/>
      <c r="BI849" s="70"/>
      <c r="BJ849" s="70"/>
      <c r="BK849" s="70"/>
      <c r="BL849" s="70"/>
      <c r="BM849" s="70"/>
      <c r="BN849" s="70"/>
      <c r="BO849" s="70"/>
      <c r="BP849" s="70"/>
      <c r="BQ849" s="70"/>
      <c r="BR849" s="70"/>
      <c r="BS849" s="70"/>
    </row>
    <row r="850" spans="7:71" ht="16.5" x14ac:dyDescent="0.35"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  <c r="AU850" s="70"/>
      <c r="AV850" s="70"/>
      <c r="AW850" s="70"/>
      <c r="AX850" s="70"/>
      <c r="AY850" s="70"/>
      <c r="AZ850" s="70"/>
      <c r="BA850" s="70"/>
      <c r="BB850" s="70"/>
      <c r="BC850" s="70"/>
      <c r="BD850" s="70"/>
      <c r="BE850" s="70"/>
      <c r="BF850" s="70"/>
      <c r="BG850" s="70"/>
      <c r="BH850" s="70"/>
      <c r="BI850" s="70"/>
      <c r="BJ850" s="70"/>
      <c r="BK850" s="70"/>
      <c r="BL850" s="70"/>
      <c r="BM850" s="70"/>
      <c r="BN850" s="70"/>
      <c r="BO850" s="70"/>
      <c r="BP850" s="70"/>
      <c r="BQ850" s="70"/>
      <c r="BR850" s="70"/>
      <c r="BS850" s="70"/>
    </row>
    <row r="851" spans="7:71" ht="16.5" x14ac:dyDescent="0.35"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  <c r="AU851" s="70"/>
      <c r="AV851" s="70"/>
      <c r="AW851" s="70"/>
      <c r="AX851" s="70"/>
      <c r="AY851" s="70"/>
      <c r="AZ851" s="70"/>
      <c r="BA851" s="70"/>
      <c r="BB851" s="70"/>
      <c r="BC851" s="70"/>
      <c r="BD851" s="70"/>
      <c r="BE851" s="70"/>
      <c r="BF851" s="70"/>
      <c r="BG851" s="70"/>
      <c r="BH851" s="70"/>
      <c r="BI851" s="70"/>
      <c r="BJ851" s="70"/>
      <c r="BK851" s="70"/>
      <c r="BL851" s="70"/>
      <c r="BM851" s="70"/>
      <c r="BN851" s="70"/>
      <c r="BO851" s="70"/>
      <c r="BP851" s="70"/>
      <c r="BQ851" s="70"/>
      <c r="BR851" s="70"/>
      <c r="BS851" s="70"/>
    </row>
    <row r="852" spans="7:71" ht="16.5" x14ac:dyDescent="0.35"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  <c r="AW852" s="70"/>
      <c r="AX852" s="70"/>
      <c r="AY852" s="70"/>
      <c r="AZ852" s="70"/>
      <c r="BA852" s="70"/>
      <c r="BB852" s="70"/>
      <c r="BC852" s="70"/>
      <c r="BD852" s="70"/>
      <c r="BE852" s="70"/>
      <c r="BF852" s="70"/>
      <c r="BG852" s="70"/>
      <c r="BH852" s="70"/>
      <c r="BI852" s="70"/>
      <c r="BJ852" s="70"/>
      <c r="BK852" s="70"/>
      <c r="BL852" s="70"/>
      <c r="BM852" s="70"/>
      <c r="BN852" s="70"/>
      <c r="BO852" s="70"/>
      <c r="BP852" s="70"/>
      <c r="BQ852" s="70"/>
      <c r="BR852" s="70"/>
      <c r="BS852" s="70"/>
    </row>
    <row r="853" spans="7:71" ht="16.5" x14ac:dyDescent="0.35"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  <c r="AW853" s="70"/>
      <c r="AX853" s="70"/>
      <c r="AY853" s="70"/>
      <c r="AZ853" s="70"/>
      <c r="BA853" s="70"/>
      <c r="BB853" s="70"/>
      <c r="BC853" s="70"/>
      <c r="BD853" s="70"/>
      <c r="BE853" s="70"/>
      <c r="BF853" s="70"/>
      <c r="BG853" s="70"/>
      <c r="BH853" s="70"/>
      <c r="BI853" s="70"/>
      <c r="BJ853" s="70"/>
      <c r="BK853" s="70"/>
      <c r="BL853" s="70"/>
      <c r="BM853" s="70"/>
      <c r="BN853" s="70"/>
      <c r="BO853" s="70"/>
      <c r="BP853" s="70"/>
      <c r="BQ853" s="70"/>
      <c r="BR853" s="70"/>
      <c r="BS853" s="70"/>
    </row>
    <row r="854" spans="7:71" ht="16.5" x14ac:dyDescent="0.35"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  <c r="AW854" s="70"/>
      <c r="AX854" s="70"/>
      <c r="AY854" s="70"/>
      <c r="AZ854" s="70"/>
      <c r="BA854" s="70"/>
      <c r="BB854" s="70"/>
      <c r="BC854" s="70"/>
      <c r="BD854" s="70"/>
      <c r="BE854" s="70"/>
      <c r="BF854" s="70"/>
      <c r="BG854" s="70"/>
      <c r="BH854" s="70"/>
      <c r="BI854" s="70"/>
      <c r="BJ854" s="70"/>
      <c r="BK854" s="70"/>
      <c r="BL854" s="70"/>
      <c r="BM854" s="70"/>
      <c r="BN854" s="70"/>
      <c r="BO854" s="70"/>
      <c r="BP854" s="70"/>
      <c r="BQ854" s="70"/>
      <c r="BR854" s="70"/>
      <c r="BS854" s="70"/>
    </row>
    <row r="855" spans="7:71" ht="16.5" x14ac:dyDescent="0.35"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  <c r="AU855" s="70"/>
      <c r="AV855" s="70"/>
      <c r="AW855" s="70"/>
      <c r="AX855" s="70"/>
      <c r="AY855" s="70"/>
      <c r="AZ855" s="70"/>
      <c r="BA855" s="70"/>
      <c r="BB855" s="70"/>
      <c r="BC855" s="70"/>
      <c r="BD855" s="70"/>
      <c r="BE855" s="70"/>
      <c r="BF855" s="70"/>
      <c r="BG855" s="70"/>
      <c r="BH855" s="70"/>
      <c r="BI855" s="70"/>
      <c r="BJ855" s="70"/>
      <c r="BK855" s="70"/>
      <c r="BL855" s="70"/>
      <c r="BM855" s="70"/>
      <c r="BN855" s="70"/>
      <c r="BO855" s="70"/>
      <c r="BP855" s="70"/>
      <c r="BQ855" s="70"/>
      <c r="BR855" s="70"/>
      <c r="BS855" s="70"/>
    </row>
    <row r="856" spans="7:71" ht="16.5" x14ac:dyDescent="0.35"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  <c r="AU856" s="70"/>
      <c r="AV856" s="70"/>
      <c r="AW856" s="70"/>
      <c r="AX856" s="70"/>
      <c r="AY856" s="70"/>
      <c r="AZ856" s="70"/>
      <c r="BA856" s="70"/>
      <c r="BB856" s="70"/>
      <c r="BC856" s="70"/>
      <c r="BD856" s="70"/>
      <c r="BE856" s="70"/>
      <c r="BF856" s="70"/>
      <c r="BG856" s="70"/>
      <c r="BH856" s="70"/>
      <c r="BI856" s="70"/>
      <c r="BJ856" s="70"/>
      <c r="BK856" s="70"/>
      <c r="BL856" s="70"/>
      <c r="BM856" s="70"/>
      <c r="BN856" s="70"/>
      <c r="BO856" s="70"/>
      <c r="BP856" s="70"/>
      <c r="BQ856" s="70"/>
      <c r="BR856" s="70"/>
      <c r="BS856" s="70"/>
    </row>
    <row r="857" spans="7:71" ht="16.5" x14ac:dyDescent="0.35"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  <c r="AU857" s="70"/>
      <c r="AV857" s="70"/>
      <c r="AW857" s="70"/>
      <c r="AX857" s="70"/>
      <c r="AY857" s="70"/>
      <c r="AZ857" s="70"/>
      <c r="BA857" s="70"/>
      <c r="BB857" s="70"/>
      <c r="BC857" s="70"/>
      <c r="BD857" s="70"/>
      <c r="BE857" s="70"/>
      <c r="BF857" s="70"/>
      <c r="BG857" s="70"/>
      <c r="BH857" s="70"/>
      <c r="BI857" s="70"/>
      <c r="BJ857" s="70"/>
      <c r="BK857" s="70"/>
      <c r="BL857" s="70"/>
      <c r="BM857" s="70"/>
      <c r="BN857" s="70"/>
      <c r="BO857" s="70"/>
      <c r="BP857" s="70"/>
      <c r="BQ857" s="70"/>
      <c r="BR857" s="70"/>
      <c r="BS857" s="70"/>
    </row>
    <row r="858" spans="7:71" ht="16.5" x14ac:dyDescent="0.35"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  <c r="AU858" s="70"/>
      <c r="AV858" s="70"/>
      <c r="AW858" s="70"/>
      <c r="AX858" s="70"/>
      <c r="AY858" s="70"/>
      <c r="AZ858" s="70"/>
      <c r="BA858" s="70"/>
      <c r="BB858" s="70"/>
      <c r="BC858" s="70"/>
      <c r="BD858" s="70"/>
      <c r="BE858" s="70"/>
      <c r="BF858" s="70"/>
      <c r="BG858" s="70"/>
      <c r="BH858" s="70"/>
      <c r="BI858" s="70"/>
      <c r="BJ858" s="70"/>
      <c r="BK858" s="70"/>
      <c r="BL858" s="70"/>
      <c r="BM858" s="70"/>
      <c r="BN858" s="70"/>
      <c r="BO858" s="70"/>
      <c r="BP858" s="70"/>
      <c r="BQ858" s="70"/>
      <c r="BR858" s="70"/>
      <c r="BS858" s="70"/>
    </row>
    <row r="859" spans="7:71" ht="16.5" x14ac:dyDescent="0.35"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  <c r="AU859" s="70"/>
      <c r="AV859" s="70"/>
      <c r="AW859" s="70"/>
      <c r="AX859" s="70"/>
      <c r="AY859" s="70"/>
      <c r="AZ859" s="70"/>
      <c r="BA859" s="70"/>
      <c r="BB859" s="70"/>
      <c r="BC859" s="70"/>
      <c r="BD859" s="70"/>
      <c r="BE859" s="70"/>
      <c r="BF859" s="70"/>
      <c r="BG859" s="70"/>
      <c r="BH859" s="70"/>
      <c r="BI859" s="70"/>
      <c r="BJ859" s="70"/>
      <c r="BK859" s="70"/>
      <c r="BL859" s="70"/>
      <c r="BM859" s="70"/>
      <c r="BN859" s="70"/>
      <c r="BO859" s="70"/>
      <c r="BP859" s="70"/>
      <c r="BQ859" s="70"/>
      <c r="BR859" s="70"/>
      <c r="BS859" s="70"/>
    </row>
    <row r="860" spans="7:71" ht="16.5" x14ac:dyDescent="0.35"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0"/>
      <c r="AU860" s="70"/>
      <c r="AV860" s="70"/>
      <c r="AW860" s="70"/>
      <c r="AX860" s="70"/>
      <c r="AY860" s="70"/>
      <c r="AZ860" s="70"/>
      <c r="BA860" s="70"/>
      <c r="BB860" s="70"/>
      <c r="BC860" s="70"/>
      <c r="BD860" s="70"/>
      <c r="BE860" s="70"/>
      <c r="BF860" s="70"/>
      <c r="BG860" s="70"/>
      <c r="BH860" s="70"/>
      <c r="BI860" s="70"/>
      <c r="BJ860" s="70"/>
      <c r="BK860" s="70"/>
      <c r="BL860" s="70"/>
      <c r="BM860" s="70"/>
      <c r="BN860" s="70"/>
      <c r="BO860" s="70"/>
      <c r="BP860" s="70"/>
      <c r="BQ860" s="70"/>
      <c r="BR860" s="70"/>
      <c r="BS860" s="70"/>
    </row>
    <row r="861" spans="7:71" ht="16.5" x14ac:dyDescent="0.35"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  <c r="AU861" s="70"/>
      <c r="AV861" s="70"/>
      <c r="AW861" s="70"/>
      <c r="AX861" s="70"/>
      <c r="AY861" s="70"/>
      <c r="AZ861" s="70"/>
      <c r="BA861" s="70"/>
      <c r="BB861" s="70"/>
      <c r="BC861" s="70"/>
      <c r="BD861" s="70"/>
      <c r="BE861" s="70"/>
      <c r="BF861" s="70"/>
      <c r="BG861" s="70"/>
      <c r="BH861" s="70"/>
      <c r="BI861" s="70"/>
      <c r="BJ861" s="70"/>
      <c r="BK861" s="70"/>
      <c r="BL861" s="70"/>
      <c r="BM861" s="70"/>
      <c r="BN861" s="70"/>
      <c r="BO861" s="70"/>
      <c r="BP861" s="70"/>
      <c r="BQ861" s="70"/>
      <c r="BR861" s="70"/>
      <c r="BS861" s="70"/>
    </row>
    <row r="862" spans="7:71" ht="16.5" x14ac:dyDescent="0.35"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  <c r="AW862" s="70"/>
      <c r="AX862" s="70"/>
      <c r="AY862" s="70"/>
      <c r="AZ862" s="70"/>
      <c r="BA862" s="70"/>
      <c r="BB862" s="70"/>
      <c r="BC862" s="70"/>
      <c r="BD862" s="70"/>
      <c r="BE862" s="70"/>
      <c r="BF862" s="70"/>
      <c r="BG862" s="70"/>
      <c r="BH862" s="70"/>
      <c r="BI862" s="70"/>
      <c r="BJ862" s="70"/>
      <c r="BK862" s="70"/>
      <c r="BL862" s="70"/>
      <c r="BM862" s="70"/>
      <c r="BN862" s="70"/>
      <c r="BO862" s="70"/>
      <c r="BP862" s="70"/>
      <c r="BQ862" s="70"/>
      <c r="BR862" s="70"/>
      <c r="BS862" s="70"/>
    </row>
    <row r="863" spans="7:71" ht="16.5" x14ac:dyDescent="0.35"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</row>
    <row r="864" spans="7:71" ht="16.5" x14ac:dyDescent="0.35"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</row>
    <row r="865" spans="7:71" ht="16.5" x14ac:dyDescent="0.35"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</row>
    <row r="866" spans="7:71" ht="16.5" x14ac:dyDescent="0.35"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  <c r="AU866" s="70"/>
      <c r="AV866" s="70"/>
      <c r="AW866" s="70"/>
      <c r="AX866" s="70"/>
      <c r="AY866" s="70"/>
      <c r="AZ866" s="70"/>
      <c r="BA866" s="70"/>
      <c r="BB866" s="70"/>
      <c r="BC866" s="70"/>
      <c r="BD866" s="70"/>
      <c r="BE866" s="70"/>
      <c r="BF866" s="70"/>
      <c r="BG866" s="70"/>
      <c r="BH866" s="70"/>
      <c r="BI866" s="70"/>
      <c r="BJ866" s="70"/>
      <c r="BK866" s="70"/>
      <c r="BL866" s="70"/>
      <c r="BM866" s="70"/>
      <c r="BN866" s="70"/>
      <c r="BO866" s="70"/>
      <c r="BP866" s="70"/>
      <c r="BQ866" s="70"/>
      <c r="BR866" s="70"/>
      <c r="BS866" s="70"/>
    </row>
    <row r="867" spans="7:71" ht="16.5" x14ac:dyDescent="0.35"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0"/>
      <c r="AW867" s="70"/>
      <c r="AX867" s="70"/>
      <c r="AY867" s="70"/>
      <c r="AZ867" s="70"/>
      <c r="BA867" s="70"/>
      <c r="BB867" s="70"/>
      <c r="BC867" s="70"/>
      <c r="BD867" s="70"/>
      <c r="BE867" s="70"/>
      <c r="BF867" s="70"/>
      <c r="BG867" s="70"/>
      <c r="BH867" s="70"/>
      <c r="BI867" s="70"/>
      <c r="BJ867" s="70"/>
      <c r="BK867" s="70"/>
      <c r="BL867" s="70"/>
      <c r="BM867" s="70"/>
      <c r="BN867" s="70"/>
      <c r="BO867" s="70"/>
      <c r="BP867" s="70"/>
      <c r="BQ867" s="70"/>
      <c r="BR867" s="70"/>
      <c r="BS867" s="70"/>
    </row>
    <row r="868" spans="7:71" ht="16.5" x14ac:dyDescent="0.35"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0"/>
      <c r="AU868" s="70"/>
      <c r="AV868" s="70"/>
      <c r="AW868" s="70"/>
      <c r="AX868" s="70"/>
      <c r="AY868" s="70"/>
      <c r="AZ868" s="70"/>
      <c r="BA868" s="70"/>
      <c r="BB868" s="70"/>
      <c r="BC868" s="70"/>
      <c r="BD868" s="70"/>
      <c r="BE868" s="70"/>
      <c r="BF868" s="70"/>
      <c r="BG868" s="70"/>
      <c r="BH868" s="70"/>
      <c r="BI868" s="70"/>
      <c r="BJ868" s="70"/>
      <c r="BK868" s="70"/>
      <c r="BL868" s="70"/>
      <c r="BM868" s="70"/>
      <c r="BN868" s="70"/>
      <c r="BO868" s="70"/>
      <c r="BP868" s="70"/>
      <c r="BQ868" s="70"/>
      <c r="BR868" s="70"/>
      <c r="BS868" s="70"/>
    </row>
    <row r="869" spans="7:71" ht="16.5" x14ac:dyDescent="0.35"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  <c r="AW869" s="70"/>
      <c r="AX869" s="70"/>
      <c r="AY869" s="70"/>
      <c r="AZ869" s="70"/>
      <c r="BA869" s="70"/>
      <c r="BB869" s="70"/>
      <c r="BC869" s="70"/>
      <c r="BD869" s="70"/>
      <c r="BE869" s="70"/>
      <c r="BF869" s="70"/>
      <c r="BG869" s="70"/>
      <c r="BH869" s="70"/>
      <c r="BI869" s="70"/>
      <c r="BJ869" s="70"/>
      <c r="BK869" s="70"/>
      <c r="BL869" s="70"/>
      <c r="BM869" s="70"/>
      <c r="BN869" s="70"/>
      <c r="BO869" s="70"/>
      <c r="BP869" s="70"/>
      <c r="BQ869" s="70"/>
      <c r="BR869" s="70"/>
      <c r="BS869" s="70"/>
    </row>
    <row r="870" spans="7:71" ht="16.5" x14ac:dyDescent="0.35"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  <c r="AY870" s="70"/>
      <c r="AZ870" s="70"/>
      <c r="BA870" s="70"/>
      <c r="BB870" s="70"/>
      <c r="BC870" s="70"/>
      <c r="BD870" s="70"/>
      <c r="BE870" s="70"/>
      <c r="BF870" s="70"/>
      <c r="BG870" s="70"/>
      <c r="BH870" s="70"/>
      <c r="BI870" s="70"/>
      <c r="BJ870" s="70"/>
      <c r="BK870" s="70"/>
      <c r="BL870" s="70"/>
      <c r="BM870" s="70"/>
      <c r="BN870" s="70"/>
      <c r="BO870" s="70"/>
      <c r="BP870" s="70"/>
      <c r="BQ870" s="70"/>
      <c r="BR870" s="70"/>
      <c r="BS870" s="70"/>
    </row>
    <row r="871" spans="7:71" ht="16.5" x14ac:dyDescent="0.35"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  <c r="AW871" s="70"/>
      <c r="AX871" s="70"/>
      <c r="AY871" s="70"/>
      <c r="AZ871" s="70"/>
      <c r="BA871" s="70"/>
      <c r="BB871" s="70"/>
      <c r="BC871" s="70"/>
      <c r="BD871" s="70"/>
      <c r="BE871" s="70"/>
      <c r="BF871" s="70"/>
      <c r="BG871" s="70"/>
      <c r="BH871" s="70"/>
      <c r="BI871" s="70"/>
      <c r="BJ871" s="70"/>
      <c r="BK871" s="70"/>
      <c r="BL871" s="70"/>
      <c r="BM871" s="70"/>
      <c r="BN871" s="70"/>
      <c r="BO871" s="70"/>
      <c r="BP871" s="70"/>
      <c r="BQ871" s="70"/>
      <c r="BR871" s="70"/>
      <c r="BS871" s="70"/>
    </row>
    <row r="872" spans="7:71" ht="16.5" x14ac:dyDescent="0.35"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  <c r="AU872" s="70"/>
      <c r="AV872" s="70"/>
      <c r="AW872" s="70"/>
      <c r="AX872" s="70"/>
      <c r="AY872" s="70"/>
      <c r="AZ872" s="70"/>
      <c r="BA872" s="70"/>
      <c r="BB872" s="70"/>
      <c r="BC872" s="70"/>
      <c r="BD872" s="70"/>
      <c r="BE872" s="70"/>
      <c r="BF872" s="70"/>
      <c r="BG872" s="70"/>
      <c r="BH872" s="70"/>
      <c r="BI872" s="70"/>
      <c r="BJ872" s="70"/>
      <c r="BK872" s="70"/>
      <c r="BL872" s="70"/>
      <c r="BM872" s="70"/>
      <c r="BN872" s="70"/>
      <c r="BO872" s="70"/>
      <c r="BP872" s="70"/>
      <c r="BQ872" s="70"/>
      <c r="BR872" s="70"/>
      <c r="BS872" s="70"/>
    </row>
    <row r="873" spans="7:71" ht="16.5" x14ac:dyDescent="0.35"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  <c r="AU873" s="70"/>
      <c r="AV873" s="70"/>
      <c r="AW873" s="70"/>
      <c r="AX873" s="70"/>
      <c r="AY873" s="70"/>
      <c r="AZ873" s="70"/>
      <c r="BA873" s="70"/>
      <c r="BB873" s="70"/>
      <c r="BC873" s="70"/>
      <c r="BD873" s="70"/>
      <c r="BE873" s="70"/>
      <c r="BF873" s="70"/>
      <c r="BG873" s="70"/>
      <c r="BH873" s="70"/>
      <c r="BI873" s="70"/>
      <c r="BJ873" s="70"/>
      <c r="BK873" s="70"/>
      <c r="BL873" s="70"/>
      <c r="BM873" s="70"/>
      <c r="BN873" s="70"/>
      <c r="BO873" s="70"/>
      <c r="BP873" s="70"/>
      <c r="BQ873" s="70"/>
      <c r="BR873" s="70"/>
      <c r="BS873" s="70"/>
    </row>
    <row r="874" spans="7:71" ht="16.5" x14ac:dyDescent="0.35"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  <c r="AU874" s="70"/>
      <c r="AV874" s="70"/>
      <c r="AW874" s="70"/>
      <c r="AX874" s="70"/>
      <c r="AY874" s="70"/>
      <c r="AZ874" s="70"/>
      <c r="BA874" s="70"/>
      <c r="BB874" s="70"/>
      <c r="BC874" s="70"/>
      <c r="BD874" s="70"/>
      <c r="BE874" s="70"/>
      <c r="BF874" s="70"/>
      <c r="BG874" s="70"/>
      <c r="BH874" s="70"/>
      <c r="BI874" s="70"/>
      <c r="BJ874" s="70"/>
      <c r="BK874" s="70"/>
      <c r="BL874" s="70"/>
      <c r="BM874" s="70"/>
      <c r="BN874" s="70"/>
      <c r="BO874" s="70"/>
      <c r="BP874" s="70"/>
      <c r="BQ874" s="70"/>
      <c r="BR874" s="70"/>
      <c r="BS874" s="70"/>
    </row>
    <row r="875" spans="7:71" ht="16.5" x14ac:dyDescent="0.35"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0"/>
      <c r="AU875" s="70"/>
      <c r="AV875" s="70"/>
      <c r="AW875" s="70"/>
      <c r="AX875" s="70"/>
      <c r="AY875" s="70"/>
      <c r="AZ875" s="70"/>
      <c r="BA875" s="70"/>
      <c r="BB875" s="70"/>
      <c r="BC875" s="70"/>
      <c r="BD875" s="70"/>
      <c r="BE875" s="70"/>
      <c r="BF875" s="70"/>
      <c r="BG875" s="70"/>
      <c r="BH875" s="70"/>
      <c r="BI875" s="70"/>
      <c r="BJ875" s="70"/>
      <c r="BK875" s="70"/>
      <c r="BL875" s="70"/>
      <c r="BM875" s="70"/>
      <c r="BN875" s="70"/>
      <c r="BO875" s="70"/>
      <c r="BP875" s="70"/>
      <c r="BQ875" s="70"/>
      <c r="BR875" s="70"/>
      <c r="BS875" s="70"/>
    </row>
    <row r="876" spans="7:71" ht="16.5" x14ac:dyDescent="0.35"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0"/>
      <c r="AU876" s="70"/>
      <c r="AV876" s="70"/>
      <c r="AW876" s="70"/>
      <c r="AX876" s="70"/>
      <c r="AY876" s="70"/>
      <c r="AZ876" s="70"/>
      <c r="BA876" s="70"/>
      <c r="BB876" s="70"/>
      <c r="BC876" s="70"/>
      <c r="BD876" s="70"/>
      <c r="BE876" s="70"/>
      <c r="BF876" s="70"/>
      <c r="BG876" s="70"/>
      <c r="BH876" s="70"/>
      <c r="BI876" s="70"/>
      <c r="BJ876" s="70"/>
      <c r="BK876" s="70"/>
      <c r="BL876" s="70"/>
      <c r="BM876" s="70"/>
      <c r="BN876" s="70"/>
      <c r="BO876" s="70"/>
      <c r="BP876" s="70"/>
      <c r="BQ876" s="70"/>
      <c r="BR876" s="70"/>
      <c r="BS876" s="70"/>
    </row>
    <row r="877" spans="7:71" ht="16.5" x14ac:dyDescent="0.35"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0"/>
      <c r="AU877" s="70"/>
      <c r="AV877" s="70"/>
      <c r="AW877" s="70"/>
      <c r="AX877" s="70"/>
      <c r="AY877" s="70"/>
      <c r="AZ877" s="70"/>
      <c r="BA877" s="70"/>
      <c r="BB877" s="70"/>
      <c r="BC877" s="70"/>
      <c r="BD877" s="70"/>
      <c r="BE877" s="70"/>
      <c r="BF877" s="70"/>
      <c r="BG877" s="70"/>
      <c r="BH877" s="70"/>
      <c r="BI877" s="70"/>
      <c r="BJ877" s="70"/>
      <c r="BK877" s="70"/>
      <c r="BL877" s="70"/>
      <c r="BM877" s="70"/>
      <c r="BN877" s="70"/>
      <c r="BO877" s="70"/>
      <c r="BP877" s="70"/>
      <c r="BQ877" s="70"/>
      <c r="BR877" s="70"/>
      <c r="BS877" s="70"/>
    </row>
    <row r="878" spans="7:71" ht="16.5" x14ac:dyDescent="0.35"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0"/>
      <c r="AU878" s="70"/>
      <c r="AV878" s="70"/>
      <c r="AW878" s="70"/>
      <c r="AX878" s="70"/>
      <c r="AY878" s="70"/>
      <c r="AZ878" s="70"/>
      <c r="BA878" s="70"/>
      <c r="BB878" s="70"/>
      <c r="BC878" s="70"/>
      <c r="BD878" s="70"/>
      <c r="BE878" s="70"/>
      <c r="BF878" s="70"/>
      <c r="BG878" s="70"/>
      <c r="BH878" s="70"/>
      <c r="BI878" s="70"/>
      <c r="BJ878" s="70"/>
      <c r="BK878" s="70"/>
      <c r="BL878" s="70"/>
      <c r="BM878" s="70"/>
      <c r="BN878" s="70"/>
      <c r="BO878" s="70"/>
      <c r="BP878" s="70"/>
      <c r="BQ878" s="70"/>
      <c r="BR878" s="70"/>
      <c r="BS878" s="70"/>
    </row>
    <row r="879" spans="7:71" ht="16.5" x14ac:dyDescent="0.35"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0"/>
      <c r="AU879" s="70"/>
      <c r="AV879" s="70"/>
      <c r="AW879" s="70"/>
      <c r="AX879" s="70"/>
      <c r="AY879" s="70"/>
      <c r="AZ879" s="70"/>
      <c r="BA879" s="70"/>
      <c r="BB879" s="70"/>
      <c r="BC879" s="70"/>
      <c r="BD879" s="70"/>
      <c r="BE879" s="70"/>
      <c r="BF879" s="70"/>
      <c r="BG879" s="70"/>
      <c r="BH879" s="70"/>
      <c r="BI879" s="70"/>
      <c r="BJ879" s="70"/>
      <c r="BK879" s="70"/>
      <c r="BL879" s="70"/>
      <c r="BM879" s="70"/>
      <c r="BN879" s="70"/>
      <c r="BO879" s="70"/>
      <c r="BP879" s="70"/>
      <c r="BQ879" s="70"/>
      <c r="BR879" s="70"/>
      <c r="BS879" s="70"/>
    </row>
    <row r="880" spans="7:71" ht="16.5" x14ac:dyDescent="0.35"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0"/>
      <c r="AU880" s="70"/>
      <c r="AV880" s="70"/>
      <c r="AW880" s="70"/>
      <c r="AX880" s="70"/>
      <c r="AY880" s="70"/>
      <c r="AZ880" s="70"/>
      <c r="BA880" s="70"/>
      <c r="BB880" s="70"/>
      <c r="BC880" s="70"/>
      <c r="BD880" s="70"/>
      <c r="BE880" s="70"/>
      <c r="BF880" s="70"/>
      <c r="BG880" s="70"/>
      <c r="BH880" s="70"/>
      <c r="BI880" s="70"/>
      <c r="BJ880" s="70"/>
      <c r="BK880" s="70"/>
      <c r="BL880" s="70"/>
      <c r="BM880" s="70"/>
      <c r="BN880" s="70"/>
      <c r="BO880" s="70"/>
      <c r="BP880" s="70"/>
      <c r="BQ880" s="70"/>
      <c r="BR880" s="70"/>
      <c r="BS880" s="70"/>
    </row>
    <row r="881" spans="7:71" ht="16.5" x14ac:dyDescent="0.35"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0"/>
      <c r="AW881" s="70"/>
      <c r="AX881" s="70"/>
      <c r="AY881" s="70"/>
      <c r="AZ881" s="70"/>
      <c r="BA881" s="70"/>
      <c r="BB881" s="70"/>
      <c r="BC881" s="70"/>
      <c r="BD881" s="70"/>
      <c r="BE881" s="70"/>
      <c r="BF881" s="70"/>
      <c r="BG881" s="70"/>
      <c r="BH881" s="70"/>
      <c r="BI881" s="70"/>
      <c r="BJ881" s="70"/>
      <c r="BK881" s="70"/>
      <c r="BL881" s="70"/>
      <c r="BM881" s="70"/>
      <c r="BN881" s="70"/>
      <c r="BO881" s="70"/>
      <c r="BP881" s="70"/>
      <c r="BQ881" s="70"/>
      <c r="BR881" s="70"/>
      <c r="BS881" s="70"/>
    </row>
    <row r="882" spans="7:71" ht="16.5" x14ac:dyDescent="0.35"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0"/>
      <c r="AW882" s="70"/>
      <c r="AX882" s="70"/>
      <c r="AY882" s="70"/>
      <c r="AZ882" s="70"/>
      <c r="BA882" s="70"/>
      <c r="BB882" s="70"/>
      <c r="BC882" s="70"/>
      <c r="BD882" s="70"/>
      <c r="BE882" s="70"/>
      <c r="BF882" s="70"/>
      <c r="BG882" s="70"/>
      <c r="BH882" s="70"/>
      <c r="BI882" s="70"/>
      <c r="BJ882" s="70"/>
      <c r="BK882" s="70"/>
      <c r="BL882" s="70"/>
      <c r="BM882" s="70"/>
      <c r="BN882" s="70"/>
      <c r="BO882" s="70"/>
      <c r="BP882" s="70"/>
      <c r="BQ882" s="70"/>
      <c r="BR882" s="70"/>
      <c r="BS882" s="70"/>
    </row>
    <row r="883" spans="7:71" ht="16.5" x14ac:dyDescent="0.35"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0"/>
      <c r="AW883" s="70"/>
      <c r="AX883" s="70"/>
      <c r="AY883" s="70"/>
      <c r="AZ883" s="70"/>
      <c r="BA883" s="70"/>
      <c r="BB883" s="70"/>
      <c r="BC883" s="70"/>
      <c r="BD883" s="70"/>
      <c r="BE883" s="70"/>
      <c r="BF883" s="70"/>
      <c r="BG883" s="70"/>
      <c r="BH883" s="70"/>
      <c r="BI883" s="70"/>
      <c r="BJ883" s="70"/>
      <c r="BK883" s="70"/>
      <c r="BL883" s="70"/>
      <c r="BM883" s="70"/>
      <c r="BN883" s="70"/>
      <c r="BO883" s="70"/>
      <c r="BP883" s="70"/>
      <c r="BQ883" s="70"/>
      <c r="BR883" s="70"/>
      <c r="BS883" s="70"/>
    </row>
    <row r="884" spans="7:71" ht="16.5" x14ac:dyDescent="0.35"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0"/>
      <c r="AU884" s="70"/>
      <c r="AV884" s="70"/>
      <c r="AW884" s="70"/>
      <c r="AX884" s="70"/>
      <c r="AY884" s="70"/>
      <c r="AZ884" s="70"/>
      <c r="BA884" s="70"/>
      <c r="BB884" s="70"/>
      <c r="BC884" s="70"/>
      <c r="BD884" s="70"/>
      <c r="BE884" s="70"/>
      <c r="BF884" s="70"/>
      <c r="BG884" s="70"/>
      <c r="BH884" s="70"/>
      <c r="BI884" s="70"/>
      <c r="BJ884" s="70"/>
      <c r="BK884" s="70"/>
      <c r="BL884" s="70"/>
      <c r="BM884" s="70"/>
      <c r="BN884" s="70"/>
      <c r="BO884" s="70"/>
      <c r="BP884" s="70"/>
      <c r="BQ884" s="70"/>
      <c r="BR884" s="70"/>
      <c r="BS884" s="70"/>
    </row>
    <row r="885" spans="7:71" ht="16.5" x14ac:dyDescent="0.35"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0"/>
      <c r="AU885" s="70"/>
      <c r="AV885" s="70"/>
      <c r="AW885" s="70"/>
      <c r="AX885" s="70"/>
      <c r="AY885" s="70"/>
      <c r="AZ885" s="70"/>
      <c r="BA885" s="70"/>
      <c r="BB885" s="70"/>
      <c r="BC885" s="70"/>
      <c r="BD885" s="70"/>
      <c r="BE885" s="70"/>
      <c r="BF885" s="70"/>
      <c r="BG885" s="70"/>
      <c r="BH885" s="70"/>
      <c r="BI885" s="70"/>
      <c r="BJ885" s="70"/>
      <c r="BK885" s="70"/>
      <c r="BL885" s="70"/>
      <c r="BM885" s="70"/>
      <c r="BN885" s="70"/>
      <c r="BO885" s="70"/>
      <c r="BP885" s="70"/>
      <c r="BQ885" s="70"/>
      <c r="BR885" s="70"/>
      <c r="BS885" s="70"/>
    </row>
    <row r="886" spans="7:71" ht="16.5" x14ac:dyDescent="0.35"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0"/>
      <c r="AU886" s="70"/>
      <c r="AV886" s="70"/>
      <c r="AW886" s="70"/>
      <c r="AX886" s="70"/>
      <c r="AY886" s="70"/>
      <c r="AZ886" s="70"/>
      <c r="BA886" s="70"/>
      <c r="BB886" s="70"/>
      <c r="BC886" s="70"/>
      <c r="BD886" s="70"/>
      <c r="BE886" s="70"/>
      <c r="BF886" s="70"/>
      <c r="BG886" s="70"/>
      <c r="BH886" s="70"/>
      <c r="BI886" s="70"/>
      <c r="BJ886" s="70"/>
      <c r="BK886" s="70"/>
      <c r="BL886" s="70"/>
      <c r="BM886" s="70"/>
      <c r="BN886" s="70"/>
      <c r="BO886" s="70"/>
      <c r="BP886" s="70"/>
      <c r="BQ886" s="70"/>
      <c r="BR886" s="70"/>
      <c r="BS886" s="70"/>
    </row>
    <row r="887" spans="7:71" ht="16.5" x14ac:dyDescent="0.35"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0"/>
      <c r="AU887" s="70"/>
      <c r="AV887" s="70"/>
      <c r="AW887" s="70"/>
      <c r="AX887" s="70"/>
      <c r="AY887" s="70"/>
      <c r="AZ887" s="70"/>
      <c r="BA887" s="70"/>
      <c r="BB887" s="70"/>
      <c r="BC887" s="70"/>
      <c r="BD887" s="70"/>
      <c r="BE887" s="70"/>
      <c r="BF887" s="70"/>
      <c r="BG887" s="70"/>
      <c r="BH887" s="70"/>
      <c r="BI887" s="70"/>
      <c r="BJ887" s="70"/>
      <c r="BK887" s="70"/>
      <c r="BL887" s="70"/>
      <c r="BM887" s="70"/>
      <c r="BN887" s="70"/>
      <c r="BO887" s="70"/>
      <c r="BP887" s="70"/>
      <c r="BQ887" s="70"/>
      <c r="BR887" s="70"/>
      <c r="BS887" s="70"/>
    </row>
    <row r="888" spans="7:71" ht="16.5" x14ac:dyDescent="0.35"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0"/>
      <c r="AU888" s="70"/>
      <c r="AV888" s="70"/>
      <c r="AW888" s="70"/>
      <c r="AX888" s="70"/>
      <c r="AY888" s="70"/>
      <c r="AZ888" s="70"/>
      <c r="BA888" s="70"/>
      <c r="BB888" s="70"/>
      <c r="BC888" s="70"/>
      <c r="BD888" s="70"/>
      <c r="BE888" s="70"/>
      <c r="BF888" s="70"/>
      <c r="BG888" s="70"/>
      <c r="BH888" s="70"/>
      <c r="BI888" s="70"/>
      <c r="BJ888" s="70"/>
      <c r="BK888" s="70"/>
      <c r="BL888" s="70"/>
      <c r="BM888" s="70"/>
      <c r="BN888" s="70"/>
      <c r="BO888" s="70"/>
      <c r="BP888" s="70"/>
      <c r="BQ888" s="70"/>
      <c r="BR888" s="70"/>
      <c r="BS888" s="70"/>
    </row>
    <row r="889" spans="7:71" ht="16.5" x14ac:dyDescent="0.35"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0"/>
      <c r="AU889" s="70"/>
      <c r="AV889" s="70"/>
      <c r="AW889" s="70"/>
      <c r="AX889" s="70"/>
      <c r="AY889" s="70"/>
      <c r="AZ889" s="70"/>
      <c r="BA889" s="70"/>
      <c r="BB889" s="70"/>
      <c r="BC889" s="70"/>
      <c r="BD889" s="70"/>
      <c r="BE889" s="70"/>
      <c r="BF889" s="70"/>
      <c r="BG889" s="70"/>
      <c r="BH889" s="70"/>
      <c r="BI889" s="70"/>
      <c r="BJ889" s="70"/>
      <c r="BK889" s="70"/>
      <c r="BL889" s="70"/>
      <c r="BM889" s="70"/>
      <c r="BN889" s="70"/>
      <c r="BO889" s="70"/>
      <c r="BP889" s="70"/>
      <c r="BQ889" s="70"/>
      <c r="BR889" s="70"/>
      <c r="BS889" s="70"/>
    </row>
    <row r="890" spans="7:71" ht="16.5" x14ac:dyDescent="0.35"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0"/>
      <c r="AU890" s="70"/>
      <c r="AV890" s="70"/>
      <c r="AW890" s="70"/>
      <c r="AX890" s="70"/>
      <c r="AY890" s="70"/>
      <c r="AZ890" s="70"/>
      <c r="BA890" s="70"/>
      <c r="BB890" s="70"/>
      <c r="BC890" s="70"/>
      <c r="BD890" s="70"/>
      <c r="BE890" s="70"/>
      <c r="BF890" s="70"/>
      <c r="BG890" s="70"/>
      <c r="BH890" s="70"/>
      <c r="BI890" s="70"/>
      <c r="BJ890" s="70"/>
      <c r="BK890" s="70"/>
      <c r="BL890" s="70"/>
      <c r="BM890" s="70"/>
      <c r="BN890" s="70"/>
      <c r="BO890" s="70"/>
      <c r="BP890" s="70"/>
      <c r="BQ890" s="70"/>
      <c r="BR890" s="70"/>
      <c r="BS890" s="70"/>
    </row>
    <row r="891" spans="7:71" ht="16.5" x14ac:dyDescent="0.35"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0"/>
      <c r="AW891" s="70"/>
      <c r="AX891" s="70"/>
      <c r="AY891" s="70"/>
      <c r="AZ891" s="70"/>
      <c r="BA891" s="70"/>
      <c r="BB891" s="70"/>
      <c r="BC891" s="70"/>
      <c r="BD891" s="70"/>
      <c r="BE891" s="70"/>
      <c r="BF891" s="70"/>
      <c r="BG891" s="70"/>
      <c r="BH891" s="70"/>
      <c r="BI891" s="70"/>
      <c r="BJ891" s="70"/>
      <c r="BK891" s="70"/>
      <c r="BL891" s="70"/>
      <c r="BM891" s="70"/>
      <c r="BN891" s="70"/>
      <c r="BO891" s="70"/>
      <c r="BP891" s="70"/>
      <c r="BQ891" s="70"/>
      <c r="BR891" s="70"/>
      <c r="BS891" s="70"/>
    </row>
    <row r="892" spans="7:71" ht="16.5" x14ac:dyDescent="0.35"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</row>
    <row r="893" spans="7:71" ht="16.5" x14ac:dyDescent="0.35"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</row>
    <row r="894" spans="7:71" ht="16.5" x14ac:dyDescent="0.35"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</row>
    <row r="895" spans="7:71" ht="16.5" x14ac:dyDescent="0.35"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0"/>
      <c r="AU895" s="70"/>
      <c r="AV895" s="70"/>
      <c r="AW895" s="70"/>
      <c r="AX895" s="70"/>
      <c r="AY895" s="70"/>
      <c r="AZ895" s="70"/>
      <c r="BA895" s="70"/>
      <c r="BB895" s="70"/>
      <c r="BC895" s="70"/>
      <c r="BD895" s="70"/>
      <c r="BE895" s="70"/>
      <c r="BF895" s="70"/>
      <c r="BG895" s="70"/>
      <c r="BH895" s="70"/>
      <c r="BI895" s="70"/>
      <c r="BJ895" s="70"/>
      <c r="BK895" s="70"/>
      <c r="BL895" s="70"/>
      <c r="BM895" s="70"/>
      <c r="BN895" s="70"/>
      <c r="BO895" s="70"/>
      <c r="BP895" s="70"/>
      <c r="BQ895" s="70"/>
      <c r="BR895" s="70"/>
      <c r="BS895" s="70"/>
    </row>
    <row r="896" spans="7:71" ht="16.5" x14ac:dyDescent="0.35"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0"/>
      <c r="AU896" s="70"/>
      <c r="AV896" s="70"/>
      <c r="AW896" s="70"/>
      <c r="AX896" s="70"/>
      <c r="AY896" s="70"/>
      <c r="AZ896" s="70"/>
      <c r="BA896" s="70"/>
      <c r="BB896" s="70"/>
      <c r="BC896" s="70"/>
      <c r="BD896" s="70"/>
      <c r="BE896" s="70"/>
      <c r="BF896" s="70"/>
      <c r="BG896" s="70"/>
      <c r="BH896" s="70"/>
      <c r="BI896" s="70"/>
      <c r="BJ896" s="70"/>
      <c r="BK896" s="70"/>
      <c r="BL896" s="70"/>
      <c r="BM896" s="70"/>
      <c r="BN896" s="70"/>
      <c r="BO896" s="70"/>
      <c r="BP896" s="70"/>
      <c r="BQ896" s="70"/>
      <c r="BR896" s="70"/>
      <c r="BS896" s="70"/>
    </row>
    <row r="897" spans="7:71" ht="16.5" x14ac:dyDescent="0.35"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0"/>
      <c r="AU897" s="70"/>
      <c r="AV897" s="70"/>
      <c r="AW897" s="70"/>
      <c r="AX897" s="70"/>
      <c r="AY897" s="70"/>
      <c r="AZ897" s="70"/>
      <c r="BA897" s="70"/>
      <c r="BB897" s="70"/>
      <c r="BC897" s="70"/>
      <c r="BD897" s="70"/>
      <c r="BE897" s="70"/>
      <c r="BF897" s="70"/>
      <c r="BG897" s="70"/>
      <c r="BH897" s="70"/>
      <c r="BI897" s="70"/>
      <c r="BJ897" s="70"/>
      <c r="BK897" s="70"/>
      <c r="BL897" s="70"/>
      <c r="BM897" s="70"/>
      <c r="BN897" s="70"/>
      <c r="BO897" s="70"/>
      <c r="BP897" s="70"/>
      <c r="BQ897" s="70"/>
      <c r="BR897" s="70"/>
      <c r="BS897" s="70"/>
    </row>
    <row r="898" spans="7:71" ht="16.5" x14ac:dyDescent="0.35"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  <c r="AW898" s="70"/>
      <c r="AX898" s="70"/>
      <c r="AY898" s="70"/>
      <c r="AZ898" s="70"/>
      <c r="BA898" s="70"/>
      <c r="BB898" s="70"/>
      <c r="BC898" s="70"/>
      <c r="BD898" s="70"/>
      <c r="BE898" s="70"/>
      <c r="BF898" s="70"/>
      <c r="BG898" s="70"/>
      <c r="BH898" s="70"/>
      <c r="BI898" s="70"/>
      <c r="BJ898" s="70"/>
      <c r="BK898" s="70"/>
      <c r="BL898" s="70"/>
      <c r="BM898" s="70"/>
      <c r="BN898" s="70"/>
      <c r="BO898" s="70"/>
      <c r="BP898" s="70"/>
      <c r="BQ898" s="70"/>
      <c r="BR898" s="70"/>
      <c r="BS898" s="70"/>
    </row>
    <row r="899" spans="7:71" ht="16.5" x14ac:dyDescent="0.35"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  <c r="AW899" s="70"/>
      <c r="AX899" s="70"/>
      <c r="AY899" s="70"/>
      <c r="AZ899" s="70"/>
      <c r="BA899" s="70"/>
      <c r="BB899" s="70"/>
      <c r="BC899" s="70"/>
      <c r="BD899" s="70"/>
      <c r="BE899" s="70"/>
      <c r="BF899" s="70"/>
      <c r="BG899" s="70"/>
      <c r="BH899" s="70"/>
      <c r="BI899" s="70"/>
      <c r="BJ899" s="70"/>
      <c r="BK899" s="70"/>
      <c r="BL899" s="70"/>
      <c r="BM899" s="70"/>
      <c r="BN899" s="70"/>
      <c r="BO899" s="70"/>
      <c r="BP899" s="70"/>
      <c r="BQ899" s="70"/>
      <c r="BR899" s="70"/>
      <c r="BS899" s="70"/>
    </row>
    <row r="900" spans="7:71" ht="16.5" x14ac:dyDescent="0.35"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  <c r="AY900" s="70"/>
      <c r="AZ900" s="70"/>
      <c r="BA900" s="70"/>
      <c r="BB900" s="70"/>
      <c r="BC900" s="70"/>
      <c r="BD900" s="70"/>
      <c r="BE900" s="70"/>
      <c r="BF900" s="70"/>
      <c r="BG900" s="70"/>
      <c r="BH900" s="70"/>
      <c r="BI900" s="70"/>
      <c r="BJ900" s="70"/>
      <c r="BK900" s="70"/>
      <c r="BL900" s="70"/>
      <c r="BM900" s="70"/>
      <c r="BN900" s="70"/>
      <c r="BO900" s="70"/>
      <c r="BP900" s="70"/>
      <c r="BQ900" s="70"/>
      <c r="BR900" s="70"/>
      <c r="BS900" s="70"/>
    </row>
    <row r="901" spans="7:71" ht="16.5" x14ac:dyDescent="0.35"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  <c r="AU901" s="70"/>
      <c r="AV901" s="70"/>
      <c r="AW901" s="70"/>
      <c r="AX901" s="70"/>
      <c r="AY901" s="70"/>
      <c r="AZ901" s="70"/>
      <c r="BA901" s="70"/>
      <c r="BB901" s="70"/>
      <c r="BC901" s="70"/>
      <c r="BD901" s="70"/>
      <c r="BE901" s="70"/>
      <c r="BF901" s="70"/>
      <c r="BG901" s="70"/>
      <c r="BH901" s="70"/>
      <c r="BI901" s="70"/>
      <c r="BJ901" s="70"/>
      <c r="BK901" s="70"/>
      <c r="BL901" s="70"/>
      <c r="BM901" s="70"/>
      <c r="BN901" s="70"/>
      <c r="BO901" s="70"/>
      <c r="BP901" s="70"/>
      <c r="BQ901" s="70"/>
      <c r="BR901" s="70"/>
      <c r="BS901" s="70"/>
    </row>
    <row r="902" spans="7:71" ht="16.5" x14ac:dyDescent="0.35"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  <c r="AU902" s="70"/>
      <c r="AV902" s="70"/>
      <c r="AW902" s="70"/>
      <c r="AX902" s="70"/>
      <c r="AY902" s="70"/>
      <c r="AZ902" s="70"/>
      <c r="BA902" s="70"/>
      <c r="BB902" s="70"/>
      <c r="BC902" s="70"/>
      <c r="BD902" s="70"/>
      <c r="BE902" s="70"/>
      <c r="BF902" s="70"/>
      <c r="BG902" s="70"/>
      <c r="BH902" s="70"/>
      <c r="BI902" s="70"/>
      <c r="BJ902" s="70"/>
      <c r="BK902" s="70"/>
      <c r="BL902" s="70"/>
      <c r="BM902" s="70"/>
      <c r="BN902" s="70"/>
      <c r="BO902" s="70"/>
      <c r="BP902" s="70"/>
      <c r="BQ902" s="70"/>
      <c r="BR902" s="70"/>
      <c r="BS902" s="70"/>
    </row>
    <row r="903" spans="7:71" ht="16.5" x14ac:dyDescent="0.35"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  <c r="AU903" s="70"/>
      <c r="AV903" s="70"/>
      <c r="AW903" s="70"/>
      <c r="AX903" s="70"/>
      <c r="AY903" s="70"/>
      <c r="AZ903" s="70"/>
      <c r="BA903" s="70"/>
      <c r="BB903" s="70"/>
      <c r="BC903" s="70"/>
      <c r="BD903" s="70"/>
      <c r="BE903" s="70"/>
      <c r="BF903" s="70"/>
      <c r="BG903" s="70"/>
      <c r="BH903" s="70"/>
      <c r="BI903" s="70"/>
      <c r="BJ903" s="70"/>
      <c r="BK903" s="70"/>
      <c r="BL903" s="70"/>
      <c r="BM903" s="70"/>
      <c r="BN903" s="70"/>
      <c r="BO903" s="70"/>
      <c r="BP903" s="70"/>
      <c r="BQ903" s="70"/>
      <c r="BR903" s="70"/>
      <c r="BS903" s="70"/>
    </row>
    <row r="904" spans="7:71" ht="16.5" x14ac:dyDescent="0.35"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0"/>
      <c r="AU904" s="70"/>
      <c r="AV904" s="70"/>
      <c r="AW904" s="70"/>
      <c r="AX904" s="70"/>
      <c r="AY904" s="70"/>
      <c r="AZ904" s="70"/>
      <c r="BA904" s="70"/>
      <c r="BB904" s="70"/>
      <c r="BC904" s="70"/>
      <c r="BD904" s="70"/>
      <c r="BE904" s="70"/>
      <c r="BF904" s="70"/>
      <c r="BG904" s="70"/>
      <c r="BH904" s="70"/>
      <c r="BI904" s="70"/>
      <c r="BJ904" s="70"/>
      <c r="BK904" s="70"/>
      <c r="BL904" s="70"/>
      <c r="BM904" s="70"/>
      <c r="BN904" s="70"/>
      <c r="BO904" s="70"/>
      <c r="BP904" s="70"/>
      <c r="BQ904" s="70"/>
      <c r="BR904" s="70"/>
      <c r="BS904" s="70"/>
    </row>
    <row r="905" spans="7:71" ht="16.5" x14ac:dyDescent="0.35"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0"/>
      <c r="AU905" s="70"/>
      <c r="AV905" s="70"/>
      <c r="AW905" s="70"/>
      <c r="AX905" s="70"/>
      <c r="AY905" s="70"/>
      <c r="AZ905" s="70"/>
      <c r="BA905" s="70"/>
      <c r="BB905" s="70"/>
      <c r="BC905" s="70"/>
      <c r="BD905" s="70"/>
      <c r="BE905" s="70"/>
      <c r="BF905" s="70"/>
      <c r="BG905" s="70"/>
      <c r="BH905" s="70"/>
      <c r="BI905" s="70"/>
      <c r="BJ905" s="70"/>
      <c r="BK905" s="70"/>
      <c r="BL905" s="70"/>
      <c r="BM905" s="70"/>
      <c r="BN905" s="70"/>
      <c r="BO905" s="70"/>
      <c r="BP905" s="70"/>
      <c r="BQ905" s="70"/>
      <c r="BR905" s="70"/>
      <c r="BS905" s="70"/>
    </row>
    <row r="906" spans="7:71" ht="16.5" x14ac:dyDescent="0.35"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0"/>
      <c r="AU906" s="70"/>
      <c r="AV906" s="70"/>
      <c r="AW906" s="70"/>
      <c r="AX906" s="70"/>
      <c r="AY906" s="70"/>
      <c r="AZ906" s="70"/>
      <c r="BA906" s="70"/>
      <c r="BB906" s="70"/>
      <c r="BC906" s="70"/>
      <c r="BD906" s="70"/>
      <c r="BE906" s="70"/>
      <c r="BF906" s="70"/>
      <c r="BG906" s="70"/>
      <c r="BH906" s="70"/>
      <c r="BI906" s="70"/>
      <c r="BJ906" s="70"/>
      <c r="BK906" s="70"/>
      <c r="BL906" s="70"/>
      <c r="BM906" s="70"/>
      <c r="BN906" s="70"/>
      <c r="BO906" s="70"/>
      <c r="BP906" s="70"/>
      <c r="BQ906" s="70"/>
      <c r="BR906" s="70"/>
      <c r="BS906" s="70"/>
    </row>
    <row r="907" spans="7:71" ht="16.5" x14ac:dyDescent="0.35"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0"/>
      <c r="AU907" s="70"/>
      <c r="AV907" s="70"/>
      <c r="AW907" s="70"/>
      <c r="AX907" s="70"/>
      <c r="AY907" s="70"/>
      <c r="AZ907" s="70"/>
      <c r="BA907" s="70"/>
      <c r="BB907" s="70"/>
      <c r="BC907" s="70"/>
      <c r="BD907" s="70"/>
      <c r="BE907" s="70"/>
      <c r="BF907" s="70"/>
      <c r="BG907" s="70"/>
      <c r="BH907" s="70"/>
      <c r="BI907" s="70"/>
      <c r="BJ907" s="70"/>
      <c r="BK907" s="70"/>
      <c r="BL907" s="70"/>
      <c r="BM907" s="70"/>
      <c r="BN907" s="70"/>
      <c r="BO907" s="70"/>
      <c r="BP907" s="70"/>
      <c r="BQ907" s="70"/>
      <c r="BR907" s="70"/>
      <c r="BS907" s="70"/>
    </row>
    <row r="908" spans="7:71" ht="16.5" x14ac:dyDescent="0.35"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0"/>
      <c r="AU908" s="70"/>
      <c r="AV908" s="70"/>
      <c r="AW908" s="70"/>
      <c r="AX908" s="70"/>
      <c r="AY908" s="70"/>
      <c r="AZ908" s="70"/>
      <c r="BA908" s="70"/>
      <c r="BB908" s="70"/>
      <c r="BC908" s="70"/>
      <c r="BD908" s="70"/>
      <c r="BE908" s="70"/>
      <c r="BF908" s="70"/>
      <c r="BG908" s="70"/>
      <c r="BH908" s="70"/>
      <c r="BI908" s="70"/>
      <c r="BJ908" s="70"/>
      <c r="BK908" s="70"/>
      <c r="BL908" s="70"/>
      <c r="BM908" s="70"/>
      <c r="BN908" s="70"/>
      <c r="BO908" s="70"/>
      <c r="BP908" s="70"/>
      <c r="BQ908" s="70"/>
      <c r="BR908" s="70"/>
      <c r="BS908" s="70"/>
    </row>
    <row r="909" spans="7:71" ht="16.5" x14ac:dyDescent="0.35"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0"/>
      <c r="AU909" s="70"/>
      <c r="AV909" s="70"/>
      <c r="AW909" s="70"/>
      <c r="AX909" s="70"/>
      <c r="AY909" s="70"/>
      <c r="AZ909" s="70"/>
      <c r="BA909" s="70"/>
      <c r="BB909" s="70"/>
      <c r="BC909" s="70"/>
      <c r="BD909" s="70"/>
      <c r="BE909" s="70"/>
      <c r="BF909" s="70"/>
      <c r="BG909" s="70"/>
      <c r="BH909" s="70"/>
      <c r="BI909" s="70"/>
      <c r="BJ909" s="70"/>
      <c r="BK909" s="70"/>
      <c r="BL909" s="70"/>
      <c r="BM909" s="70"/>
      <c r="BN909" s="70"/>
      <c r="BO909" s="70"/>
      <c r="BP909" s="70"/>
      <c r="BQ909" s="70"/>
      <c r="BR909" s="70"/>
      <c r="BS909" s="70"/>
    </row>
    <row r="910" spans="7:71" ht="16.5" x14ac:dyDescent="0.35"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0"/>
      <c r="AW910" s="70"/>
      <c r="AX910" s="70"/>
      <c r="AY910" s="70"/>
      <c r="AZ910" s="70"/>
      <c r="BA910" s="70"/>
      <c r="BB910" s="70"/>
      <c r="BC910" s="70"/>
      <c r="BD910" s="70"/>
      <c r="BE910" s="70"/>
      <c r="BF910" s="70"/>
      <c r="BG910" s="70"/>
      <c r="BH910" s="70"/>
      <c r="BI910" s="70"/>
      <c r="BJ910" s="70"/>
      <c r="BK910" s="70"/>
      <c r="BL910" s="70"/>
      <c r="BM910" s="70"/>
      <c r="BN910" s="70"/>
      <c r="BO910" s="70"/>
      <c r="BP910" s="70"/>
      <c r="BQ910" s="70"/>
      <c r="BR910" s="70"/>
      <c r="BS910" s="70"/>
    </row>
    <row r="911" spans="7:71" ht="16.5" x14ac:dyDescent="0.35"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  <c r="AW911" s="70"/>
      <c r="AX911" s="70"/>
      <c r="AY911" s="70"/>
      <c r="AZ911" s="70"/>
      <c r="BA911" s="70"/>
      <c r="BB911" s="70"/>
      <c r="BC911" s="70"/>
      <c r="BD911" s="70"/>
      <c r="BE911" s="70"/>
      <c r="BF911" s="70"/>
      <c r="BG911" s="70"/>
      <c r="BH911" s="70"/>
      <c r="BI911" s="70"/>
      <c r="BJ911" s="70"/>
      <c r="BK911" s="70"/>
      <c r="BL911" s="70"/>
      <c r="BM911" s="70"/>
      <c r="BN911" s="70"/>
      <c r="BO911" s="70"/>
      <c r="BP911" s="70"/>
      <c r="BQ911" s="70"/>
      <c r="BR911" s="70"/>
      <c r="BS911" s="70"/>
    </row>
    <row r="912" spans="7:71" ht="16.5" x14ac:dyDescent="0.35"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0"/>
      <c r="AW912" s="70"/>
      <c r="AX912" s="70"/>
      <c r="AY912" s="70"/>
      <c r="AZ912" s="70"/>
      <c r="BA912" s="70"/>
      <c r="BB912" s="70"/>
      <c r="BC912" s="70"/>
      <c r="BD912" s="70"/>
      <c r="BE912" s="70"/>
      <c r="BF912" s="70"/>
      <c r="BG912" s="70"/>
      <c r="BH912" s="70"/>
      <c r="BI912" s="70"/>
      <c r="BJ912" s="70"/>
      <c r="BK912" s="70"/>
      <c r="BL912" s="70"/>
      <c r="BM912" s="70"/>
      <c r="BN912" s="70"/>
      <c r="BO912" s="70"/>
      <c r="BP912" s="70"/>
      <c r="BQ912" s="70"/>
      <c r="BR912" s="70"/>
      <c r="BS912" s="70"/>
    </row>
    <row r="913" spans="7:71" ht="16.5" x14ac:dyDescent="0.35"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0"/>
      <c r="AU913" s="70"/>
      <c r="AV913" s="70"/>
      <c r="AW913" s="70"/>
      <c r="AX913" s="70"/>
      <c r="AY913" s="70"/>
      <c r="AZ913" s="70"/>
      <c r="BA913" s="70"/>
      <c r="BB913" s="70"/>
      <c r="BC913" s="70"/>
      <c r="BD913" s="70"/>
      <c r="BE913" s="70"/>
      <c r="BF913" s="70"/>
      <c r="BG913" s="70"/>
      <c r="BH913" s="70"/>
      <c r="BI913" s="70"/>
      <c r="BJ913" s="70"/>
      <c r="BK913" s="70"/>
      <c r="BL913" s="70"/>
      <c r="BM913" s="70"/>
      <c r="BN913" s="70"/>
      <c r="BO913" s="70"/>
      <c r="BP913" s="70"/>
      <c r="BQ913" s="70"/>
      <c r="BR913" s="70"/>
      <c r="BS913" s="70"/>
    </row>
    <row r="914" spans="7:71" ht="16.5" x14ac:dyDescent="0.35"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0"/>
      <c r="AU914" s="70"/>
      <c r="AV914" s="70"/>
      <c r="AW914" s="70"/>
      <c r="AX914" s="70"/>
      <c r="AY914" s="70"/>
      <c r="AZ914" s="70"/>
      <c r="BA914" s="70"/>
      <c r="BB914" s="70"/>
      <c r="BC914" s="70"/>
      <c r="BD914" s="70"/>
      <c r="BE914" s="70"/>
      <c r="BF914" s="70"/>
      <c r="BG914" s="70"/>
      <c r="BH914" s="70"/>
      <c r="BI914" s="70"/>
      <c r="BJ914" s="70"/>
      <c r="BK914" s="70"/>
      <c r="BL914" s="70"/>
      <c r="BM914" s="70"/>
      <c r="BN914" s="70"/>
      <c r="BO914" s="70"/>
      <c r="BP914" s="70"/>
      <c r="BQ914" s="70"/>
      <c r="BR914" s="70"/>
      <c r="BS914" s="70"/>
    </row>
    <row r="915" spans="7:71" ht="16.5" x14ac:dyDescent="0.35"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0"/>
      <c r="AU915" s="70"/>
      <c r="AV915" s="70"/>
      <c r="AW915" s="70"/>
      <c r="AX915" s="70"/>
      <c r="AY915" s="70"/>
      <c r="AZ915" s="70"/>
      <c r="BA915" s="70"/>
      <c r="BB915" s="70"/>
      <c r="BC915" s="70"/>
      <c r="BD915" s="70"/>
      <c r="BE915" s="70"/>
      <c r="BF915" s="70"/>
      <c r="BG915" s="70"/>
      <c r="BH915" s="70"/>
      <c r="BI915" s="70"/>
      <c r="BJ915" s="70"/>
      <c r="BK915" s="70"/>
      <c r="BL915" s="70"/>
      <c r="BM915" s="70"/>
      <c r="BN915" s="70"/>
      <c r="BO915" s="70"/>
      <c r="BP915" s="70"/>
      <c r="BQ915" s="70"/>
      <c r="BR915" s="70"/>
      <c r="BS915" s="70"/>
    </row>
    <row r="916" spans="7:71" ht="16.5" x14ac:dyDescent="0.35"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0"/>
      <c r="AU916" s="70"/>
      <c r="AV916" s="70"/>
      <c r="AW916" s="70"/>
      <c r="AX916" s="70"/>
      <c r="AY916" s="70"/>
      <c r="AZ916" s="70"/>
      <c r="BA916" s="70"/>
      <c r="BB916" s="70"/>
      <c r="BC916" s="70"/>
      <c r="BD916" s="70"/>
      <c r="BE916" s="70"/>
      <c r="BF916" s="70"/>
      <c r="BG916" s="70"/>
      <c r="BH916" s="70"/>
      <c r="BI916" s="70"/>
      <c r="BJ916" s="70"/>
      <c r="BK916" s="70"/>
      <c r="BL916" s="70"/>
      <c r="BM916" s="70"/>
      <c r="BN916" s="70"/>
      <c r="BO916" s="70"/>
      <c r="BP916" s="70"/>
      <c r="BQ916" s="70"/>
      <c r="BR916" s="70"/>
      <c r="BS916" s="70"/>
    </row>
    <row r="917" spans="7:71" ht="16.5" x14ac:dyDescent="0.35"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0"/>
      <c r="AU917" s="70"/>
      <c r="AV917" s="70"/>
      <c r="AW917" s="70"/>
      <c r="AX917" s="70"/>
      <c r="AY917" s="70"/>
      <c r="AZ917" s="70"/>
      <c r="BA917" s="70"/>
      <c r="BB917" s="70"/>
      <c r="BC917" s="70"/>
      <c r="BD917" s="70"/>
      <c r="BE917" s="70"/>
      <c r="BF917" s="70"/>
      <c r="BG917" s="70"/>
      <c r="BH917" s="70"/>
      <c r="BI917" s="70"/>
      <c r="BJ917" s="70"/>
      <c r="BK917" s="70"/>
      <c r="BL917" s="70"/>
      <c r="BM917" s="70"/>
      <c r="BN917" s="70"/>
      <c r="BO917" s="70"/>
      <c r="BP917" s="70"/>
      <c r="BQ917" s="70"/>
      <c r="BR917" s="70"/>
      <c r="BS917" s="70"/>
    </row>
    <row r="918" spans="7:71" ht="16.5" x14ac:dyDescent="0.35"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0"/>
      <c r="AU918" s="70"/>
      <c r="AV918" s="70"/>
      <c r="AW918" s="70"/>
      <c r="AX918" s="70"/>
      <c r="AY918" s="70"/>
      <c r="AZ918" s="70"/>
      <c r="BA918" s="70"/>
      <c r="BB918" s="70"/>
      <c r="BC918" s="70"/>
      <c r="BD918" s="70"/>
      <c r="BE918" s="70"/>
      <c r="BF918" s="70"/>
      <c r="BG918" s="70"/>
      <c r="BH918" s="70"/>
      <c r="BI918" s="70"/>
      <c r="BJ918" s="70"/>
      <c r="BK918" s="70"/>
      <c r="BL918" s="70"/>
      <c r="BM918" s="70"/>
      <c r="BN918" s="70"/>
      <c r="BO918" s="70"/>
      <c r="BP918" s="70"/>
      <c r="BQ918" s="70"/>
      <c r="BR918" s="70"/>
      <c r="BS918" s="70"/>
    </row>
    <row r="919" spans="7:71" ht="16.5" x14ac:dyDescent="0.35"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70"/>
      <c r="AL919" s="70"/>
      <c r="AM919" s="70"/>
      <c r="AN919" s="70"/>
      <c r="AO919" s="70"/>
      <c r="AP919" s="70"/>
      <c r="AQ919" s="70"/>
      <c r="AR919" s="70"/>
      <c r="AS919" s="70"/>
      <c r="AT919" s="70"/>
      <c r="AU919" s="70"/>
      <c r="AV919" s="70"/>
      <c r="AW919" s="70"/>
      <c r="AX919" s="70"/>
      <c r="AY919" s="70"/>
      <c r="AZ919" s="70"/>
      <c r="BA919" s="70"/>
      <c r="BB919" s="70"/>
      <c r="BC919" s="70"/>
      <c r="BD919" s="70"/>
      <c r="BE919" s="70"/>
      <c r="BF919" s="70"/>
      <c r="BG919" s="70"/>
      <c r="BH919" s="70"/>
      <c r="BI919" s="70"/>
      <c r="BJ919" s="70"/>
      <c r="BK919" s="70"/>
      <c r="BL919" s="70"/>
      <c r="BM919" s="70"/>
      <c r="BN919" s="70"/>
      <c r="BO919" s="70"/>
      <c r="BP919" s="70"/>
      <c r="BQ919" s="70"/>
      <c r="BR919" s="70"/>
      <c r="BS919" s="70"/>
    </row>
    <row r="920" spans="7:71" ht="16.5" x14ac:dyDescent="0.35"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0"/>
      <c r="AW920" s="70"/>
      <c r="AX920" s="70"/>
      <c r="AY920" s="70"/>
      <c r="AZ920" s="70"/>
      <c r="BA920" s="70"/>
      <c r="BB920" s="70"/>
      <c r="BC920" s="70"/>
      <c r="BD920" s="70"/>
      <c r="BE920" s="70"/>
      <c r="BF920" s="70"/>
      <c r="BG920" s="70"/>
      <c r="BH920" s="70"/>
      <c r="BI920" s="70"/>
      <c r="BJ920" s="70"/>
      <c r="BK920" s="70"/>
      <c r="BL920" s="70"/>
      <c r="BM920" s="70"/>
      <c r="BN920" s="70"/>
      <c r="BO920" s="70"/>
      <c r="BP920" s="70"/>
      <c r="BQ920" s="70"/>
      <c r="BR920" s="70"/>
      <c r="BS920" s="70"/>
    </row>
    <row r="921" spans="7:71" ht="16.5" x14ac:dyDescent="0.35"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</row>
    <row r="922" spans="7:71" ht="16.5" x14ac:dyDescent="0.35"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</row>
    <row r="923" spans="7:71" ht="16.5" x14ac:dyDescent="0.35"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</row>
    <row r="924" spans="7:71" ht="16.5" x14ac:dyDescent="0.35"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70"/>
      <c r="AL924" s="70"/>
      <c r="AM924" s="70"/>
      <c r="AN924" s="70"/>
      <c r="AO924" s="70"/>
      <c r="AP924" s="70"/>
      <c r="AQ924" s="70"/>
      <c r="AR924" s="70"/>
      <c r="AS924" s="70"/>
      <c r="AT924" s="70"/>
      <c r="AU924" s="70"/>
      <c r="AV924" s="70"/>
      <c r="AW924" s="70"/>
      <c r="AX924" s="70"/>
      <c r="AY924" s="70"/>
      <c r="AZ924" s="70"/>
      <c r="BA924" s="70"/>
      <c r="BB924" s="70"/>
      <c r="BC924" s="70"/>
      <c r="BD924" s="70"/>
      <c r="BE924" s="70"/>
      <c r="BF924" s="70"/>
      <c r="BG924" s="70"/>
      <c r="BH924" s="70"/>
      <c r="BI924" s="70"/>
      <c r="BJ924" s="70"/>
      <c r="BK924" s="70"/>
      <c r="BL924" s="70"/>
      <c r="BM924" s="70"/>
      <c r="BN924" s="70"/>
      <c r="BO924" s="70"/>
      <c r="BP924" s="70"/>
      <c r="BQ924" s="70"/>
      <c r="BR924" s="70"/>
      <c r="BS924" s="70"/>
    </row>
    <row r="925" spans="7:71" ht="16.5" x14ac:dyDescent="0.35"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70"/>
      <c r="AL925" s="70"/>
      <c r="AM925" s="70"/>
      <c r="AN925" s="70"/>
      <c r="AO925" s="70"/>
      <c r="AP925" s="70"/>
      <c r="AQ925" s="70"/>
      <c r="AR925" s="70"/>
      <c r="AS925" s="70"/>
      <c r="AT925" s="70"/>
      <c r="AU925" s="70"/>
      <c r="AV925" s="70"/>
      <c r="AW925" s="70"/>
      <c r="AX925" s="70"/>
      <c r="AY925" s="70"/>
      <c r="AZ925" s="70"/>
      <c r="BA925" s="70"/>
      <c r="BB925" s="70"/>
      <c r="BC925" s="70"/>
      <c r="BD925" s="70"/>
      <c r="BE925" s="70"/>
      <c r="BF925" s="70"/>
      <c r="BG925" s="70"/>
      <c r="BH925" s="70"/>
      <c r="BI925" s="70"/>
      <c r="BJ925" s="70"/>
      <c r="BK925" s="70"/>
      <c r="BL925" s="70"/>
      <c r="BM925" s="70"/>
      <c r="BN925" s="70"/>
      <c r="BO925" s="70"/>
      <c r="BP925" s="70"/>
      <c r="BQ925" s="70"/>
      <c r="BR925" s="70"/>
      <c r="BS925" s="70"/>
    </row>
    <row r="926" spans="7:71" ht="16.5" x14ac:dyDescent="0.35"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70"/>
      <c r="AL926" s="70"/>
      <c r="AM926" s="70"/>
      <c r="AN926" s="70"/>
      <c r="AO926" s="70"/>
      <c r="AP926" s="70"/>
      <c r="AQ926" s="70"/>
      <c r="AR926" s="70"/>
      <c r="AS926" s="70"/>
      <c r="AT926" s="70"/>
      <c r="AU926" s="70"/>
      <c r="AV926" s="70"/>
      <c r="AW926" s="70"/>
      <c r="AX926" s="70"/>
      <c r="AY926" s="70"/>
      <c r="AZ926" s="70"/>
      <c r="BA926" s="70"/>
      <c r="BB926" s="70"/>
      <c r="BC926" s="70"/>
      <c r="BD926" s="70"/>
      <c r="BE926" s="70"/>
      <c r="BF926" s="70"/>
      <c r="BG926" s="70"/>
      <c r="BH926" s="70"/>
      <c r="BI926" s="70"/>
      <c r="BJ926" s="70"/>
      <c r="BK926" s="70"/>
      <c r="BL926" s="70"/>
      <c r="BM926" s="70"/>
      <c r="BN926" s="70"/>
      <c r="BO926" s="70"/>
      <c r="BP926" s="70"/>
      <c r="BQ926" s="70"/>
      <c r="BR926" s="70"/>
      <c r="BS926" s="70"/>
    </row>
    <row r="927" spans="7:71" ht="16.5" x14ac:dyDescent="0.35"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  <c r="AW927" s="70"/>
      <c r="AX927" s="70"/>
      <c r="AY927" s="70"/>
      <c r="AZ927" s="70"/>
      <c r="BA927" s="70"/>
      <c r="BB927" s="70"/>
      <c r="BC927" s="70"/>
      <c r="BD927" s="70"/>
      <c r="BE927" s="70"/>
      <c r="BF927" s="70"/>
      <c r="BG927" s="70"/>
      <c r="BH927" s="70"/>
      <c r="BI927" s="70"/>
      <c r="BJ927" s="70"/>
      <c r="BK927" s="70"/>
      <c r="BL927" s="70"/>
      <c r="BM927" s="70"/>
      <c r="BN927" s="70"/>
      <c r="BO927" s="70"/>
      <c r="BP927" s="70"/>
      <c r="BQ927" s="70"/>
      <c r="BR927" s="70"/>
      <c r="BS927" s="70"/>
    </row>
    <row r="928" spans="7:71" ht="16.5" x14ac:dyDescent="0.35"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  <c r="AW928" s="70"/>
      <c r="AX928" s="70"/>
      <c r="AY928" s="70"/>
      <c r="AZ928" s="70"/>
      <c r="BA928" s="70"/>
      <c r="BB928" s="70"/>
      <c r="BC928" s="70"/>
      <c r="BD928" s="70"/>
      <c r="BE928" s="70"/>
      <c r="BF928" s="70"/>
      <c r="BG928" s="70"/>
      <c r="BH928" s="70"/>
      <c r="BI928" s="70"/>
      <c r="BJ928" s="70"/>
      <c r="BK928" s="70"/>
      <c r="BL928" s="70"/>
      <c r="BM928" s="70"/>
      <c r="BN928" s="70"/>
      <c r="BO928" s="70"/>
      <c r="BP928" s="70"/>
      <c r="BQ928" s="70"/>
      <c r="BR928" s="70"/>
      <c r="BS928" s="70"/>
    </row>
    <row r="929" spans="7:71" ht="16.5" x14ac:dyDescent="0.35"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  <c r="AW929" s="70"/>
      <c r="AX929" s="70"/>
      <c r="AY929" s="70"/>
      <c r="AZ929" s="70"/>
      <c r="BA929" s="70"/>
      <c r="BB929" s="70"/>
      <c r="BC929" s="70"/>
      <c r="BD929" s="70"/>
      <c r="BE929" s="70"/>
      <c r="BF929" s="70"/>
      <c r="BG929" s="70"/>
      <c r="BH929" s="70"/>
      <c r="BI929" s="70"/>
      <c r="BJ929" s="70"/>
      <c r="BK929" s="70"/>
      <c r="BL929" s="70"/>
      <c r="BM929" s="70"/>
      <c r="BN929" s="70"/>
      <c r="BO929" s="70"/>
      <c r="BP929" s="70"/>
      <c r="BQ929" s="70"/>
      <c r="BR929" s="70"/>
      <c r="BS929" s="70"/>
    </row>
    <row r="930" spans="7:71" ht="16.5" x14ac:dyDescent="0.35"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  <c r="AU930" s="70"/>
      <c r="AV930" s="70"/>
      <c r="AW930" s="70"/>
      <c r="AX930" s="70"/>
      <c r="AY930" s="70"/>
      <c r="AZ930" s="70"/>
      <c r="BA930" s="70"/>
      <c r="BB930" s="70"/>
      <c r="BC930" s="70"/>
      <c r="BD930" s="70"/>
      <c r="BE930" s="70"/>
      <c r="BF930" s="70"/>
      <c r="BG930" s="70"/>
      <c r="BH930" s="70"/>
      <c r="BI930" s="70"/>
      <c r="BJ930" s="70"/>
      <c r="BK930" s="70"/>
      <c r="BL930" s="70"/>
      <c r="BM930" s="70"/>
      <c r="BN930" s="70"/>
      <c r="BO930" s="70"/>
      <c r="BP930" s="70"/>
      <c r="BQ930" s="70"/>
      <c r="BR930" s="70"/>
      <c r="BS930" s="70"/>
    </row>
    <row r="931" spans="7:71" ht="16.5" x14ac:dyDescent="0.35"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  <c r="AU931" s="70"/>
      <c r="AV931" s="70"/>
      <c r="AW931" s="70"/>
      <c r="AX931" s="70"/>
      <c r="AY931" s="70"/>
      <c r="AZ931" s="70"/>
      <c r="BA931" s="70"/>
      <c r="BB931" s="70"/>
      <c r="BC931" s="70"/>
      <c r="BD931" s="70"/>
      <c r="BE931" s="70"/>
      <c r="BF931" s="70"/>
      <c r="BG931" s="70"/>
      <c r="BH931" s="70"/>
      <c r="BI931" s="70"/>
      <c r="BJ931" s="70"/>
      <c r="BK931" s="70"/>
      <c r="BL931" s="70"/>
      <c r="BM931" s="70"/>
      <c r="BN931" s="70"/>
      <c r="BO931" s="70"/>
      <c r="BP931" s="70"/>
      <c r="BQ931" s="70"/>
      <c r="BR931" s="70"/>
      <c r="BS931" s="70"/>
    </row>
    <row r="932" spans="7:71" ht="16.5" x14ac:dyDescent="0.35"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  <c r="AU932" s="70"/>
      <c r="AV932" s="70"/>
      <c r="AW932" s="70"/>
      <c r="AX932" s="70"/>
      <c r="AY932" s="70"/>
      <c r="AZ932" s="70"/>
      <c r="BA932" s="70"/>
      <c r="BB932" s="70"/>
      <c r="BC932" s="70"/>
      <c r="BD932" s="70"/>
      <c r="BE932" s="70"/>
      <c r="BF932" s="70"/>
      <c r="BG932" s="70"/>
      <c r="BH932" s="70"/>
      <c r="BI932" s="70"/>
      <c r="BJ932" s="70"/>
      <c r="BK932" s="70"/>
      <c r="BL932" s="70"/>
      <c r="BM932" s="70"/>
      <c r="BN932" s="70"/>
      <c r="BO932" s="70"/>
      <c r="BP932" s="70"/>
      <c r="BQ932" s="70"/>
      <c r="BR932" s="70"/>
      <c r="BS932" s="70"/>
    </row>
    <row r="933" spans="7:71" ht="16.5" x14ac:dyDescent="0.35"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70"/>
      <c r="AL933" s="70"/>
      <c r="AM933" s="70"/>
      <c r="AN933" s="70"/>
      <c r="AO933" s="70"/>
      <c r="AP933" s="70"/>
      <c r="AQ933" s="70"/>
      <c r="AR933" s="70"/>
      <c r="AS933" s="70"/>
      <c r="AT933" s="70"/>
      <c r="AU933" s="70"/>
      <c r="AV933" s="70"/>
      <c r="AW933" s="70"/>
      <c r="AX933" s="70"/>
      <c r="AY933" s="70"/>
      <c r="AZ933" s="70"/>
      <c r="BA933" s="70"/>
      <c r="BB933" s="70"/>
      <c r="BC933" s="70"/>
      <c r="BD933" s="70"/>
      <c r="BE933" s="70"/>
      <c r="BF933" s="70"/>
      <c r="BG933" s="70"/>
      <c r="BH933" s="70"/>
      <c r="BI933" s="70"/>
      <c r="BJ933" s="70"/>
      <c r="BK933" s="70"/>
      <c r="BL933" s="70"/>
      <c r="BM933" s="70"/>
      <c r="BN933" s="70"/>
      <c r="BO933" s="70"/>
      <c r="BP933" s="70"/>
      <c r="BQ933" s="70"/>
      <c r="BR933" s="70"/>
      <c r="BS933" s="70"/>
    </row>
    <row r="934" spans="7:71" ht="16.5" x14ac:dyDescent="0.35"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70"/>
      <c r="AL934" s="70"/>
      <c r="AM934" s="70"/>
      <c r="AN934" s="70"/>
      <c r="AO934" s="70"/>
      <c r="AP934" s="70"/>
      <c r="AQ934" s="70"/>
      <c r="AR934" s="70"/>
      <c r="AS934" s="70"/>
      <c r="AT934" s="70"/>
      <c r="AU934" s="70"/>
      <c r="AV934" s="70"/>
      <c r="AW934" s="70"/>
      <c r="AX934" s="70"/>
      <c r="AY934" s="70"/>
      <c r="AZ934" s="70"/>
      <c r="BA934" s="70"/>
      <c r="BB934" s="70"/>
      <c r="BC934" s="70"/>
      <c r="BD934" s="70"/>
      <c r="BE934" s="70"/>
      <c r="BF934" s="70"/>
      <c r="BG934" s="70"/>
      <c r="BH934" s="70"/>
      <c r="BI934" s="70"/>
      <c r="BJ934" s="70"/>
      <c r="BK934" s="70"/>
      <c r="BL934" s="70"/>
      <c r="BM934" s="70"/>
      <c r="BN934" s="70"/>
      <c r="BO934" s="70"/>
      <c r="BP934" s="70"/>
      <c r="BQ934" s="70"/>
      <c r="BR934" s="70"/>
      <c r="BS934" s="70"/>
    </row>
    <row r="935" spans="7:71" ht="16.5" x14ac:dyDescent="0.35"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70"/>
      <c r="AL935" s="70"/>
      <c r="AM935" s="70"/>
      <c r="AN935" s="70"/>
      <c r="AO935" s="70"/>
      <c r="AP935" s="70"/>
      <c r="AQ935" s="70"/>
      <c r="AR935" s="70"/>
      <c r="AS935" s="70"/>
      <c r="AT935" s="70"/>
      <c r="AU935" s="70"/>
      <c r="AV935" s="70"/>
      <c r="AW935" s="70"/>
      <c r="AX935" s="70"/>
      <c r="AY935" s="70"/>
      <c r="AZ935" s="70"/>
      <c r="BA935" s="70"/>
      <c r="BB935" s="70"/>
      <c r="BC935" s="70"/>
      <c r="BD935" s="70"/>
      <c r="BE935" s="70"/>
      <c r="BF935" s="70"/>
      <c r="BG935" s="70"/>
      <c r="BH935" s="70"/>
      <c r="BI935" s="70"/>
      <c r="BJ935" s="70"/>
      <c r="BK935" s="70"/>
      <c r="BL935" s="70"/>
      <c r="BM935" s="70"/>
      <c r="BN935" s="70"/>
      <c r="BO935" s="70"/>
      <c r="BP935" s="70"/>
      <c r="BQ935" s="70"/>
      <c r="BR935" s="70"/>
      <c r="BS935" s="70"/>
    </row>
    <row r="936" spans="7:71" ht="16.5" x14ac:dyDescent="0.35"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70"/>
      <c r="AL936" s="70"/>
      <c r="AM936" s="70"/>
      <c r="AN936" s="70"/>
      <c r="AO936" s="70"/>
      <c r="AP936" s="70"/>
      <c r="AQ936" s="70"/>
      <c r="AR936" s="70"/>
      <c r="AS936" s="70"/>
      <c r="AT936" s="70"/>
      <c r="AU936" s="70"/>
      <c r="AV936" s="70"/>
      <c r="AW936" s="70"/>
      <c r="AX936" s="70"/>
      <c r="AY936" s="70"/>
      <c r="AZ936" s="70"/>
      <c r="BA936" s="70"/>
      <c r="BB936" s="70"/>
      <c r="BC936" s="70"/>
      <c r="BD936" s="70"/>
      <c r="BE936" s="70"/>
      <c r="BF936" s="70"/>
      <c r="BG936" s="70"/>
      <c r="BH936" s="70"/>
      <c r="BI936" s="70"/>
      <c r="BJ936" s="70"/>
      <c r="BK936" s="70"/>
      <c r="BL936" s="70"/>
      <c r="BM936" s="70"/>
      <c r="BN936" s="70"/>
      <c r="BO936" s="70"/>
      <c r="BP936" s="70"/>
      <c r="BQ936" s="70"/>
      <c r="BR936" s="70"/>
      <c r="BS936" s="70"/>
    </row>
    <row r="937" spans="7:71" ht="16.5" x14ac:dyDescent="0.35"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70"/>
      <c r="AL937" s="70"/>
      <c r="AM937" s="70"/>
      <c r="AN937" s="70"/>
      <c r="AO937" s="70"/>
      <c r="AP937" s="70"/>
      <c r="AQ937" s="70"/>
      <c r="AR937" s="70"/>
      <c r="AS937" s="70"/>
      <c r="AT937" s="70"/>
      <c r="AU937" s="70"/>
      <c r="AV937" s="70"/>
      <c r="AW937" s="70"/>
      <c r="AX937" s="70"/>
      <c r="AY937" s="70"/>
      <c r="AZ937" s="70"/>
      <c r="BA937" s="70"/>
      <c r="BB937" s="70"/>
      <c r="BC937" s="70"/>
      <c r="BD937" s="70"/>
      <c r="BE937" s="70"/>
      <c r="BF937" s="70"/>
      <c r="BG937" s="70"/>
      <c r="BH937" s="70"/>
      <c r="BI937" s="70"/>
      <c r="BJ937" s="70"/>
      <c r="BK937" s="70"/>
      <c r="BL937" s="70"/>
      <c r="BM937" s="70"/>
      <c r="BN937" s="70"/>
      <c r="BO937" s="70"/>
      <c r="BP937" s="70"/>
      <c r="BQ937" s="70"/>
      <c r="BR937" s="70"/>
      <c r="BS937" s="70"/>
    </row>
    <row r="938" spans="7:71" ht="16.5" x14ac:dyDescent="0.35"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70"/>
      <c r="AL938" s="70"/>
      <c r="AM938" s="70"/>
      <c r="AN938" s="70"/>
      <c r="AO938" s="70"/>
      <c r="AP938" s="70"/>
      <c r="AQ938" s="70"/>
      <c r="AR938" s="70"/>
      <c r="AS938" s="70"/>
      <c r="AT938" s="70"/>
      <c r="AU938" s="70"/>
      <c r="AV938" s="70"/>
      <c r="AW938" s="70"/>
      <c r="AX938" s="70"/>
      <c r="AY938" s="70"/>
      <c r="AZ938" s="70"/>
      <c r="BA938" s="70"/>
      <c r="BB938" s="70"/>
      <c r="BC938" s="70"/>
      <c r="BD938" s="70"/>
      <c r="BE938" s="70"/>
      <c r="BF938" s="70"/>
      <c r="BG938" s="70"/>
      <c r="BH938" s="70"/>
      <c r="BI938" s="70"/>
      <c r="BJ938" s="70"/>
      <c r="BK938" s="70"/>
      <c r="BL938" s="70"/>
      <c r="BM938" s="70"/>
      <c r="BN938" s="70"/>
      <c r="BO938" s="70"/>
      <c r="BP938" s="70"/>
      <c r="BQ938" s="70"/>
      <c r="BR938" s="70"/>
      <c r="BS938" s="70"/>
    </row>
    <row r="939" spans="7:71" ht="16.5" x14ac:dyDescent="0.35"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0"/>
      <c r="AW939" s="70"/>
      <c r="AX939" s="70"/>
      <c r="AY939" s="70"/>
      <c r="AZ939" s="70"/>
      <c r="BA939" s="70"/>
      <c r="BB939" s="70"/>
      <c r="BC939" s="70"/>
      <c r="BD939" s="70"/>
      <c r="BE939" s="70"/>
      <c r="BF939" s="70"/>
      <c r="BG939" s="70"/>
      <c r="BH939" s="70"/>
      <c r="BI939" s="70"/>
      <c r="BJ939" s="70"/>
      <c r="BK939" s="70"/>
      <c r="BL939" s="70"/>
      <c r="BM939" s="70"/>
      <c r="BN939" s="70"/>
      <c r="BO939" s="70"/>
      <c r="BP939" s="70"/>
      <c r="BQ939" s="70"/>
      <c r="BR939" s="70"/>
      <c r="BS939" s="70"/>
    </row>
    <row r="940" spans="7:71" ht="16.5" x14ac:dyDescent="0.35"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0"/>
      <c r="AW940" s="70"/>
      <c r="AX940" s="70"/>
      <c r="AY940" s="70"/>
      <c r="AZ940" s="70"/>
      <c r="BA940" s="70"/>
      <c r="BB940" s="70"/>
      <c r="BC940" s="70"/>
      <c r="BD940" s="70"/>
      <c r="BE940" s="70"/>
      <c r="BF940" s="70"/>
      <c r="BG940" s="70"/>
      <c r="BH940" s="70"/>
      <c r="BI940" s="70"/>
      <c r="BJ940" s="70"/>
      <c r="BK940" s="70"/>
      <c r="BL940" s="70"/>
      <c r="BM940" s="70"/>
      <c r="BN940" s="70"/>
      <c r="BO940" s="70"/>
      <c r="BP940" s="70"/>
      <c r="BQ940" s="70"/>
      <c r="BR940" s="70"/>
      <c r="BS940" s="70"/>
    </row>
    <row r="941" spans="7:71" ht="16.5" x14ac:dyDescent="0.35"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0"/>
      <c r="AW941" s="70"/>
      <c r="AX941" s="70"/>
      <c r="AY941" s="70"/>
      <c r="AZ941" s="70"/>
      <c r="BA941" s="70"/>
      <c r="BB941" s="70"/>
      <c r="BC941" s="70"/>
      <c r="BD941" s="70"/>
      <c r="BE941" s="70"/>
      <c r="BF941" s="70"/>
      <c r="BG941" s="70"/>
      <c r="BH941" s="70"/>
      <c r="BI941" s="70"/>
      <c r="BJ941" s="70"/>
      <c r="BK941" s="70"/>
      <c r="BL941" s="70"/>
      <c r="BM941" s="70"/>
      <c r="BN941" s="70"/>
      <c r="BO941" s="70"/>
      <c r="BP941" s="70"/>
      <c r="BQ941" s="70"/>
      <c r="BR941" s="70"/>
      <c r="BS941" s="70"/>
    </row>
    <row r="942" spans="7:71" ht="16.5" x14ac:dyDescent="0.35"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70"/>
      <c r="AL942" s="70"/>
      <c r="AM942" s="70"/>
      <c r="AN942" s="70"/>
      <c r="AO942" s="70"/>
      <c r="AP942" s="70"/>
      <c r="AQ942" s="70"/>
      <c r="AR942" s="70"/>
      <c r="AS942" s="70"/>
      <c r="AT942" s="70"/>
      <c r="AU942" s="70"/>
      <c r="AV942" s="70"/>
      <c r="AW942" s="70"/>
      <c r="AX942" s="70"/>
      <c r="AY942" s="70"/>
      <c r="AZ942" s="70"/>
      <c r="BA942" s="70"/>
      <c r="BB942" s="70"/>
      <c r="BC942" s="70"/>
      <c r="BD942" s="70"/>
      <c r="BE942" s="70"/>
      <c r="BF942" s="70"/>
      <c r="BG942" s="70"/>
      <c r="BH942" s="70"/>
      <c r="BI942" s="70"/>
      <c r="BJ942" s="70"/>
      <c r="BK942" s="70"/>
      <c r="BL942" s="70"/>
      <c r="BM942" s="70"/>
      <c r="BN942" s="70"/>
      <c r="BO942" s="70"/>
      <c r="BP942" s="70"/>
      <c r="BQ942" s="70"/>
      <c r="BR942" s="70"/>
      <c r="BS942" s="70"/>
    </row>
    <row r="943" spans="7:71" ht="16.5" x14ac:dyDescent="0.35"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70"/>
      <c r="AL943" s="70"/>
      <c r="AM943" s="70"/>
      <c r="AN943" s="70"/>
      <c r="AO943" s="70"/>
      <c r="AP943" s="70"/>
      <c r="AQ943" s="70"/>
      <c r="AR943" s="70"/>
      <c r="AS943" s="70"/>
      <c r="AT943" s="70"/>
      <c r="AU943" s="70"/>
      <c r="AV943" s="70"/>
      <c r="AW943" s="70"/>
      <c r="AX943" s="70"/>
      <c r="AY943" s="70"/>
      <c r="AZ943" s="70"/>
      <c r="BA943" s="70"/>
      <c r="BB943" s="70"/>
      <c r="BC943" s="70"/>
      <c r="BD943" s="70"/>
      <c r="BE943" s="70"/>
      <c r="BF943" s="70"/>
      <c r="BG943" s="70"/>
      <c r="BH943" s="70"/>
      <c r="BI943" s="70"/>
      <c r="BJ943" s="70"/>
      <c r="BK943" s="70"/>
      <c r="BL943" s="70"/>
      <c r="BM943" s="70"/>
      <c r="BN943" s="70"/>
      <c r="BO943" s="70"/>
      <c r="BP943" s="70"/>
      <c r="BQ943" s="70"/>
      <c r="BR943" s="70"/>
      <c r="BS943" s="70"/>
    </row>
    <row r="944" spans="7:71" ht="16.5" x14ac:dyDescent="0.35"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70"/>
      <c r="AL944" s="70"/>
      <c r="AM944" s="70"/>
      <c r="AN944" s="70"/>
      <c r="AO944" s="70"/>
      <c r="AP944" s="70"/>
      <c r="AQ944" s="70"/>
      <c r="AR944" s="70"/>
      <c r="AS944" s="70"/>
      <c r="AT944" s="70"/>
      <c r="AU944" s="70"/>
      <c r="AV944" s="70"/>
      <c r="AW944" s="70"/>
      <c r="AX944" s="70"/>
      <c r="AY944" s="70"/>
      <c r="AZ944" s="70"/>
      <c r="BA944" s="70"/>
      <c r="BB944" s="70"/>
      <c r="BC944" s="70"/>
      <c r="BD944" s="70"/>
      <c r="BE944" s="70"/>
      <c r="BF944" s="70"/>
      <c r="BG944" s="70"/>
      <c r="BH944" s="70"/>
      <c r="BI944" s="70"/>
      <c r="BJ944" s="70"/>
      <c r="BK944" s="70"/>
      <c r="BL944" s="70"/>
      <c r="BM944" s="70"/>
      <c r="BN944" s="70"/>
      <c r="BO944" s="70"/>
      <c r="BP944" s="70"/>
      <c r="BQ944" s="70"/>
      <c r="BR944" s="70"/>
      <c r="BS944" s="70"/>
    </row>
    <row r="945" spans="7:71" ht="16.5" x14ac:dyDescent="0.35"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70"/>
      <c r="AL945" s="70"/>
      <c r="AM945" s="70"/>
      <c r="AN945" s="70"/>
      <c r="AO945" s="70"/>
      <c r="AP945" s="70"/>
      <c r="AQ945" s="70"/>
      <c r="AR945" s="70"/>
      <c r="AS945" s="70"/>
      <c r="AT945" s="70"/>
      <c r="AU945" s="70"/>
      <c r="AV945" s="70"/>
      <c r="AW945" s="70"/>
      <c r="AX945" s="70"/>
      <c r="AY945" s="70"/>
      <c r="AZ945" s="70"/>
      <c r="BA945" s="70"/>
      <c r="BB945" s="70"/>
      <c r="BC945" s="70"/>
      <c r="BD945" s="70"/>
      <c r="BE945" s="70"/>
      <c r="BF945" s="70"/>
      <c r="BG945" s="70"/>
      <c r="BH945" s="70"/>
      <c r="BI945" s="70"/>
      <c r="BJ945" s="70"/>
      <c r="BK945" s="70"/>
      <c r="BL945" s="70"/>
      <c r="BM945" s="70"/>
      <c r="BN945" s="70"/>
      <c r="BO945" s="70"/>
      <c r="BP945" s="70"/>
      <c r="BQ945" s="70"/>
      <c r="BR945" s="70"/>
      <c r="BS945" s="70"/>
    </row>
    <row r="946" spans="7:71" ht="16.5" x14ac:dyDescent="0.35"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70"/>
      <c r="AL946" s="70"/>
      <c r="AM946" s="70"/>
      <c r="AN946" s="70"/>
      <c r="AO946" s="70"/>
      <c r="AP946" s="70"/>
      <c r="AQ946" s="70"/>
      <c r="AR946" s="70"/>
      <c r="AS946" s="70"/>
      <c r="AT946" s="70"/>
      <c r="AU946" s="70"/>
      <c r="AV946" s="70"/>
      <c r="AW946" s="70"/>
      <c r="AX946" s="70"/>
      <c r="AY946" s="70"/>
      <c r="AZ946" s="70"/>
      <c r="BA946" s="70"/>
      <c r="BB946" s="70"/>
      <c r="BC946" s="70"/>
      <c r="BD946" s="70"/>
      <c r="BE946" s="70"/>
      <c r="BF946" s="70"/>
      <c r="BG946" s="70"/>
      <c r="BH946" s="70"/>
      <c r="BI946" s="70"/>
      <c r="BJ946" s="70"/>
      <c r="BK946" s="70"/>
      <c r="BL946" s="70"/>
      <c r="BM946" s="70"/>
      <c r="BN946" s="70"/>
      <c r="BO946" s="70"/>
      <c r="BP946" s="70"/>
      <c r="BQ946" s="70"/>
      <c r="BR946" s="70"/>
      <c r="BS946" s="70"/>
    </row>
    <row r="947" spans="7:71" ht="16.5" x14ac:dyDescent="0.35"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70"/>
      <c r="AL947" s="70"/>
      <c r="AM947" s="70"/>
      <c r="AN947" s="70"/>
      <c r="AO947" s="70"/>
      <c r="AP947" s="70"/>
      <c r="AQ947" s="70"/>
      <c r="AR947" s="70"/>
      <c r="AS947" s="70"/>
      <c r="AT947" s="70"/>
      <c r="AU947" s="70"/>
      <c r="AV947" s="70"/>
      <c r="AW947" s="70"/>
      <c r="AX947" s="70"/>
      <c r="AY947" s="70"/>
      <c r="AZ947" s="70"/>
      <c r="BA947" s="70"/>
      <c r="BB947" s="70"/>
      <c r="BC947" s="70"/>
      <c r="BD947" s="70"/>
      <c r="BE947" s="70"/>
      <c r="BF947" s="70"/>
      <c r="BG947" s="70"/>
      <c r="BH947" s="70"/>
      <c r="BI947" s="70"/>
      <c r="BJ947" s="70"/>
      <c r="BK947" s="70"/>
      <c r="BL947" s="70"/>
      <c r="BM947" s="70"/>
      <c r="BN947" s="70"/>
      <c r="BO947" s="70"/>
      <c r="BP947" s="70"/>
      <c r="BQ947" s="70"/>
      <c r="BR947" s="70"/>
      <c r="BS947" s="70"/>
    </row>
    <row r="948" spans="7:71" ht="16.5" x14ac:dyDescent="0.35"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70"/>
      <c r="AL948" s="70"/>
      <c r="AM948" s="70"/>
      <c r="AN948" s="70"/>
      <c r="AO948" s="70"/>
      <c r="AP948" s="70"/>
      <c r="AQ948" s="70"/>
      <c r="AR948" s="70"/>
      <c r="AS948" s="70"/>
      <c r="AT948" s="70"/>
      <c r="AU948" s="70"/>
      <c r="AV948" s="70"/>
      <c r="AW948" s="70"/>
      <c r="AX948" s="70"/>
      <c r="AY948" s="70"/>
      <c r="AZ948" s="70"/>
      <c r="BA948" s="70"/>
      <c r="BB948" s="70"/>
      <c r="BC948" s="70"/>
      <c r="BD948" s="70"/>
      <c r="BE948" s="70"/>
      <c r="BF948" s="70"/>
      <c r="BG948" s="70"/>
      <c r="BH948" s="70"/>
      <c r="BI948" s="70"/>
      <c r="BJ948" s="70"/>
      <c r="BK948" s="70"/>
      <c r="BL948" s="70"/>
      <c r="BM948" s="70"/>
      <c r="BN948" s="70"/>
      <c r="BO948" s="70"/>
      <c r="BP948" s="70"/>
      <c r="BQ948" s="70"/>
      <c r="BR948" s="70"/>
      <c r="BS948" s="70"/>
    </row>
    <row r="949" spans="7:71" ht="16.5" x14ac:dyDescent="0.35"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0"/>
      <c r="AW949" s="70"/>
      <c r="AX949" s="70"/>
      <c r="AY949" s="70"/>
      <c r="AZ949" s="70"/>
      <c r="BA949" s="70"/>
      <c r="BB949" s="70"/>
      <c r="BC949" s="70"/>
      <c r="BD949" s="70"/>
      <c r="BE949" s="70"/>
      <c r="BF949" s="70"/>
      <c r="BG949" s="70"/>
      <c r="BH949" s="70"/>
      <c r="BI949" s="70"/>
      <c r="BJ949" s="70"/>
      <c r="BK949" s="70"/>
      <c r="BL949" s="70"/>
      <c r="BM949" s="70"/>
      <c r="BN949" s="70"/>
      <c r="BO949" s="70"/>
      <c r="BP949" s="70"/>
      <c r="BQ949" s="70"/>
      <c r="BR949" s="70"/>
      <c r="BS949" s="70"/>
    </row>
    <row r="950" spans="7:71" ht="16.5" x14ac:dyDescent="0.35"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</row>
    <row r="951" spans="7:71" ht="16.5" x14ac:dyDescent="0.35"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</row>
    <row r="952" spans="7:71" ht="16.5" x14ac:dyDescent="0.35"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</row>
    <row r="953" spans="7:71" ht="16.5" x14ac:dyDescent="0.35"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70"/>
      <c r="AL953" s="70"/>
      <c r="AM953" s="70"/>
      <c r="AN953" s="70"/>
      <c r="AO953" s="70"/>
      <c r="AP953" s="70"/>
      <c r="AQ953" s="70"/>
      <c r="AR953" s="70"/>
      <c r="AS953" s="70"/>
      <c r="AT953" s="70"/>
      <c r="AU953" s="70"/>
      <c r="AV953" s="70"/>
      <c r="AW953" s="70"/>
      <c r="AX953" s="70"/>
      <c r="AY953" s="70"/>
      <c r="AZ953" s="70"/>
      <c r="BA953" s="70"/>
      <c r="BB953" s="70"/>
      <c r="BC953" s="70"/>
      <c r="BD953" s="70"/>
      <c r="BE953" s="70"/>
      <c r="BF953" s="70"/>
      <c r="BG953" s="70"/>
      <c r="BH953" s="70"/>
      <c r="BI953" s="70"/>
      <c r="BJ953" s="70"/>
      <c r="BK953" s="70"/>
      <c r="BL953" s="70"/>
      <c r="BM953" s="70"/>
      <c r="BN953" s="70"/>
      <c r="BO953" s="70"/>
      <c r="BP953" s="70"/>
      <c r="BQ953" s="70"/>
      <c r="BR953" s="70"/>
      <c r="BS953" s="70"/>
    </row>
    <row r="954" spans="7:71" ht="16.5" x14ac:dyDescent="0.35"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70"/>
      <c r="AL954" s="70"/>
      <c r="AM954" s="70"/>
      <c r="AN954" s="70"/>
      <c r="AO954" s="70"/>
      <c r="AP954" s="70"/>
      <c r="AQ954" s="70"/>
      <c r="AR954" s="70"/>
      <c r="AS954" s="70"/>
      <c r="AT954" s="70"/>
      <c r="AU954" s="70"/>
      <c r="AV954" s="70"/>
      <c r="AW954" s="70"/>
      <c r="AX954" s="70"/>
      <c r="AY954" s="70"/>
      <c r="AZ954" s="70"/>
      <c r="BA954" s="70"/>
      <c r="BB954" s="70"/>
      <c r="BC954" s="70"/>
      <c r="BD954" s="70"/>
      <c r="BE954" s="70"/>
      <c r="BF954" s="70"/>
      <c r="BG954" s="70"/>
      <c r="BH954" s="70"/>
      <c r="BI954" s="70"/>
      <c r="BJ954" s="70"/>
      <c r="BK954" s="70"/>
      <c r="BL954" s="70"/>
      <c r="BM954" s="70"/>
      <c r="BN954" s="70"/>
      <c r="BO954" s="70"/>
      <c r="BP954" s="70"/>
      <c r="BQ954" s="70"/>
      <c r="BR954" s="70"/>
      <c r="BS954" s="70"/>
    </row>
    <row r="955" spans="7:71" ht="16.5" x14ac:dyDescent="0.35"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70"/>
      <c r="AL955" s="70"/>
      <c r="AM955" s="70"/>
      <c r="AN955" s="70"/>
      <c r="AO955" s="70"/>
      <c r="AP955" s="70"/>
      <c r="AQ955" s="70"/>
      <c r="AR955" s="70"/>
      <c r="AS955" s="70"/>
      <c r="AT955" s="70"/>
      <c r="AU955" s="70"/>
      <c r="AV955" s="70"/>
      <c r="AW955" s="70"/>
      <c r="AX955" s="70"/>
      <c r="AY955" s="70"/>
      <c r="AZ955" s="70"/>
      <c r="BA955" s="70"/>
      <c r="BB955" s="70"/>
      <c r="BC955" s="70"/>
      <c r="BD955" s="70"/>
      <c r="BE955" s="70"/>
      <c r="BF955" s="70"/>
      <c r="BG955" s="70"/>
      <c r="BH955" s="70"/>
      <c r="BI955" s="70"/>
      <c r="BJ955" s="70"/>
      <c r="BK955" s="70"/>
      <c r="BL955" s="70"/>
      <c r="BM955" s="70"/>
      <c r="BN955" s="70"/>
      <c r="BO955" s="70"/>
      <c r="BP955" s="70"/>
      <c r="BQ955" s="70"/>
      <c r="BR955" s="70"/>
      <c r="BS955" s="70"/>
    </row>
    <row r="956" spans="7:71" ht="16.5" x14ac:dyDescent="0.35"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  <c r="AW956" s="70"/>
      <c r="AX956" s="70"/>
      <c r="AY956" s="70"/>
      <c r="AZ956" s="70"/>
      <c r="BA956" s="70"/>
      <c r="BB956" s="70"/>
      <c r="BC956" s="70"/>
      <c r="BD956" s="70"/>
      <c r="BE956" s="70"/>
      <c r="BF956" s="70"/>
      <c r="BG956" s="70"/>
      <c r="BH956" s="70"/>
      <c r="BI956" s="70"/>
      <c r="BJ956" s="70"/>
      <c r="BK956" s="70"/>
      <c r="BL956" s="70"/>
      <c r="BM956" s="70"/>
      <c r="BN956" s="70"/>
      <c r="BO956" s="70"/>
      <c r="BP956" s="70"/>
      <c r="BQ956" s="70"/>
      <c r="BR956" s="70"/>
      <c r="BS956" s="70"/>
    </row>
    <row r="957" spans="7:71" ht="16.5" x14ac:dyDescent="0.35"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  <c r="AW957" s="70"/>
      <c r="AX957" s="70"/>
      <c r="AY957" s="70"/>
      <c r="AZ957" s="70"/>
      <c r="BA957" s="70"/>
      <c r="BB957" s="70"/>
      <c r="BC957" s="70"/>
      <c r="BD957" s="70"/>
      <c r="BE957" s="70"/>
      <c r="BF957" s="70"/>
      <c r="BG957" s="70"/>
      <c r="BH957" s="70"/>
      <c r="BI957" s="70"/>
      <c r="BJ957" s="70"/>
      <c r="BK957" s="70"/>
      <c r="BL957" s="70"/>
      <c r="BM957" s="70"/>
      <c r="BN957" s="70"/>
      <c r="BO957" s="70"/>
      <c r="BP957" s="70"/>
      <c r="BQ957" s="70"/>
      <c r="BR957" s="70"/>
      <c r="BS957" s="70"/>
    </row>
    <row r="958" spans="7:71" ht="16.5" x14ac:dyDescent="0.35"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  <c r="AW958" s="70"/>
      <c r="AX958" s="70"/>
      <c r="AY958" s="70"/>
      <c r="AZ958" s="70"/>
      <c r="BA958" s="70"/>
      <c r="BB958" s="70"/>
      <c r="BC958" s="70"/>
      <c r="BD958" s="70"/>
      <c r="BE958" s="70"/>
      <c r="BF958" s="70"/>
      <c r="BG958" s="70"/>
      <c r="BH958" s="70"/>
      <c r="BI958" s="70"/>
      <c r="BJ958" s="70"/>
      <c r="BK958" s="70"/>
      <c r="BL958" s="70"/>
      <c r="BM958" s="70"/>
      <c r="BN958" s="70"/>
      <c r="BO958" s="70"/>
      <c r="BP958" s="70"/>
      <c r="BQ958" s="70"/>
      <c r="BR958" s="70"/>
      <c r="BS958" s="70"/>
    </row>
    <row r="959" spans="7:71" ht="16.5" x14ac:dyDescent="0.35"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  <c r="AU959" s="70"/>
      <c r="AV959" s="70"/>
      <c r="AW959" s="70"/>
      <c r="AX959" s="70"/>
      <c r="AY959" s="70"/>
      <c r="AZ959" s="70"/>
      <c r="BA959" s="70"/>
      <c r="BB959" s="70"/>
      <c r="BC959" s="70"/>
      <c r="BD959" s="70"/>
      <c r="BE959" s="70"/>
      <c r="BF959" s="70"/>
      <c r="BG959" s="70"/>
      <c r="BH959" s="70"/>
      <c r="BI959" s="70"/>
      <c r="BJ959" s="70"/>
      <c r="BK959" s="70"/>
      <c r="BL959" s="70"/>
      <c r="BM959" s="70"/>
      <c r="BN959" s="70"/>
      <c r="BO959" s="70"/>
      <c r="BP959" s="70"/>
      <c r="BQ959" s="70"/>
      <c r="BR959" s="70"/>
      <c r="BS959" s="70"/>
    </row>
    <row r="960" spans="7:71" ht="16.5" x14ac:dyDescent="0.35"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0"/>
      <c r="AW960" s="70"/>
      <c r="AX960" s="70"/>
      <c r="AY960" s="70"/>
      <c r="AZ960" s="70"/>
      <c r="BA960" s="70"/>
      <c r="BB960" s="70"/>
      <c r="BC960" s="70"/>
      <c r="BD960" s="70"/>
      <c r="BE960" s="70"/>
      <c r="BF960" s="70"/>
      <c r="BG960" s="70"/>
      <c r="BH960" s="70"/>
      <c r="BI960" s="70"/>
      <c r="BJ960" s="70"/>
      <c r="BK960" s="70"/>
      <c r="BL960" s="70"/>
      <c r="BM960" s="70"/>
      <c r="BN960" s="70"/>
      <c r="BO960" s="70"/>
      <c r="BP960" s="70"/>
      <c r="BQ960" s="70"/>
      <c r="BR960" s="70"/>
      <c r="BS960" s="70"/>
    </row>
    <row r="961" spans="7:71" ht="16.5" x14ac:dyDescent="0.35"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0"/>
      <c r="AW961" s="70"/>
      <c r="AX961" s="70"/>
      <c r="AY961" s="70"/>
      <c r="AZ961" s="70"/>
      <c r="BA961" s="70"/>
      <c r="BB961" s="70"/>
      <c r="BC961" s="70"/>
      <c r="BD961" s="70"/>
      <c r="BE961" s="70"/>
      <c r="BF961" s="70"/>
      <c r="BG961" s="70"/>
      <c r="BH961" s="70"/>
      <c r="BI961" s="70"/>
      <c r="BJ961" s="70"/>
      <c r="BK961" s="70"/>
      <c r="BL961" s="70"/>
      <c r="BM961" s="70"/>
      <c r="BN961" s="70"/>
      <c r="BO961" s="70"/>
      <c r="BP961" s="70"/>
      <c r="BQ961" s="70"/>
      <c r="BR961" s="70"/>
      <c r="BS961" s="70"/>
    </row>
    <row r="962" spans="7:71" ht="16.5" x14ac:dyDescent="0.35"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  <c r="AK962" s="70"/>
      <c r="AL962" s="70"/>
      <c r="AM962" s="70"/>
      <c r="AN962" s="70"/>
      <c r="AO962" s="70"/>
      <c r="AP962" s="70"/>
      <c r="AQ962" s="70"/>
      <c r="AR962" s="70"/>
      <c r="AS962" s="70"/>
      <c r="AT962" s="70"/>
      <c r="AU962" s="70"/>
      <c r="AV962" s="70"/>
      <c r="AW962" s="70"/>
      <c r="AX962" s="70"/>
      <c r="AY962" s="70"/>
      <c r="AZ962" s="70"/>
      <c r="BA962" s="70"/>
      <c r="BB962" s="70"/>
      <c r="BC962" s="70"/>
      <c r="BD962" s="70"/>
      <c r="BE962" s="70"/>
      <c r="BF962" s="70"/>
      <c r="BG962" s="70"/>
      <c r="BH962" s="70"/>
      <c r="BI962" s="70"/>
      <c r="BJ962" s="70"/>
      <c r="BK962" s="70"/>
      <c r="BL962" s="70"/>
      <c r="BM962" s="70"/>
      <c r="BN962" s="70"/>
      <c r="BO962" s="70"/>
      <c r="BP962" s="70"/>
      <c r="BQ962" s="70"/>
      <c r="BR962" s="70"/>
      <c r="BS962" s="70"/>
    </row>
    <row r="963" spans="7:71" ht="16.5" x14ac:dyDescent="0.35"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  <c r="AQ963" s="70"/>
      <c r="AR963" s="70"/>
      <c r="AS963" s="70"/>
      <c r="AT963" s="70"/>
      <c r="AU963" s="70"/>
      <c r="AV963" s="70"/>
      <c r="AW963" s="70"/>
      <c r="AX963" s="70"/>
      <c r="AY963" s="70"/>
      <c r="AZ963" s="70"/>
      <c r="BA963" s="70"/>
      <c r="BB963" s="70"/>
      <c r="BC963" s="70"/>
      <c r="BD963" s="70"/>
      <c r="BE963" s="70"/>
      <c r="BF963" s="70"/>
      <c r="BG963" s="70"/>
      <c r="BH963" s="70"/>
      <c r="BI963" s="70"/>
      <c r="BJ963" s="70"/>
      <c r="BK963" s="70"/>
      <c r="BL963" s="70"/>
      <c r="BM963" s="70"/>
      <c r="BN963" s="70"/>
      <c r="BO963" s="70"/>
      <c r="BP963" s="70"/>
      <c r="BQ963" s="70"/>
      <c r="BR963" s="70"/>
      <c r="BS963" s="70"/>
    </row>
    <row r="964" spans="7:71" ht="16.5" x14ac:dyDescent="0.35"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70"/>
      <c r="AL964" s="70"/>
      <c r="AM964" s="70"/>
      <c r="AN964" s="70"/>
      <c r="AO964" s="70"/>
      <c r="AP964" s="70"/>
      <c r="AQ964" s="70"/>
      <c r="AR964" s="70"/>
      <c r="AS964" s="70"/>
      <c r="AT964" s="70"/>
      <c r="AU964" s="70"/>
      <c r="AV964" s="70"/>
      <c r="AW964" s="70"/>
      <c r="AX964" s="70"/>
      <c r="AY964" s="70"/>
      <c r="AZ964" s="70"/>
      <c r="BA964" s="70"/>
      <c r="BB964" s="70"/>
      <c r="BC964" s="70"/>
      <c r="BD964" s="70"/>
      <c r="BE964" s="70"/>
      <c r="BF964" s="70"/>
      <c r="BG964" s="70"/>
      <c r="BH964" s="70"/>
      <c r="BI964" s="70"/>
      <c r="BJ964" s="70"/>
      <c r="BK964" s="70"/>
      <c r="BL964" s="70"/>
      <c r="BM964" s="70"/>
      <c r="BN964" s="70"/>
      <c r="BO964" s="70"/>
      <c r="BP964" s="70"/>
      <c r="BQ964" s="70"/>
      <c r="BR964" s="70"/>
      <c r="BS964" s="70"/>
    </row>
    <row r="965" spans="7:71" ht="16.5" x14ac:dyDescent="0.35"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70"/>
      <c r="AL965" s="70"/>
      <c r="AM965" s="70"/>
      <c r="AN965" s="70"/>
      <c r="AO965" s="70"/>
      <c r="AP965" s="70"/>
      <c r="AQ965" s="70"/>
      <c r="AR965" s="70"/>
      <c r="AS965" s="70"/>
      <c r="AT965" s="70"/>
      <c r="AU965" s="70"/>
      <c r="AV965" s="70"/>
      <c r="AW965" s="70"/>
      <c r="AX965" s="70"/>
      <c r="AY965" s="70"/>
      <c r="AZ965" s="70"/>
      <c r="BA965" s="70"/>
      <c r="BB965" s="70"/>
      <c r="BC965" s="70"/>
      <c r="BD965" s="70"/>
      <c r="BE965" s="70"/>
      <c r="BF965" s="70"/>
      <c r="BG965" s="70"/>
      <c r="BH965" s="70"/>
      <c r="BI965" s="70"/>
      <c r="BJ965" s="70"/>
      <c r="BK965" s="70"/>
      <c r="BL965" s="70"/>
      <c r="BM965" s="70"/>
      <c r="BN965" s="70"/>
      <c r="BO965" s="70"/>
      <c r="BP965" s="70"/>
      <c r="BQ965" s="70"/>
      <c r="BR965" s="70"/>
      <c r="BS965" s="70"/>
    </row>
    <row r="966" spans="7:71" ht="16.5" x14ac:dyDescent="0.35"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70"/>
      <c r="AL966" s="70"/>
      <c r="AM966" s="70"/>
      <c r="AN966" s="70"/>
      <c r="AO966" s="70"/>
      <c r="AP966" s="70"/>
      <c r="AQ966" s="70"/>
      <c r="AR966" s="70"/>
      <c r="AS966" s="70"/>
      <c r="AT966" s="70"/>
      <c r="AU966" s="70"/>
      <c r="AV966" s="70"/>
      <c r="AW966" s="70"/>
      <c r="AX966" s="70"/>
      <c r="AY966" s="70"/>
      <c r="AZ966" s="70"/>
      <c r="BA966" s="70"/>
      <c r="BB966" s="70"/>
      <c r="BC966" s="70"/>
      <c r="BD966" s="70"/>
      <c r="BE966" s="70"/>
      <c r="BF966" s="70"/>
      <c r="BG966" s="70"/>
      <c r="BH966" s="70"/>
      <c r="BI966" s="70"/>
      <c r="BJ966" s="70"/>
      <c r="BK966" s="70"/>
      <c r="BL966" s="70"/>
      <c r="BM966" s="70"/>
      <c r="BN966" s="70"/>
      <c r="BO966" s="70"/>
      <c r="BP966" s="70"/>
      <c r="BQ966" s="70"/>
      <c r="BR966" s="70"/>
      <c r="BS966" s="70"/>
    </row>
    <row r="967" spans="7:71" ht="16.5" x14ac:dyDescent="0.35"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  <c r="AK967" s="70"/>
      <c r="AL967" s="70"/>
      <c r="AM967" s="70"/>
      <c r="AN967" s="70"/>
      <c r="AO967" s="70"/>
      <c r="AP967" s="70"/>
      <c r="AQ967" s="70"/>
      <c r="AR967" s="70"/>
      <c r="AS967" s="70"/>
      <c r="AT967" s="70"/>
      <c r="AU967" s="70"/>
      <c r="AV967" s="70"/>
      <c r="AW967" s="70"/>
      <c r="AX967" s="70"/>
      <c r="AY967" s="70"/>
      <c r="AZ967" s="70"/>
      <c r="BA967" s="70"/>
      <c r="BB967" s="70"/>
      <c r="BC967" s="70"/>
      <c r="BD967" s="70"/>
      <c r="BE967" s="70"/>
      <c r="BF967" s="70"/>
      <c r="BG967" s="70"/>
      <c r="BH967" s="70"/>
      <c r="BI967" s="70"/>
      <c r="BJ967" s="70"/>
      <c r="BK967" s="70"/>
      <c r="BL967" s="70"/>
      <c r="BM967" s="70"/>
      <c r="BN967" s="70"/>
      <c r="BO967" s="70"/>
      <c r="BP967" s="70"/>
      <c r="BQ967" s="70"/>
      <c r="BR967" s="70"/>
      <c r="BS967" s="70"/>
    </row>
    <row r="968" spans="7:71" ht="16.5" x14ac:dyDescent="0.35"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  <c r="AU968" s="70"/>
      <c r="AV968" s="70"/>
      <c r="AW968" s="70"/>
      <c r="AX968" s="70"/>
      <c r="AY968" s="70"/>
      <c r="AZ968" s="70"/>
      <c r="BA968" s="70"/>
      <c r="BB968" s="70"/>
      <c r="BC968" s="70"/>
      <c r="BD968" s="70"/>
      <c r="BE968" s="70"/>
      <c r="BF968" s="70"/>
      <c r="BG968" s="70"/>
      <c r="BH968" s="70"/>
      <c r="BI968" s="70"/>
      <c r="BJ968" s="70"/>
      <c r="BK968" s="70"/>
      <c r="BL968" s="70"/>
      <c r="BM968" s="70"/>
      <c r="BN968" s="70"/>
      <c r="BO968" s="70"/>
      <c r="BP968" s="70"/>
      <c r="BQ968" s="70"/>
      <c r="BR968" s="70"/>
      <c r="BS968" s="70"/>
    </row>
    <row r="969" spans="7:71" ht="16.5" x14ac:dyDescent="0.35"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  <c r="AU969" s="70"/>
      <c r="AV969" s="70"/>
      <c r="AW969" s="70"/>
      <c r="AX969" s="70"/>
      <c r="AY969" s="70"/>
      <c r="AZ969" s="70"/>
      <c r="BA969" s="70"/>
      <c r="BB969" s="70"/>
      <c r="BC969" s="70"/>
      <c r="BD969" s="70"/>
      <c r="BE969" s="70"/>
      <c r="BF969" s="70"/>
      <c r="BG969" s="70"/>
      <c r="BH969" s="70"/>
      <c r="BI969" s="70"/>
      <c r="BJ969" s="70"/>
      <c r="BK969" s="70"/>
      <c r="BL969" s="70"/>
      <c r="BM969" s="70"/>
      <c r="BN969" s="70"/>
      <c r="BO969" s="70"/>
      <c r="BP969" s="70"/>
      <c r="BQ969" s="70"/>
      <c r="BR969" s="70"/>
      <c r="BS969" s="70"/>
    </row>
    <row r="970" spans="7:71" ht="16.5" x14ac:dyDescent="0.35"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  <c r="AU970" s="70"/>
      <c r="AV970" s="70"/>
      <c r="AW970" s="70"/>
      <c r="AX970" s="70"/>
      <c r="AY970" s="70"/>
      <c r="AZ970" s="70"/>
      <c r="BA970" s="70"/>
      <c r="BB970" s="70"/>
      <c r="BC970" s="70"/>
      <c r="BD970" s="70"/>
      <c r="BE970" s="70"/>
      <c r="BF970" s="70"/>
      <c r="BG970" s="70"/>
      <c r="BH970" s="70"/>
      <c r="BI970" s="70"/>
      <c r="BJ970" s="70"/>
      <c r="BK970" s="70"/>
      <c r="BL970" s="70"/>
      <c r="BM970" s="70"/>
      <c r="BN970" s="70"/>
      <c r="BO970" s="70"/>
      <c r="BP970" s="70"/>
      <c r="BQ970" s="70"/>
      <c r="BR970" s="70"/>
      <c r="BS970" s="70"/>
    </row>
    <row r="971" spans="7:71" ht="16.5" x14ac:dyDescent="0.35"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  <c r="AK971" s="70"/>
      <c r="AL971" s="70"/>
      <c r="AM971" s="70"/>
      <c r="AN971" s="70"/>
      <c r="AO971" s="70"/>
      <c r="AP971" s="70"/>
      <c r="AQ971" s="70"/>
      <c r="AR971" s="70"/>
      <c r="AS971" s="70"/>
      <c r="AT971" s="70"/>
      <c r="AU971" s="70"/>
      <c r="AV971" s="70"/>
      <c r="AW971" s="70"/>
      <c r="AX971" s="70"/>
      <c r="AY971" s="70"/>
      <c r="AZ971" s="70"/>
      <c r="BA971" s="70"/>
      <c r="BB971" s="70"/>
      <c r="BC971" s="70"/>
      <c r="BD971" s="70"/>
      <c r="BE971" s="70"/>
      <c r="BF971" s="70"/>
      <c r="BG971" s="70"/>
      <c r="BH971" s="70"/>
      <c r="BI971" s="70"/>
      <c r="BJ971" s="70"/>
      <c r="BK971" s="70"/>
      <c r="BL971" s="70"/>
      <c r="BM971" s="70"/>
      <c r="BN971" s="70"/>
      <c r="BO971" s="70"/>
      <c r="BP971" s="70"/>
      <c r="BQ971" s="70"/>
      <c r="BR971" s="70"/>
      <c r="BS971" s="70"/>
    </row>
    <row r="972" spans="7:71" ht="16.5" x14ac:dyDescent="0.35"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  <c r="AK972" s="70"/>
      <c r="AL972" s="70"/>
      <c r="AM972" s="70"/>
      <c r="AN972" s="70"/>
      <c r="AO972" s="70"/>
      <c r="AP972" s="70"/>
      <c r="AQ972" s="70"/>
      <c r="AR972" s="70"/>
      <c r="AS972" s="70"/>
      <c r="AT972" s="70"/>
      <c r="AU972" s="70"/>
      <c r="AV972" s="70"/>
      <c r="AW972" s="70"/>
      <c r="AX972" s="70"/>
      <c r="AY972" s="70"/>
      <c r="AZ972" s="70"/>
      <c r="BA972" s="70"/>
      <c r="BB972" s="70"/>
      <c r="BC972" s="70"/>
      <c r="BD972" s="70"/>
      <c r="BE972" s="70"/>
      <c r="BF972" s="70"/>
      <c r="BG972" s="70"/>
      <c r="BH972" s="70"/>
      <c r="BI972" s="70"/>
      <c r="BJ972" s="70"/>
      <c r="BK972" s="70"/>
      <c r="BL972" s="70"/>
      <c r="BM972" s="70"/>
      <c r="BN972" s="70"/>
      <c r="BO972" s="70"/>
      <c r="BP972" s="70"/>
      <c r="BQ972" s="70"/>
      <c r="BR972" s="70"/>
      <c r="BS972" s="70"/>
    </row>
    <row r="973" spans="7:71" ht="16.5" x14ac:dyDescent="0.35"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  <c r="AK973" s="70"/>
      <c r="AL973" s="70"/>
      <c r="AM973" s="70"/>
      <c r="AN973" s="70"/>
      <c r="AO973" s="70"/>
      <c r="AP973" s="70"/>
      <c r="AQ973" s="70"/>
      <c r="AR973" s="70"/>
      <c r="AS973" s="70"/>
      <c r="AT973" s="70"/>
      <c r="AU973" s="70"/>
      <c r="AV973" s="70"/>
      <c r="AW973" s="70"/>
      <c r="AX973" s="70"/>
      <c r="AY973" s="70"/>
      <c r="AZ973" s="70"/>
      <c r="BA973" s="70"/>
      <c r="BB973" s="70"/>
      <c r="BC973" s="70"/>
      <c r="BD973" s="70"/>
      <c r="BE973" s="70"/>
      <c r="BF973" s="70"/>
      <c r="BG973" s="70"/>
      <c r="BH973" s="70"/>
      <c r="BI973" s="70"/>
      <c r="BJ973" s="70"/>
      <c r="BK973" s="70"/>
      <c r="BL973" s="70"/>
      <c r="BM973" s="70"/>
      <c r="BN973" s="70"/>
      <c r="BO973" s="70"/>
      <c r="BP973" s="70"/>
      <c r="BQ973" s="70"/>
      <c r="BR973" s="70"/>
      <c r="BS973" s="70"/>
    </row>
    <row r="974" spans="7:71" ht="16.5" x14ac:dyDescent="0.35"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  <c r="AK974" s="70"/>
      <c r="AL974" s="70"/>
      <c r="AM974" s="70"/>
      <c r="AN974" s="70"/>
      <c r="AO974" s="70"/>
      <c r="AP974" s="70"/>
      <c r="AQ974" s="70"/>
      <c r="AR974" s="70"/>
      <c r="AS974" s="70"/>
      <c r="AT974" s="70"/>
      <c r="AU974" s="70"/>
      <c r="AV974" s="70"/>
      <c r="AW974" s="70"/>
      <c r="AX974" s="70"/>
      <c r="AY974" s="70"/>
      <c r="AZ974" s="70"/>
      <c r="BA974" s="70"/>
      <c r="BB974" s="70"/>
      <c r="BC974" s="70"/>
      <c r="BD974" s="70"/>
      <c r="BE974" s="70"/>
      <c r="BF974" s="70"/>
      <c r="BG974" s="70"/>
      <c r="BH974" s="70"/>
      <c r="BI974" s="70"/>
      <c r="BJ974" s="70"/>
      <c r="BK974" s="70"/>
      <c r="BL974" s="70"/>
      <c r="BM974" s="70"/>
      <c r="BN974" s="70"/>
      <c r="BO974" s="70"/>
      <c r="BP974" s="70"/>
      <c r="BQ974" s="70"/>
      <c r="BR974" s="70"/>
      <c r="BS974" s="70"/>
    </row>
    <row r="975" spans="7:71" ht="16.5" x14ac:dyDescent="0.35"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  <c r="AK975" s="70"/>
      <c r="AL975" s="70"/>
      <c r="AM975" s="70"/>
      <c r="AN975" s="70"/>
      <c r="AO975" s="70"/>
      <c r="AP975" s="70"/>
      <c r="AQ975" s="70"/>
      <c r="AR975" s="70"/>
      <c r="AS975" s="70"/>
      <c r="AT975" s="70"/>
      <c r="AU975" s="70"/>
      <c r="AV975" s="70"/>
      <c r="AW975" s="70"/>
      <c r="AX975" s="70"/>
      <c r="AY975" s="70"/>
      <c r="AZ975" s="70"/>
      <c r="BA975" s="70"/>
      <c r="BB975" s="70"/>
      <c r="BC975" s="70"/>
      <c r="BD975" s="70"/>
      <c r="BE975" s="70"/>
      <c r="BF975" s="70"/>
      <c r="BG975" s="70"/>
      <c r="BH975" s="70"/>
      <c r="BI975" s="70"/>
      <c r="BJ975" s="70"/>
      <c r="BK975" s="70"/>
      <c r="BL975" s="70"/>
      <c r="BM975" s="70"/>
      <c r="BN975" s="70"/>
      <c r="BO975" s="70"/>
      <c r="BP975" s="70"/>
      <c r="BQ975" s="70"/>
      <c r="BR975" s="70"/>
      <c r="BS975" s="70"/>
    </row>
    <row r="976" spans="7:71" ht="16.5" x14ac:dyDescent="0.35"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  <c r="AK976" s="70"/>
      <c r="AL976" s="70"/>
      <c r="AM976" s="70"/>
      <c r="AN976" s="70"/>
      <c r="AO976" s="70"/>
      <c r="AP976" s="70"/>
      <c r="AQ976" s="70"/>
      <c r="AR976" s="70"/>
      <c r="AS976" s="70"/>
      <c r="AT976" s="70"/>
      <c r="AU976" s="70"/>
      <c r="AV976" s="70"/>
      <c r="AW976" s="70"/>
      <c r="AX976" s="70"/>
      <c r="AY976" s="70"/>
      <c r="AZ976" s="70"/>
      <c r="BA976" s="70"/>
      <c r="BB976" s="70"/>
      <c r="BC976" s="70"/>
      <c r="BD976" s="70"/>
      <c r="BE976" s="70"/>
      <c r="BF976" s="70"/>
      <c r="BG976" s="70"/>
      <c r="BH976" s="70"/>
      <c r="BI976" s="70"/>
      <c r="BJ976" s="70"/>
      <c r="BK976" s="70"/>
      <c r="BL976" s="70"/>
      <c r="BM976" s="70"/>
      <c r="BN976" s="70"/>
      <c r="BO976" s="70"/>
      <c r="BP976" s="70"/>
      <c r="BQ976" s="70"/>
      <c r="BR976" s="70"/>
      <c r="BS976" s="70"/>
    </row>
    <row r="977" spans="7:71" ht="16.5" x14ac:dyDescent="0.35"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  <c r="AK977" s="70"/>
      <c r="AL977" s="70"/>
      <c r="AM977" s="70"/>
      <c r="AN977" s="70"/>
      <c r="AO977" s="70"/>
      <c r="AP977" s="70"/>
      <c r="AQ977" s="70"/>
      <c r="AR977" s="70"/>
      <c r="AS977" s="70"/>
      <c r="AT977" s="70"/>
      <c r="AU977" s="70"/>
      <c r="AV977" s="70"/>
      <c r="AW977" s="70"/>
      <c r="AX977" s="70"/>
      <c r="AY977" s="70"/>
      <c r="AZ977" s="70"/>
      <c r="BA977" s="70"/>
      <c r="BB977" s="70"/>
      <c r="BC977" s="70"/>
      <c r="BD977" s="70"/>
      <c r="BE977" s="70"/>
      <c r="BF977" s="70"/>
      <c r="BG977" s="70"/>
      <c r="BH977" s="70"/>
      <c r="BI977" s="70"/>
      <c r="BJ977" s="70"/>
      <c r="BK977" s="70"/>
      <c r="BL977" s="70"/>
      <c r="BM977" s="70"/>
      <c r="BN977" s="70"/>
      <c r="BO977" s="70"/>
      <c r="BP977" s="70"/>
      <c r="BQ977" s="70"/>
      <c r="BR977" s="70"/>
      <c r="BS977" s="70"/>
    </row>
    <row r="978" spans="7:71" ht="16.5" x14ac:dyDescent="0.35"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  <c r="AU978" s="70"/>
      <c r="AV978" s="70"/>
      <c r="AW978" s="70"/>
      <c r="AX978" s="70"/>
      <c r="AY978" s="70"/>
      <c r="AZ978" s="70"/>
      <c r="BA978" s="70"/>
      <c r="BB978" s="70"/>
      <c r="BC978" s="70"/>
      <c r="BD978" s="70"/>
      <c r="BE978" s="70"/>
      <c r="BF978" s="70"/>
      <c r="BG978" s="70"/>
      <c r="BH978" s="70"/>
      <c r="BI978" s="70"/>
      <c r="BJ978" s="70"/>
      <c r="BK978" s="70"/>
      <c r="BL978" s="70"/>
      <c r="BM978" s="70"/>
      <c r="BN978" s="70"/>
      <c r="BO978" s="70"/>
      <c r="BP978" s="70"/>
      <c r="BQ978" s="70"/>
      <c r="BR978" s="70"/>
      <c r="BS978" s="70"/>
    </row>
    <row r="979" spans="7:71" ht="16.5" x14ac:dyDescent="0.35"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</row>
    <row r="980" spans="7:71" ht="16.5" x14ac:dyDescent="0.35"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</row>
    <row r="981" spans="7:71" ht="16.5" x14ac:dyDescent="0.35"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</row>
    <row r="982" spans="7:71" ht="16.5" x14ac:dyDescent="0.35"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  <c r="AK982" s="70"/>
      <c r="AL982" s="70"/>
      <c r="AM982" s="70"/>
      <c r="AN982" s="70"/>
      <c r="AO982" s="70"/>
      <c r="AP982" s="70"/>
      <c r="AQ982" s="70"/>
      <c r="AR982" s="70"/>
      <c r="AS982" s="70"/>
      <c r="AT982" s="70"/>
      <c r="AU982" s="70"/>
      <c r="AV982" s="70"/>
      <c r="AW982" s="70"/>
      <c r="AX982" s="70"/>
      <c r="AY982" s="70"/>
      <c r="AZ982" s="70"/>
      <c r="BA982" s="70"/>
      <c r="BB982" s="70"/>
      <c r="BC982" s="70"/>
      <c r="BD982" s="70"/>
      <c r="BE982" s="70"/>
      <c r="BF982" s="70"/>
      <c r="BG982" s="70"/>
      <c r="BH982" s="70"/>
      <c r="BI982" s="70"/>
      <c r="BJ982" s="70"/>
      <c r="BK982" s="70"/>
      <c r="BL982" s="70"/>
      <c r="BM982" s="70"/>
      <c r="BN982" s="70"/>
      <c r="BO982" s="70"/>
      <c r="BP982" s="70"/>
      <c r="BQ982" s="70"/>
      <c r="BR982" s="70"/>
      <c r="BS982" s="70"/>
    </row>
    <row r="983" spans="7:71" ht="16.5" x14ac:dyDescent="0.35"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  <c r="AK983" s="70"/>
      <c r="AL983" s="70"/>
      <c r="AM983" s="70"/>
      <c r="AN983" s="70"/>
      <c r="AO983" s="70"/>
      <c r="AP983" s="70"/>
      <c r="AQ983" s="70"/>
      <c r="AR983" s="70"/>
      <c r="AS983" s="70"/>
      <c r="AT983" s="70"/>
      <c r="AU983" s="70"/>
      <c r="AV983" s="70"/>
      <c r="AW983" s="70"/>
      <c r="AX983" s="70"/>
      <c r="AY983" s="70"/>
      <c r="AZ983" s="70"/>
      <c r="BA983" s="70"/>
      <c r="BB983" s="70"/>
      <c r="BC983" s="70"/>
      <c r="BD983" s="70"/>
      <c r="BE983" s="70"/>
      <c r="BF983" s="70"/>
      <c r="BG983" s="70"/>
      <c r="BH983" s="70"/>
      <c r="BI983" s="70"/>
      <c r="BJ983" s="70"/>
      <c r="BK983" s="70"/>
      <c r="BL983" s="70"/>
      <c r="BM983" s="70"/>
      <c r="BN983" s="70"/>
      <c r="BO983" s="70"/>
      <c r="BP983" s="70"/>
      <c r="BQ983" s="70"/>
      <c r="BR983" s="70"/>
      <c r="BS983" s="70"/>
    </row>
    <row r="984" spans="7:71" ht="16.5" x14ac:dyDescent="0.35"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  <c r="AK984" s="70"/>
      <c r="AL984" s="70"/>
      <c r="AM984" s="70"/>
      <c r="AN984" s="70"/>
      <c r="AO984" s="70"/>
      <c r="AP984" s="70"/>
      <c r="AQ984" s="70"/>
      <c r="AR984" s="70"/>
      <c r="AS984" s="70"/>
      <c r="AT984" s="70"/>
      <c r="AU984" s="70"/>
      <c r="AV984" s="70"/>
      <c r="AW984" s="70"/>
      <c r="AX984" s="70"/>
      <c r="AY984" s="70"/>
      <c r="AZ984" s="70"/>
      <c r="BA984" s="70"/>
      <c r="BB984" s="70"/>
      <c r="BC984" s="70"/>
      <c r="BD984" s="70"/>
      <c r="BE984" s="70"/>
      <c r="BF984" s="70"/>
      <c r="BG984" s="70"/>
      <c r="BH984" s="70"/>
      <c r="BI984" s="70"/>
      <c r="BJ984" s="70"/>
      <c r="BK984" s="70"/>
      <c r="BL984" s="70"/>
      <c r="BM984" s="70"/>
      <c r="BN984" s="70"/>
      <c r="BO984" s="70"/>
      <c r="BP984" s="70"/>
      <c r="BQ984" s="70"/>
      <c r="BR984" s="70"/>
      <c r="BS984" s="70"/>
    </row>
    <row r="985" spans="7:71" ht="16.5" x14ac:dyDescent="0.35"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0"/>
      <c r="AW985" s="70"/>
      <c r="AX985" s="70"/>
      <c r="AY985" s="70"/>
      <c r="AZ985" s="70"/>
      <c r="BA985" s="70"/>
      <c r="BB985" s="70"/>
      <c r="BC985" s="70"/>
      <c r="BD985" s="70"/>
      <c r="BE985" s="70"/>
      <c r="BF985" s="70"/>
      <c r="BG985" s="70"/>
      <c r="BH985" s="70"/>
      <c r="BI985" s="70"/>
      <c r="BJ985" s="70"/>
      <c r="BK985" s="70"/>
      <c r="BL985" s="70"/>
      <c r="BM985" s="70"/>
      <c r="BN985" s="70"/>
      <c r="BO985" s="70"/>
      <c r="BP985" s="70"/>
      <c r="BQ985" s="70"/>
      <c r="BR985" s="70"/>
      <c r="BS985" s="70"/>
    </row>
    <row r="986" spans="7:71" ht="16.5" x14ac:dyDescent="0.35"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0"/>
      <c r="AW986" s="70"/>
      <c r="AX986" s="70"/>
      <c r="AY986" s="70"/>
      <c r="AZ986" s="70"/>
      <c r="BA986" s="70"/>
      <c r="BB986" s="70"/>
      <c r="BC986" s="70"/>
      <c r="BD986" s="70"/>
      <c r="BE986" s="70"/>
      <c r="BF986" s="70"/>
      <c r="BG986" s="70"/>
      <c r="BH986" s="70"/>
      <c r="BI986" s="70"/>
      <c r="BJ986" s="70"/>
      <c r="BK986" s="70"/>
      <c r="BL986" s="70"/>
      <c r="BM986" s="70"/>
      <c r="BN986" s="70"/>
      <c r="BO986" s="70"/>
      <c r="BP986" s="70"/>
      <c r="BQ986" s="70"/>
      <c r="BR986" s="70"/>
      <c r="BS986" s="70"/>
    </row>
    <row r="987" spans="7:71" ht="16.5" x14ac:dyDescent="0.35"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0"/>
      <c r="AW987" s="70"/>
      <c r="AX987" s="70"/>
      <c r="AY987" s="70"/>
      <c r="AZ987" s="70"/>
      <c r="BA987" s="70"/>
      <c r="BB987" s="70"/>
      <c r="BC987" s="70"/>
      <c r="BD987" s="70"/>
      <c r="BE987" s="70"/>
      <c r="BF987" s="70"/>
      <c r="BG987" s="70"/>
      <c r="BH987" s="70"/>
      <c r="BI987" s="70"/>
      <c r="BJ987" s="70"/>
      <c r="BK987" s="70"/>
      <c r="BL987" s="70"/>
      <c r="BM987" s="70"/>
      <c r="BN987" s="70"/>
      <c r="BO987" s="70"/>
      <c r="BP987" s="70"/>
      <c r="BQ987" s="70"/>
      <c r="BR987" s="70"/>
      <c r="BS987" s="70"/>
    </row>
    <row r="988" spans="7:71" ht="16.5" x14ac:dyDescent="0.35"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  <c r="AK988" s="70"/>
      <c r="AL988" s="70"/>
      <c r="AM988" s="70"/>
      <c r="AN988" s="70"/>
      <c r="AO988" s="70"/>
      <c r="AP988" s="70"/>
      <c r="AQ988" s="70"/>
      <c r="AR988" s="70"/>
      <c r="AS988" s="70"/>
      <c r="AT988" s="70"/>
      <c r="AU988" s="70"/>
      <c r="AV988" s="70"/>
      <c r="AW988" s="70"/>
      <c r="AX988" s="70"/>
      <c r="AY988" s="70"/>
      <c r="AZ988" s="70"/>
      <c r="BA988" s="70"/>
      <c r="BB988" s="70"/>
      <c r="BC988" s="70"/>
      <c r="BD988" s="70"/>
      <c r="BE988" s="70"/>
      <c r="BF988" s="70"/>
      <c r="BG988" s="70"/>
      <c r="BH988" s="70"/>
      <c r="BI988" s="70"/>
      <c r="BJ988" s="70"/>
      <c r="BK988" s="70"/>
      <c r="BL988" s="70"/>
      <c r="BM988" s="70"/>
      <c r="BN988" s="70"/>
      <c r="BO988" s="70"/>
      <c r="BP988" s="70"/>
      <c r="BQ988" s="70"/>
      <c r="BR988" s="70"/>
      <c r="BS988" s="70"/>
    </row>
    <row r="989" spans="7:71" ht="16.5" x14ac:dyDescent="0.35"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  <c r="AK989" s="70"/>
      <c r="AL989" s="70"/>
      <c r="AM989" s="70"/>
      <c r="AN989" s="70"/>
      <c r="AO989" s="70"/>
      <c r="AP989" s="70"/>
      <c r="AQ989" s="70"/>
      <c r="AR989" s="70"/>
      <c r="AS989" s="70"/>
      <c r="AT989" s="70"/>
      <c r="AU989" s="70"/>
      <c r="AV989" s="70"/>
      <c r="AW989" s="70"/>
      <c r="AX989" s="70"/>
      <c r="AY989" s="70"/>
      <c r="AZ989" s="70"/>
      <c r="BA989" s="70"/>
      <c r="BB989" s="70"/>
      <c r="BC989" s="70"/>
      <c r="BD989" s="70"/>
      <c r="BE989" s="70"/>
      <c r="BF989" s="70"/>
      <c r="BG989" s="70"/>
      <c r="BH989" s="70"/>
      <c r="BI989" s="70"/>
      <c r="BJ989" s="70"/>
      <c r="BK989" s="70"/>
      <c r="BL989" s="70"/>
      <c r="BM989" s="70"/>
      <c r="BN989" s="70"/>
      <c r="BO989" s="70"/>
      <c r="BP989" s="70"/>
      <c r="BQ989" s="70"/>
      <c r="BR989" s="70"/>
      <c r="BS989" s="70"/>
    </row>
    <row r="990" spans="7:71" ht="16.5" x14ac:dyDescent="0.35"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  <c r="AU990" s="70"/>
      <c r="AV990" s="70"/>
      <c r="AW990" s="70"/>
      <c r="AX990" s="70"/>
      <c r="AY990" s="70"/>
      <c r="AZ990" s="70"/>
      <c r="BA990" s="70"/>
      <c r="BB990" s="70"/>
      <c r="BC990" s="70"/>
      <c r="BD990" s="70"/>
      <c r="BE990" s="70"/>
      <c r="BF990" s="70"/>
      <c r="BG990" s="70"/>
      <c r="BH990" s="70"/>
      <c r="BI990" s="70"/>
      <c r="BJ990" s="70"/>
      <c r="BK990" s="70"/>
      <c r="BL990" s="70"/>
      <c r="BM990" s="70"/>
      <c r="BN990" s="70"/>
      <c r="BO990" s="70"/>
      <c r="BP990" s="70"/>
      <c r="BQ990" s="70"/>
      <c r="BR990" s="70"/>
      <c r="BS990" s="70"/>
    </row>
    <row r="991" spans="7:71" ht="16.5" x14ac:dyDescent="0.35"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  <c r="AU991" s="70"/>
      <c r="AV991" s="70"/>
      <c r="AW991" s="70"/>
      <c r="AX991" s="70"/>
      <c r="AY991" s="70"/>
      <c r="AZ991" s="70"/>
      <c r="BA991" s="70"/>
      <c r="BB991" s="70"/>
      <c r="BC991" s="70"/>
      <c r="BD991" s="70"/>
      <c r="BE991" s="70"/>
      <c r="BF991" s="70"/>
      <c r="BG991" s="70"/>
      <c r="BH991" s="70"/>
      <c r="BI991" s="70"/>
      <c r="BJ991" s="70"/>
      <c r="BK991" s="70"/>
      <c r="BL991" s="70"/>
      <c r="BM991" s="70"/>
      <c r="BN991" s="70"/>
      <c r="BO991" s="70"/>
      <c r="BP991" s="70"/>
      <c r="BQ991" s="70"/>
      <c r="BR991" s="70"/>
      <c r="BS991" s="70"/>
    </row>
    <row r="992" spans="7:71" ht="16.5" x14ac:dyDescent="0.35"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70"/>
      <c r="AL992" s="70"/>
      <c r="AM992" s="70"/>
      <c r="AN992" s="70"/>
      <c r="AO992" s="70"/>
      <c r="AP992" s="70"/>
      <c r="AQ992" s="70"/>
      <c r="AR992" s="70"/>
      <c r="AS992" s="70"/>
      <c r="AT992" s="70"/>
      <c r="AU992" s="70"/>
      <c r="AV992" s="70"/>
      <c r="AW992" s="70"/>
      <c r="AX992" s="70"/>
      <c r="AY992" s="70"/>
      <c r="AZ992" s="70"/>
      <c r="BA992" s="70"/>
      <c r="BB992" s="70"/>
      <c r="BC992" s="70"/>
      <c r="BD992" s="70"/>
      <c r="BE992" s="70"/>
      <c r="BF992" s="70"/>
      <c r="BG992" s="70"/>
      <c r="BH992" s="70"/>
      <c r="BI992" s="70"/>
      <c r="BJ992" s="70"/>
      <c r="BK992" s="70"/>
      <c r="BL992" s="70"/>
      <c r="BM992" s="70"/>
      <c r="BN992" s="70"/>
      <c r="BO992" s="70"/>
      <c r="BP992" s="70"/>
      <c r="BQ992" s="70"/>
      <c r="BR992" s="70"/>
      <c r="BS992" s="70"/>
    </row>
    <row r="993" spans="7:71" ht="16.5" x14ac:dyDescent="0.35"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70"/>
      <c r="AL993" s="70"/>
      <c r="AM993" s="70"/>
      <c r="AN993" s="70"/>
      <c r="AO993" s="70"/>
      <c r="AP993" s="70"/>
      <c r="AQ993" s="70"/>
      <c r="AR993" s="70"/>
      <c r="AS993" s="70"/>
      <c r="AT993" s="70"/>
      <c r="AU993" s="70"/>
      <c r="AV993" s="70"/>
      <c r="AW993" s="70"/>
      <c r="AX993" s="70"/>
      <c r="AY993" s="70"/>
      <c r="AZ993" s="70"/>
      <c r="BA993" s="70"/>
      <c r="BB993" s="70"/>
      <c r="BC993" s="70"/>
      <c r="BD993" s="70"/>
      <c r="BE993" s="70"/>
      <c r="BF993" s="70"/>
      <c r="BG993" s="70"/>
      <c r="BH993" s="70"/>
      <c r="BI993" s="70"/>
      <c r="BJ993" s="70"/>
      <c r="BK993" s="70"/>
      <c r="BL993" s="70"/>
      <c r="BM993" s="70"/>
      <c r="BN993" s="70"/>
      <c r="BO993" s="70"/>
      <c r="BP993" s="70"/>
      <c r="BQ993" s="70"/>
      <c r="BR993" s="70"/>
      <c r="BS993" s="70"/>
    </row>
    <row r="994" spans="7:71" ht="16.5" x14ac:dyDescent="0.35"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70"/>
      <c r="AL994" s="70"/>
      <c r="AM994" s="70"/>
      <c r="AN994" s="70"/>
      <c r="AO994" s="70"/>
      <c r="AP994" s="70"/>
      <c r="AQ994" s="70"/>
      <c r="AR994" s="70"/>
      <c r="AS994" s="70"/>
      <c r="AT994" s="70"/>
      <c r="AU994" s="70"/>
      <c r="AV994" s="70"/>
      <c r="AW994" s="70"/>
      <c r="AX994" s="70"/>
      <c r="AY994" s="70"/>
      <c r="AZ994" s="70"/>
      <c r="BA994" s="70"/>
      <c r="BB994" s="70"/>
      <c r="BC994" s="70"/>
      <c r="BD994" s="70"/>
      <c r="BE994" s="70"/>
      <c r="BF994" s="70"/>
      <c r="BG994" s="70"/>
      <c r="BH994" s="70"/>
      <c r="BI994" s="70"/>
      <c r="BJ994" s="70"/>
      <c r="BK994" s="70"/>
      <c r="BL994" s="70"/>
      <c r="BM994" s="70"/>
      <c r="BN994" s="70"/>
      <c r="BO994" s="70"/>
      <c r="BP994" s="70"/>
      <c r="BQ994" s="70"/>
      <c r="BR994" s="70"/>
      <c r="BS994" s="70"/>
    </row>
    <row r="995" spans="7:71" ht="16.5" x14ac:dyDescent="0.35"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70"/>
      <c r="AL995" s="70"/>
      <c r="AM995" s="70"/>
      <c r="AN995" s="70"/>
      <c r="AO995" s="70"/>
      <c r="AP995" s="70"/>
      <c r="AQ995" s="70"/>
      <c r="AR995" s="70"/>
      <c r="AS995" s="70"/>
      <c r="AT995" s="70"/>
      <c r="AU995" s="70"/>
      <c r="AV995" s="70"/>
      <c r="AW995" s="70"/>
      <c r="AX995" s="70"/>
      <c r="AY995" s="70"/>
      <c r="AZ995" s="70"/>
      <c r="BA995" s="70"/>
      <c r="BB995" s="70"/>
      <c r="BC995" s="70"/>
      <c r="BD995" s="70"/>
      <c r="BE995" s="70"/>
      <c r="BF995" s="70"/>
      <c r="BG995" s="70"/>
      <c r="BH995" s="70"/>
      <c r="BI995" s="70"/>
      <c r="BJ995" s="70"/>
      <c r="BK995" s="70"/>
      <c r="BL995" s="70"/>
      <c r="BM995" s="70"/>
      <c r="BN995" s="70"/>
      <c r="BO995" s="70"/>
      <c r="BP995" s="70"/>
      <c r="BQ995" s="70"/>
      <c r="BR995" s="70"/>
      <c r="BS995" s="70"/>
    </row>
    <row r="996" spans="7:71" ht="16.5" x14ac:dyDescent="0.35"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  <c r="AE996" s="70"/>
      <c r="AF996" s="70"/>
      <c r="AG996" s="70"/>
      <c r="AH996" s="70"/>
      <c r="AI996" s="70"/>
      <c r="AJ996" s="70"/>
      <c r="AK996" s="70"/>
      <c r="AL996" s="70"/>
      <c r="AM996" s="70"/>
      <c r="AN996" s="70"/>
      <c r="AO996" s="70"/>
      <c r="AP996" s="70"/>
      <c r="AQ996" s="70"/>
      <c r="AR996" s="70"/>
      <c r="AS996" s="70"/>
      <c r="AT996" s="70"/>
      <c r="AU996" s="70"/>
      <c r="AV996" s="70"/>
      <c r="AW996" s="70"/>
      <c r="AX996" s="70"/>
      <c r="AY996" s="70"/>
      <c r="AZ996" s="70"/>
      <c r="BA996" s="70"/>
      <c r="BB996" s="70"/>
      <c r="BC996" s="70"/>
      <c r="BD996" s="70"/>
      <c r="BE996" s="70"/>
      <c r="BF996" s="70"/>
      <c r="BG996" s="70"/>
      <c r="BH996" s="70"/>
      <c r="BI996" s="70"/>
      <c r="BJ996" s="70"/>
      <c r="BK996" s="70"/>
      <c r="BL996" s="70"/>
      <c r="BM996" s="70"/>
      <c r="BN996" s="70"/>
      <c r="BO996" s="70"/>
      <c r="BP996" s="70"/>
      <c r="BQ996" s="70"/>
      <c r="BR996" s="70"/>
      <c r="BS996" s="70"/>
    </row>
    <row r="997" spans="7:71" ht="16.5" x14ac:dyDescent="0.35"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  <c r="AE997" s="70"/>
      <c r="AF997" s="70"/>
      <c r="AG997" s="70"/>
      <c r="AH997" s="70"/>
      <c r="AI997" s="70"/>
      <c r="AJ997" s="70"/>
      <c r="AK997" s="70"/>
      <c r="AL997" s="70"/>
      <c r="AM997" s="70"/>
      <c r="AN997" s="70"/>
      <c r="AO997" s="70"/>
      <c r="AP997" s="70"/>
      <c r="AQ997" s="70"/>
      <c r="AR997" s="70"/>
      <c r="AS997" s="70"/>
      <c r="AT997" s="70"/>
      <c r="AU997" s="70"/>
      <c r="AV997" s="70"/>
      <c r="AW997" s="70"/>
      <c r="AX997" s="70"/>
      <c r="AY997" s="70"/>
      <c r="AZ997" s="70"/>
      <c r="BA997" s="70"/>
      <c r="BB997" s="70"/>
      <c r="BC997" s="70"/>
      <c r="BD997" s="70"/>
      <c r="BE997" s="70"/>
      <c r="BF997" s="70"/>
      <c r="BG997" s="70"/>
      <c r="BH997" s="70"/>
      <c r="BI997" s="70"/>
      <c r="BJ997" s="70"/>
      <c r="BK997" s="70"/>
      <c r="BL997" s="70"/>
      <c r="BM997" s="70"/>
      <c r="BN997" s="70"/>
      <c r="BO997" s="70"/>
      <c r="BP997" s="70"/>
      <c r="BQ997" s="70"/>
      <c r="BR997" s="70"/>
      <c r="BS997" s="70"/>
    </row>
    <row r="998" spans="7:71" ht="16.5" x14ac:dyDescent="0.35"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  <c r="AE998" s="70"/>
      <c r="AF998" s="70"/>
      <c r="AG998" s="70"/>
      <c r="AH998" s="70"/>
      <c r="AI998" s="70"/>
      <c r="AJ998" s="70"/>
      <c r="AK998" s="70"/>
      <c r="AL998" s="70"/>
      <c r="AM998" s="70"/>
      <c r="AN998" s="70"/>
      <c r="AO998" s="70"/>
      <c r="AP998" s="70"/>
      <c r="AQ998" s="70"/>
      <c r="AR998" s="70"/>
      <c r="AS998" s="70"/>
      <c r="AT998" s="70"/>
      <c r="AU998" s="70"/>
      <c r="AV998" s="70"/>
      <c r="AW998" s="70"/>
      <c r="AX998" s="70"/>
      <c r="AY998" s="70"/>
      <c r="AZ998" s="70"/>
      <c r="BA998" s="70"/>
      <c r="BB998" s="70"/>
      <c r="BC998" s="70"/>
      <c r="BD998" s="70"/>
      <c r="BE998" s="70"/>
      <c r="BF998" s="70"/>
      <c r="BG998" s="70"/>
      <c r="BH998" s="70"/>
      <c r="BI998" s="70"/>
      <c r="BJ998" s="70"/>
      <c r="BK998" s="70"/>
      <c r="BL998" s="70"/>
      <c r="BM998" s="70"/>
      <c r="BN998" s="70"/>
      <c r="BO998" s="70"/>
      <c r="BP998" s="70"/>
      <c r="BQ998" s="70"/>
      <c r="BR998" s="70"/>
      <c r="BS998" s="70"/>
    </row>
    <row r="999" spans="7:71" ht="16.5" x14ac:dyDescent="0.35"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  <c r="AU999" s="70"/>
      <c r="AV999" s="70"/>
      <c r="AW999" s="70"/>
      <c r="AX999" s="70"/>
      <c r="AY999" s="70"/>
      <c r="AZ999" s="70"/>
      <c r="BA999" s="70"/>
      <c r="BB999" s="70"/>
      <c r="BC999" s="70"/>
      <c r="BD999" s="70"/>
      <c r="BE999" s="70"/>
      <c r="BF999" s="70"/>
      <c r="BG999" s="70"/>
      <c r="BH999" s="70"/>
      <c r="BI999" s="70"/>
      <c r="BJ999" s="70"/>
      <c r="BK999" s="70"/>
      <c r="BL999" s="70"/>
      <c r="BM999" s="70"/>
      <c r="BN999" s="70"/>
      <c r="BO999" s="70"/>
      <c r="BP999" s="70"/>
      <c r="BQ999" s="70"/>
      <c r="BR999" s="70"/>
      <c r="BS999" s="70"/>
    </row>
    <row r="1000" spans="7:71" ht="16.5" x14ac:dyDescent="0.35"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  <c r="AC1000" s="70"/>
      <c r="AD1000" s="70"/>
      <c r="AE1000" s="70"/>
      <c r="AF1000" s="70"/>
      <c r="AG1000" s="70"/>
      <c r="AH1000" s="70"/>
      <c r="AI1000" s="70"/>
      <c r="AJ1000" s="70"/>
      <c r="AK1000" s="70"/>
      <c r="AL1000" s="70"/>
      <c r="AM1000" s="70"/>
      <c r="AN1000" s="70"/>
      <c r="AO1000" s="70"/>
      <c r="AP1000" s="70"/>
      <c r="AQ1000" s="70"/>
      <c r="AR1000" s="70"/>
      <c r="AS1000" s="70"/>
      <c r="AT1000" s="70"/>
      <c r="AU1000" s="70"/>
      <c r="AV1000" s="70"/>
      <c r="AW1000" s="70"/>
      <c r="AX1000" s="70"/>
      <c r="AY1000" s="70"/>
      <c r="AZ1000" s="70"/>
      <c r="BA1000" s="70"/>
      <c r="BB1000" s="70"/>
      <c r="BC1000" s="70"/>
      <c r="BD1000" s="70"/>
      <c r="BE1000" s="70"/>
      <c r="BF1000" s="70"/>
      <c r="BG1000" s="70"/>
      <c r="BH1000" s="70"/>
      <c r="BI1000" s="70"/>
      <c r="BJ1000" s="70"/>
      <c r="BK1000" s="70"/>
      <c r="BL1000" s="70"/>
      <c r="BM1000" s="70"/>
      <c r="BN1000" s="70"/>
      <c r="BO1000" s="70"/>
      <c r="BP1000" s="70"/>
      <c r="BQ1000" s="70"/>
      <c r="BR1000" s="70"/>
      <c r="BS1000" s="70"/>
    </row>
    <row r="1001" spans="7:71" ht="16.5" x14ac:dyDescent="0.35"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  <c r="AA1001" s="70"/>
      <c r="AB1001" s="70"/>
      <c r="AC1001" s="70"/>
      <c r="AD1001" s="70"/>
      <c r="AE1001" s="70"/>
      <c r="AF1001" s="70"/>
      <c r="AG1001" s="70"/>
      <c r="AH1001" s="70"/>
      <c r="AI1001" s="70"/>
      <c r="AJ1001" s="70"/>
      <c r="AK1001" s="70"/>
      <c r="AL1001" s="70"/>
      <c r="AM1001" s="70"/>
      <c r="AN1001" s="70"/>
      <c r="AO1001" s="70"/>
      <c r="AP1001" s="70"/>
      <c r="AQ1001" s="70"/>
      <c r="AR1001" s="70"/>
      <c r="AS1001" s="70"/>
      <c r="AT1001" s="70"/>
      <c r="AU1001" s="70"/>
      <c r="AV1001" s="70"/>
      <c r="AW1001" s="70"/>
      <c r="AX1001" s="70"/>
      <c r="AY1001" s="70"/>
      <c r="AZ1001" s="70"/>
      <c r="BA1001" s="70"/>
      <c r="BB1001" s="70"/>
      <c r="BC1001" s="70"/>
      <c r="BD1001" s="70"/>
      <c r="BE1001" s="70"/>
      <c r="BF1001" s="70"/>
      <c r="BG1001" s="70"/>
      <c r="BH1001" s="70"/>
      <c r="BI1001" s="70"/>
      <c r="BJ1001" s="70"/>
      <c r="BK1001" s="70"/>
      <c r="BL1001" s="70"/>
      <c r="BM1001" s="70"/>
      <c r="BN1001" s="70"/>
      <c r="BO1001" s="70"/>
      <c r="BP1001" s="70"/>
      <c r="BQ1001" s="70"/>
      <c r="BR1001" s="70"/>
      <c r="BS1001" s="70"/>
    </row>
    <row r="1002" spans="7:71" ht="16.5" x14ac:dyDescent="0.35"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  <c r="AA1002" s="70"/>
      <c r="AB1002" s="70"/>
      <c r="AC1002" s="70"/>
      <c r="AD1002" s="70"/>
      <c r="AE1002" s="70"/>
      <c r="AF1002" s="70"/>
      <c r="AG1002" s="70"/>
      <c r="AH1002" s="70"/>
      <c r="AI1002" s="70"/>
      <c r="AJ1002" s="70"/>
      <c r="AK1002" s="70"/>
      <c r="AL1002" s="70"/>
      <c r="AM1002" s="70"/>
      <c r="AN1002" s="70"/>
      <c r="AO1002" s="70"/>
      <c r="AP1002" s="70"/>
      <c r="AQ1002" s="70"/>
      <c r="AR1002" s="70"/>
      <c r="AS1002" s="70"/>
      <c r="AT1002" s="70"/>
      <c r="AU1002" s="70"/>
      <c r="AV1002" s="70"/>
      <c r="AW1002" s="70"/>
      <c r="AX1002" s="70"/>
      <c r="AY1002" s="70"/>
      <c r="AZ1002" s="70"/>
      <c r="BA1002" s="70"/>
      <c r="BB1002" s="70"/>
      <c r="BC1002" s="70"/>
      <c r="BD1002" s="70"/>
      <c r="BE1002" s="70"/>
      <c r="BF1002" s="70"/>
      <c r="BG1002" s="70"/>
      <c r="BH1002" s="70"/>
      <c r="BI1002" s="70"/>
      <c r="BJ1002" s="70"/>
      <c r="BK1002" s="70"/>
      <c r="BL1002" s="70"/>
      <c r="BM1002" s="70"/>
      <c r="BN1002" s="70"/>
      <c r="BO1002" s="70"/>
      <c r="BP1002" s="70"/>
      <c r="BQ1002" s="70"/>
      <c r="BR1002" s="70"/>
      <c r="BS1002" s="70"/>
    </row>
    <row r="1003" spans="7:71" ht="16.5" x14ac:dyDescent="0.35"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  <c r="AA1003" s="70"/>
      <c r="AB1003" s="70"/>
      <c r="AC1003" s="70"/>
      <c r="AD1003" s="70"/>
      <c r="AE1003" s="70"/>
      <c r="AF1003" s="70"/>
      <c r="AG1003" s="70"/>
      <c r="AH1003" s="70"/>
      <c r="AI1003" s="70"/>
      <c r="AJ1003" s="70"/>
      <c r="AK1003" s="70"/>
      <c r="AL1003" s="70"/>
      <c r="AM1003" s="70"/>
      <c r="AN1003" s="70"/>
      <c r="AO1003" s="70"/>
      <c r="AP1003" s="70"/>
      <c r="AQ1003" s="70"/>
      <c r="AR1003" s="70"/>
      <c r="AS1003" s="70"/>
      <c r="AT1003" s="70"/>
      <c r="AU1003" s="70"/>
      <c r="AV1003" s="70"/>
      <c r="AW1003" s="70"/>
      <c r="AX1003" s="70"/>
      <c r="AY1003" s="70"/>
      <c r="AZ1003" s="70"/>
      <c r="BA1003" s="70"/>
      <c r="BB1003" s="70"/>
      <c r="BC1003" s="70"/>
      <c r="BD1003" s="70"/>
      <c r="BE1003" s="70"/>
      <c r="BF1003" s="70"/>
      <c r="BG1003" s="70"/>
      <c r="BH1003" s="70"/>
      <c r="BI1003" s="70"/>
      <c r="BJ1003" s="70"/>
      <c r="BK1003" s="70"/>
      <c r="BL1003" s="70"/>
      <c r="BM1003" s="70"/>
      <c r="BN1003" s="70"/>
      <c r="BO1003" s="70"/>
      <c r="BP1003" s="70"/>
      <c r="BQ1003" s="70"/>
      <c r="BR1003" s="70"/>
      <c r="BS1003" s="70"/>
    </row>
    <row r="1004" spans="7:71" ht="16.5" x14ac:dyDescent="0.35"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  <c r="AK1004" s="70"/>
      <c r="AL1004" s="70"/>
      <c r="AM1004" s="70"/>
      <c r="AN1004" s="70"/>
      <c r="AO1004" s="70"/>
      <c r="AP1004" s="70"/>
      <c r="AQ1004" s="70"/>
      <c r="AR1004" s="70"/>
      <c r="AS1004" s="70"/>
      <c r="AT1004" s="70"/>
      <c r="AU1004" s="70"/>
      <c r="AV1004" s="70"/>
      <c r="AW1004" s="70"/>
      <c r="AX1004" s="70"/>
      <c r="AY1004" s="70"/>
      <c r="AZ1004" s="70"/>
      <c r="BA1004" s="70"/>
      <c r="BB1004" s="70"/>
      <c r="BC1004" s="70"/>
      <c r="BD1004" s="70"/>
      <c r="BE1004" s="70"/>
      <c r="BF1004" s="70"/>
      <c r="BG1004" s="70"/>
      <c r="BH1004" s="70"/>
      <c r="BI1004" s="70"/>
      <c r="BJ1004" s="70"/>
      <c r="BK1004" s="70"/>
      <c r="BL1004" s="70"/>
      <c r="BM1004" s="70"/>
      <c r="BN1004" s="70"/>
      <c r="BO1004" s="70"/>
      <c r="BP1004" s="70"/>
      <c r="BQ1004" s="70"/>
      <c r="BR1004" s="70"/>
      <c r="BS1004" s="70"/>
    </row>
    <row r="1005" spans="7:71" ht="16.5" x14ac:dyDescent="0.35">
      <c r="G1005" s="70"/>
      <c r="H1005" s="70"/>
      <c r="I1005" s="70"/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  <c r="AA1005" s="70"/>
      <c r="AB1005" s="70"/>
      <c r="AC1005" s="70"/>
      <c r="AD1005" s="70"/>
      <c r="AE1005" s="70"/>
      <c r="AF1005" s="70"/>
      <c r="AG1005" s="70"/>
      <c r="AH1005" s="70"/>
      <c r="AI1005" s="70"/>
      <c r="AJ1005" s="70"/>
      <c r="AK1005" s="70"/>
      <c r="AL1005" s="70"/>
      <c r="AM1005" s="70"/>
      <c r="AN1005" s="70"/>
      <c r="AO1005" s="70"/>
      <c r="AP1005" s="70"/>
      <c r="AQ1005" s="70"/>
      <c r="AR1005" s="70"/>
      <c r="AS1005" s="70"/>
      <c r="AT1005" s="70"/>
      <c r="AU1005" s="70"/>
      <c r="AV1005" s="70"/>
      <c r="AW1005" s="70"/>
      <c r="AX1005" s="70"/>
      <c r="AY1005" s="70"/>
      <c r="AZ1005" s="70"/>
      <c r="BA1005" s="70"/>
      <c r="BB1005" s="70"/>
      <c r="BC1005" s="70"/>
      <c r="BD1005" s="70"/>
      <c r="BE1005" s="70"/>
      <c r="BF1005" s="70"/>
      <c r="BG1005" s="70"/>
      <c r="BH1005" s="70"/>
      <c r="BI1005" s="70"/>
      <c r="BJ1005" s="70"/>
      <c r="BK1005" s="70"/>
      <c r="BL1005" s="70"/>
      <c r="BM1005" s="70"/>
      <c r="BN1005" s="70"/>
      <c r="BO1005" s="70"/>
      <c r="BP1005" s="70"/>
      <c r="BQ1005" s="70"/>
      <c r="BR1005" s="70"/>
      <c r="BS1005" s="70"/>
    </row>
    <row r="1006" spans="7:71" ht="16.5" x14ac:dyDescent="0.35">
      <c r="G1006" s="70"/>
      <c r="H1006" s="70"/>
      <c r="I1006" s="70"/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  <c r="AA1006" s="70"/>
      <c r="AB1006" s="70"/>
      <c r="AC1006" s="70"/>
      <c r="AD1006" s="70"/>
      <c r="AE1006" s="70"/>
      <c r="AF1006" s="70"/>
      <c r="AG1006" s="70"/>
      <c r="AH1006" s="70"/>
      <c r="AI1006" s="70"/>
      <c r="AJ1006" s="70"/>
      <c r="AK1006" s="70"/>
      <c r="AL1006" s="70"/>
      <c r="AM1006" s="70"/>
      <c r="AN1006" s="70"/>
      <c r="AO1006" s="70"/>
      <c r="AP1006" s="70"/>
      <c r="AQ1006" s="70"/>
      <c r="AR1006" s="70"/>
      <c r="AS1006" s="70"/>
      <c r="AT1006" s="70"/>
      <c r="AU1006" s="70"/>
      <c r="AV1006" s="70"/>
      <c r="AW1006" s="70"/>
      <c r="AX1006" s="70"/>
      <c r="AY1006" s="70"/>
      <c r="AZ1006" s="70"/>
      <c r="BA1006" s="70"/>
      <c r="BB1006" s="70"/>
      <c r="BC1006" s="70"/>
      <c r="BD1006" s="70"/>
      <c r="BE1006" s="70"/>
      <c r="BF1006" s="70"/>
      <c r="BG1006" s="70"/>
      <c r="BH1006" s="70"/>
      <c r="BI1006" s="70"/>
      <c r="BJ1006" s="70"/>
      <c r="BK1006" s="70"/>
      <c r="BL1006" s="70"/>
      <c r="BM1006" s="70"/>
      <c r="BN1006" s="70"/>
      <c r="BO1006" s="70"/>
      <c r="BP1006" s="70"/>
      <c r="BQ1006" s="70"/>
      <c r="BR1006" s="70"/>
      <c r="BS1006" s="70"/>
    </row>
    <row r="1007" spans="7:71" ht="16.5" x14ac:dyDescent="0.35">
      <c r="G1007" s="70"/>
      <c r="H1007" s="70"/>
      <c r="I1007" s="70"/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  <c r="AA1007" s="70"/>
      <c r="AB1007" s="70"/>
      <c r="AC1007" s="70"/>
      <c r="AD1007" s="70"/>
      <c r="AE1007" s="70"/>
      <c r="AF1007" s="70"/>
      <c r="AG1007" s="70"/>
      <c r="AH1007" s="70"/>
      <c r="AI1007" s="70"/>
      <c r="AJ1007" s="70"/>
      <c r="AK1007" s="70"/>
      <c r="AL1007" s="70"/>
      <c r="AM1007" s="70"/>
      <c r="AN1007" s="70"/>
      <c r="AO1007" s="70"/>
      <c r="AP1007" s="70"/>
      <c r="AQ1007" s="70"/>
      <c r="AR1007" s="70"/>
      <c r="AS1007" s="70"/>
      <c r="AT1007" s="70"/>
      <c r="AU1007" s="70"/>
      <c r="AV1007" s="70"/>
      <c r="AW1007" s="70"/>
      <c r="AX1007" s="70"/>
      <c r="AY1007" s="70"/>
      <c r="AZ1007" s="70"/>
      <c r="BA1007" s="70"/>
      <c r="BB1007" s="70"/>
      <c r="BC1007" s="70"/>
      <c r="BD1007" s="70"/>
      <c r="BE1007" s="70"/>
      <c r="BF1007" s="70"/>
      <c r="BG1007" s="70"/>
      <c r="BH1007" s="70"/>
      <c r="BI1007" s="70"/>
      <c r="BJ1007" s="70"/>
      <c r="BK1007" s="70"/>
      <c r="BL1007" s="70"/>
      <c r="BM1007" s="70"/>
      <c r="BN1007" s="70"/>
      <c r="BO1007" s="70"/>
      <c r="BP1007" s="70"/>
      <c r="BQ1007" s="70"/>
      <c r="BR1007" s="70"/>
      <c r="BS1007" s="70"/>
    </row>
    <row r="1008" spans="7:71" ht="16.5" x14ac:dyDescent="0.35">
      <c r="G1008" s="70"/>
      <c r="H1008" s="70"/>
      <c r="I1008" s="70"/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0"/>
      <c r="Y1008" s="70"/>
      <c r="Z1008" s="70"/>
      <c r="AA1008" s="70"/>
      <c r="AB1008" s="70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</row>
    <row r="1009" spans="7:71" ht="16.5" x14ac:dyDescent="0.35">
      <c r="G1009" s="70"/>
      <c r="H1009" s="70"/>
      <c r="I1009" s="70"/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  <c r="AA1009" s="70"/>
      <c r="AB1009" s="70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</row>
    <row r="1010" spans="7:71" ht="16.5" x14ac:dyDescent="0.35">
      <c r="G1010" s="70"/>
      <c r="H1010" s="70"/>
      <c r="I1010" s="70"/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0"/>
      <c r="Y1010" s="70"/>
      <c r="Z1010" s="70"/>
      <c r="AA1010" s="70"/>
      <c r="AB1010" s="70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</row>
    <row r="1011" spans="7:71" ht="16.5" x14ac:dyDescent="0.35">
      <c r="G1011" s="70"/>
      <c r="H1011" s="70"/>
      <c r="I1011" s="70"/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0"/>
      <c r="Y1011" s="70"/>
      <c r="Z1011" s="70"/>
      <c r="AA1011" s="70"/>
      <c r="AB1011" s="70"/>
      <c r="AC1011" s="70"/>
      <c r="AD1011" s="70"/>
      <c r="AE1011" s="70"/>
      <c r="AF1011" s="70"/>
      <c r="AG1011" s="70"/>
      <c r="AH1011" s="70"/>
      <c r="AI1011" s="70"/>
      <c r="AJ1011" s="70"/>
      <c r="AK1011" s="70"/>
      <c r="AL1011" s="70"/>
      <c r="AM1011" s="70"/>
      <c r="AN1011" s="70"/>
      <c r="AO1011" s="70"/>
      <c r="AP1011" s="70"/>
      <c r="AQ1011" s="70"/>
      <c r="AR1011" s="70"/>
      <c r="AS1011" s="70"/>
      <c r="AT1011" s="70"/>
      <c r="AU1011" s="70"/>
      <c r="AV1011" s="70"/>
      <c r="AW1011" s="70"/>
      <c r="AX1011" s="70"/>
      <c r="AY1011" s="70"/>
      <c r="AZ1011" s="70"/>
      <c r="BA1011" s="70"/>
      <c r="BB1011" s="70"/>
      <c r="BC1011" s="70"/>
      <c r="BD1011" s="70"/>
      <c r="BE1011" s="70"/>
      <c r="BF1011" s="70"/>
      <c r="BG1011" s="70"/>
      <c r="BH1011" s="70"/>
      <c r="BI1011" s="70"/>
      <c r="BJ1011" s="70"/>
      <c r="BK1011" s="70"/>
      <c r="BL1011" s="70"/>
      <c r="BM1011" s="70"/>
      <c r="BN1011" s="70"/>
      <c r="BO1011" s="70"/>
      <c r="BP1011" s="70"/>
      <c r="BQ1011" s="70"/>
      <c r="BR1011" s="70"/>
      <c r="BS1011" s="70"/>
    </row>
    <row r="1012" spans="7:71" ht="16.5" x14ac:dyDescent="0.35">
      <c r="G1012" s="70"/>
      <c r="H1012" s="70"/>
      <c r="I1012" s="70"/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70"/>
      <c r="X1012" s="70"/>
      <c r="Y1012" s="70"/>
      <c r="Z1012" s="70"/>
      <c r="AA1012" s="70"/>
      <c r="AB1012" s="70"/>
      <c r="AC1012" s="70"/>
      <c r="AD1012" s="70"/>
      <c r="AE1012" s="70"/>
      <c r="AF1012" s="70"/>
      <c r="AG1012" s="70"/>
      <c r="AH1012" s="70"/>
      <c r="AI1012" s="70"/>
      <c r="AJ1012" s="70"/>
      <c r="AK1012" s="70"/>
      <c r="AL1012" s="70"/>
      <c r="AM1012" s="70"/>
      <c r="AN1012" s="70"/>
      <c r="AO1012" s="70"/>
      <c r="AP1012" s="70"/>
      <c r="AQ1012" s="70"/>
      <c r="AR1012" s="70"/>
      <c r="AS1012" s="70"/>
      <c r="AT1012" s="70"/>
      <c r="AU1012" s="70"/>
      <c r="AV1012" s="70"/>
      <c r="AW1012" s="70"/>
      <c r="AX1012" s="70"/>
      <c r="AY1012" s="70"/>
      <c r="AZ1012" s="70"/>
      <c r="BA1012" s="70"/>
      <c r="BB1012" s="70"/>
      <c r="BC1012" s="70"/>
      <c r="BD1012" s="70"/>
      <c r="BE1012" s="70"/>
      <c r="BF1012" s="70"/>
      <c r="BG1012" s="70"/>
      <c r="BH1012" s="70"/>
      <c r="BI1012" s="70"/>
      <c r="BJ1012" s="70"/>
      <c r="BK1012" s="70"/>
      <c r="BL1012" s="70"/>
      <c r="BM1012" s="70"/>
      <c r="BN1012" s="70"/>
      <c r="BO1012" s="70"/>
      <c r="BP1012" s="70"/>
      <c r="BQ1012" s="70"/>
      <c r="BR1012" s="70"/>
      <c r="BS1012" s="70"/>
    </row>
    <row r="1013" spans="7:71" ht="16.5" x14ac:dyDescent="0.35">
      <c r="G1013" s="70"/>
      <c r="H1013" s="70"/>
      <c r="I1013" s="70"/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70"/>
      <c r="X1013" s="70"/>
      <c r="Y1013" s="70"/>
      <c r="Z1013" s="70"/>
      <c r="AA1013" s="70"/>
      <c r="AB1013" s="70"/>
      <c r="AC1013" s="70"/>
      <c r="AD1013" s="70"/>
      <c r="AE1013" s="70"/>
      <c r="AF1013" s="70"/>
      <c r="AG1013" s="70"/>
      <c r="AH1013" s="70"/>
      <c r="AI1013" s="70"/>
      <c r="AJ1013" s="70"/>
      <c r="AK1013" s="70"/>
      <c r="AL1013" s="70"/>
      <c r="AM1013" s="70"/>
      <c r="AN1013" s="70"/>
      <c r="AO1013" s="70"/>
      <c r="AP1013" s="70"/>
      <c r="AQ1013" s="70"/>
      <c r="AR1013" s="70"/>
      <c r="AS1013" s="70"/>
      <c r="AT1013" s="70"/>
      <c r="AU1013" s="70"/>
      <c r="AV1013" s="70"/>
      <c r="AW1013" s="70"/>
      <c r="AX1013" s="70"/>
      <c r="AY1013" s="70"/>
      <c r="AZ1013" s="70"/>
      <c r="BA1013" s="70"/>
      <c r="BB1013" s="70"/>
      <c r="BC1013" s="70"/>
      <c r="BD1013" s="70"/>
      <c r="BE1013" s="70"/>
      <c r="BF1013" s="70"/>
      <c r="BG1013" s="70"/>
      <c r="BH1013" s="70"/>
      <c r="BI1013" s="70"/>
      <c r="BJ1013" s="70"/>
      <c r="BK1013" s="70"/>
      <c r="BL1013" s="70"/>
      <c r="BM1013" s="70"/>
      <c r="BN1013" s="70"/>
      <c r="BO1013" s="70"/>
      <c r="BP1013" s="70"/>
      <c r="BQ1013" s="70"/>
      <c r="BR1013" s="70"/>
      <c r="BS1013" s="70"/>
    </row>
    <row r="1014" spans="7:71" ht="16.5" x14ac:dyDescent="0.35">
      <c r="G1014" s="70"/>
      <c r="H1014" s="70"/>
      <c r="I1014" s="70"/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  <c r="AA1014" s="70"/>
      <c r="AB1014" s="70"/>
      <c r="AC1014" s="70"/>
      <c r="AD1014" s="70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  <c r="AU1014" s="70"/>
      <c r="AV1014" s="70"/>
      <c r="AW1014" s="70"/>
      <c r="AX1014" s="70"/>
      <c r="AY1014" s="70"/>
      <c r="AZ1014" s="70"/>
      <c r="BA1014" s="70"/>
      <c r="BB1014" s="70"/>
      <c r="BC1014" s="70"/>
      <c r="BD1014" s="70"/>
      <c r="BE1014" s="70"/>
      <c r="BF1014" s="70"/>
      <c r="BG1014" s="70"/>
      <c r="BH1014" s="70"/>
      <c r="BI1014" s="70"/>
      <c r="BJ1014" s="70"/>
      <c r="BK1014" s="70"/>
      <c r="BL1014" s="70"/>
      <c r="BM1014" s="70"/>
      <c r="BN1014" s="70"/>
      <c r="BO1014" s="70"/>
      <c r="BP1014" s="70"/>
      <c r="BQ1014" s="70"/>
      <c r="BR1014" s="70"/>
      <c r="BS1014" s="70"/>
    </row>
    <row r="1015" spans="7:71" ht="16.5" x14ac:dyDescent="0.35">
      <c r="G1015" s="70"/>
      <c r="H1015" s="70"/>
      <c r="I1015" s="70"/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70"/>
      <c r="X1015" s="70"/>
      <c r="Y1015" s="70"/>
      <c r="Z1015" s="70"/>
      <c r="AA1015" s="70"/>
      <c r="AB1015" s="70"/>
      <c r="AC1015" s="70"/>
      <c r="AD1015" s="70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  <c r="AU1015" s="70"/>
      <c r="AV1015" s="70"/>
      <c r="AW1015" s="70"/>
      <c r="AX1015" s="70"/>
      <c r="AY1015" s="70"/>
      <c r="AZ1015" s="70"/>
      <c r="BA1015" s="70"/>
      <c r="BB1015" s="70"/>
      <c r="BC1015" s="70"/>
      <c r="BD1015" s="70"/>
      <c r="BE1015" s="70"/>
      <c r="BF1015" s="70"/>
      <c r="BG1015" s="70"/>
      <c r="BH1015" s="70"/>
      <c r="BI1015" s="70"/>
      <c r="BJ1015" s="70"/>
      <c r="BK1015" s="70"/>
      <c r="BL1015" s="70"/>
      <c r="BM1015" s="70"/>
      <c r="BN1015" s="70"/>
      <c r="BO1015" s="70"/>
      <c r="BP1015" s="70"/>
      <c r="BQ1015" s="70"/>
      <c r="BR1015" s="70"/>
      <c r="BS1015" s="70"/>
    </row>
    <row r="1016" spans="7:71" ht="16.5" x14ac:dyDescent="0.35">
      <c r="G1016" s="70"/>
      <c r="H1016" s="70"/>
      <c r="I1016" s="70"/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70"/>
      <c r="X1016" s="70"/>
      <c r="Y1016" s="70"/>
      <c r="Z1016" s="70"/>
      <c r="AA1016" s="70"/>
      <c r="AB1016" s="70"/>
      <c r="AC1016" s="70"/>
      <c r="AD1016" s="70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  <c r="AU1016" s="70"/>
      <c r="AV1016" s="70"/>
      <c r="AW1016" s="70"/>
      <c r="AX1016" s="70"/>
      <c r="AY1016" s="70"/>
      <c r="AZ1016" s="70"/>
      <c r="BA1016" s="70"/>
      <c r="BB1016" s="70"/>
      <c r="BC1016" s="70"/>
      <c r="BD1016" s="70"/>
      <c r="BE1016" s="70"/>
      <c r="BF1016" s="70"/>
      <c r="BG1016" s="70"/>
      <c r="BH1016" s="70"/>
      <c r="BI1016" s="70"/>
      <c r="BJ1016" s="70"/>
      <c r="BK1016" s="70"/>
      <c r="BL1016" s="70"/>
      <c r="BM1016" s="70"/>
      <c r="BN1016" s="70"/>
      <c r="BO1016" s="70"/>
      <c r="BP1016" s="70"/>
      <c r="BQ1016" s="70"/>
      <c r="BR1016" s="70"/>
      <c r="BS1016" s="70"/>
    </row>
    <row r="1017" spans="7:71" ht="16.5" x14ac:dyDescent="0.35">
      <c r="G1017" s="70"/>
      <c r="H1017" s="70"/>
      <c r="I1017" s="70"/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70"/>
      <c r="X1017" s="70"/>
      <c r="Y1017" s="70"/>
      <c r="Z1017" s="70"/>
      <c r="AA1017" s="70"/>
      <c r="AB1017" s="70"/>
      <c r="AC1017" s="70"/>
      <c r="AD1017" s="70"/>
      <c r="AE1017" s="70"/>
      <c r="AF1017" s="70"/>
      <c r="AG1017" s="70"/>
      <c r="AH1017" s="70"/>
      <c r="AI1017" s="70"/>
      <c r="AJ1017" s="70"/>
      <c r="AK1017" s="70"/>
      <c r="AL1017" s="70"/>
      <c r="AM1017" s="70"/>
      <c r="AN1017" s="70"/>
      <c r="AO1017" s="70"/>
      <c r="AP1017" s="70"/>
      <c r="AQ1017" s="70"/>
      <c r="AR1017" s="70"/>
      <c r="AS1017" s="70"/>
      <c r="AT1017" s="70"/>
      <c r="AU1017" s="70"/>
      <c r="AV1017" s="70"/>
      <c r="AW1017" s="70"/>
      <c r="AX1017" s="70"/>
      <c r="AY1017" s="70"/>
      <c r="AZ1017" s="70"/>
      <c r="BA1017" s="70"/>
      <c r="BB1017" s="70"/>
      <c r="BC1017" s="70"/>
      <c r="BD1017" s="70"/>
      <c r="BE1017" s="70"/>
      <c r="BF1017" s="70"/>
      <c r="BG1017" s="70"/>
      <c r="BH1017" s="70"/>
      <c r="BI1017" s="70"/>
      <c r="BJ1017" s="70"/>
      <c r="BK1017" s="70"/>
      <c r="BL1017" s="70"/>
      <c r="BM1017" s="70"/>
      <c r="BN1017" s="70"/>
      <c r="BO1017" s="70"/>
      <c r="BP1017" s="70"/>
      <c r="BQ1017" s="70"/>
      <c r="BR1017" s="70"/>
      <c r="BS1017" s="70"/>
    </row>
    <row r="1018" spans="7:71" ht="16.5" x14ac:dyDescent="0.35">
      <c r="G1018" s="70"/>
      <c r="H1018" s="70"/>
      <c r="I1018" s="70"/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70"/>
      <c r="X1018" s="70"/>
      <c r="Y1018" s="70"/>
      <c r="Z1018" s="70"/>
      <c r="AA1018" s="70"/>
      <c r="AB1018" s="70"/>
      <c r="AC1018" s="70"/>
      <c r="AD1018" s="70"/>
      <c r="AE1018" s="70"/>
      <c r="AF1018" s="70"/>
      <c r="AG1018" s="70"/>
      <c r="AH1018" s="70"/>
      <c r="AI1018" s="70"/>
      <c r="AJ1018" s="70"/>
      <c r="AK1018" s="70"/>
      <c r="AL1018" s="70"/>
      <c r="AM1018" s="70"/>
      <c r="AN1018" s="70"/>
      <c r="AO1018" s="70"/>
      <c r="AP1018" s="70"/>
      <c r="AQ1018" s="70"/>
      <c r="AR1018" s="70"/>
      <c r="AS1018" s="70"/>
      <c r="AT1018" s="70"/>
      <c r="AU1018" s="70"/>
      <c r="AV1018" s="70"/>
      <c r="AW1018" s="70"/>
      <c r="AX1018" s="70"/>
      <c r="AY1018" s="70"/>
      <c r="AZ1018" s="70"/>
      <c r="BA1018" s="70"/>
      <c r="BB1018" s="70"/>
      <c r="BC1018" s="70"/>
      <c r="BD1018" s="70"/>
      <c r="BE1018" s="70"/>
      <c r="BF1018" s="70"/>
      <c r="BG1018" s="70"/>
      <c r="BH1018" s="70"/>
      <c r="BI1018" s="70"/>
      <c r="BJ1018" s="70"/>
      <c r="BK1018" s="70"/>
      <c r="BL1018" s="70"/>
      <c r="BM1018" s="70"/>
      <c r="BN1018" s="70"/>
      <c r="BO1018" s="70"/>
      <c r="BP1018" s="70"/>
      <c r="BQ1018" s="70"/>
      <c r="BR1018" s="70"/>
      <c r="BS1018" s="70"/>
    </row>
    <row r="1019" spans="7:71" ht="16.5" x14ac:dyDescent="0.35">
      <c r="G1019" s="70"/>
      <c r="H1019" s="70"/>
      <c r="I1019" s="70"/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70"/>
      <c r="X1019" s="70"/>
      <c r="Y1019" s="70"/>
      <c r="Z1019" s="70"/>
      <c r="AA1019" s="70"/>
      <c r="AB1019" s="70"/>
      <c r="AC1019" s="70"/>
      <c r="AD1019" s="70"/>
      <c r="AE1019" s="70"/>
      <c r="AF1019" s="70"/>
      <c r="AG1019" s="70"/>
      <c r="AH1019" s="70"/>
      <c r="AI1019" s="70"/>
      <c r="AJ1019" s="70"/>
      <c r="AK1019" s="70"/>
      <c r="AL1019" s="70"/>
      <c r="AM1019" s="70"/>
      <c r="AN1019" s="70"/>
      <c r="AO1019" s="70"/>
      <c r="AP1019" s="70"/>
      <c r="AQ1019" s="70"/>
      <c r="AR1019" s="70"/>
      <c r="AS1019" s="70"/>
      <c r="AT1019" s="70"/>
      <c r="AU1019" s="70"/>
      <c r="AV1019" s="70"/>
      <c r="AW1019" s="70"/>
      <c r="AX1019" s="70"/>
      <c r="AY1019" s="70"/>
      <c r="AZ1019" s="70"/>
      <c r="BA1019" s="70"/>
      <c r="BB1019" s="70"/>
      <c r="BC1019" s="70"/>
      <c r="BD1019" s="70"/>
      <c r="BE1019" s="70"/>
      <c r="BF1019" s="70"/>
      <c r="BG1019" s="70"/>
      <c r="BH1019" s="70"/>
      <c r="BI1019" s="70"/>
      <c r="BJ1019" s="70"/>
      <c r="BK1019" s="70"/>
      <c r="BL1019" s="70"/>
      <c r="BM1019" s="70"/>
      <c r="BN1019" s="70"/>
      <c r="BO1019" s="70"/>
      <c r="BP1019" s="70"/>
      <c r="BQ1019" s="70"/>
      <c r="BR1019" s="70"/>
      <c r="BS1019" s="70"/>
    </row>
    <row r="1020" spans="7:71" ht="16.5" x14ac:dyDescent="0.35">
      <c r="G1020" s="70"/>
      <c r="H1020" s="70"/>
      <c r="I1020" s="70"/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70"/>
      <c r="X1020" s="70"/>
      <c r="Y1020" s="70"/>
      <c r="Z1020" s="70"/>
      <c r="AA1020" s="70"/>
      <c r="AB1020" s="70"/>
      <c r="AC1020" s="70"/>
      <c r="AD1020" s="70"/>
      <c r="AE1020" s="70"/>
      <c r="AF1020" s="70"/>
      <c r="AG1020" s="70"/>
      <c r="AH1020" s="70"/>
      <c r="AI1020" s="70"/>
      <c r="AJ1020" s="70"/>
      <c r="AK1020" s="70"/>
      <c r="AL1020" s="70"/>
      <c r="AM1020" s="70"/>
      <c r="AN1020" s="70"/>
      <c r="AO1020" s="70"/>
      <c r="AP1020" s="70"/>
      <c r="AQ1020" s="70"/>
      <c r="AR1020" s="70"/>
      <c r="AS1020" s="70"/>
      <c r="AT1020" s="70"/>
      <c r="AU1020" s="70"/>
      <c r="AV1020" s="70"/>
      <c r="AW1020" s="70"/>
      <c r="AX1020" s="70"/>
      <c r="AY1020" s="70"/>
      <c r="AZ1020" s="70"/>
      <c r="BA1020" s="70"/>
      <c r="BB1020" s="70"/>
      <c r="BC1020" s="70"/>
      <c r="BD1020" s="70"/>
      <c r="BE1020" s="70"/>
      <c r="BF1020" s="70"/>
      <c r="BG1020" s="70"/>
      <c r="BH1020" s="70"/>
      <c r="BI1020" s="70"/>
      <c r="BJ1020" s="70"/>
      <c r="BK1020" s="70"/>
      <c r="BL1020" s="70"/>
      <c r="BM1020" s="70"/>
      <c r="BN1020" s="70"/>
      <c r="BO1020" s="70"/>
      <c r="BP1020" s="70"/>
      <c r="BQ1020" s="70"/>
      <c r="BR1020" s="70"/>
      <c r="BS1020" s="70"/>
    </row>
    <row r="1021" spans="7:71" ht="16.5" x14ac:dyDescent="0.35">
      <c r="G1021" s="70"/>
      <c r="H1021" s="70"/>
      <c r="I1021" s="70"/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70"/>
      <c r="X1021" s="70"/>
      <c r="Y1021" s="70"/>
      <c r="Z1021" s="70"/>
      <c r="AA1021" s="70"/>
      <c r="AB1021" s="70"/>
      <c r="AC1021" s="70"/>
      <c r="AD1021" s="70"/>
      <c r="AE1021" s="70"/>
      <c r="AF1021" s="70"/>
      <c r="AG1021" s="70"/>
      <c r="AH1021" s="70"/>
      <c r="AI1021" s="70"/>
      <c r="AJ1021" s="70"/>
      <c r="AK1021" s="70"/>
      <c r="AL1021" s="70"/>
      <c r="AM1021" s="70"/>
      <c r="AN1021" s="70"/>
      <c r="AO1021" s="70"/>
      <c r="AP1021" s="70"/>
      <c r="AQ1021" s="70"/>
      <c r="AR1021" s="70"/>
      <c r="AS1021" s="70"/>
      <c r="AT1021" s="70"/>
      <c r="AU1021" s="70"/>
      <c r="AV1021" s="70"/>
      <c r="AW1021" s="70"/>
      <c r="AX1021" s="70"/>
      <c r="AY1021" s="70"/>
      <c r="AZ1021" s="70"/>
      <c r="BA1021" s="70"/>
      <c r="BB1021" s="70"/>
      <c r="BC1021" s="70"/>
      <c r="BD1021" s="70"/>
      <c r="BE1021" s="70"/>
      <c r="BF1021" s="70"/>
      <c r="BG1021" s="70"/>
      <c r="BH1021" s="70"/>
      <c r="BI1021" s="70"/>
      <c r="BJ1021" s="70"/>
      <c r="BK1021" s="70"/>
      <c r="BL1021" s="70"/>
      <c r="BM1021" s="70"/>
      <c r="BN1021" s="70"/>
      <c r="BO1021" s="70"/>
      <c r="BP1021" s="70"/>
      <c r="BQ1021" s="70"/>
      <c r="BR1021" s="70"/>
      <c r="BS1021" s="70"/>
    </row>
    <row r="1022" spans="7:71" ht="16.5" x14ac:dyDescent="0.35">
      <c r="G1022" s="70"/>
      <c r="H1022" s="70"/>
      <c r="I1022" s="70"/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70"/>
      <c r="X1022" s="70"/>
      <c r="Y1022" s="70"/>
      <c r="Z1022" s="70"/>
      <c r="AA1022" s="70"/>
      <c r="AB1022" s="70"/>
      <c r="AC1022" s="70"/>
      <c r="AD1022" s="70"/>
      <c r="AE1022" s="70"/>
      <c r="AF1022" s="70"/>
      <c r="AG1022" s="70"/>
      <c r="AH1022" s="70"/>
      <c r="AI1022" s="70"/>
      <c r="AJ1022" s="70"/>
      <c r="AK1022" s="70"/>
      <c r="AL1022" s="70"/>
      <c r="AM1022" s="70"/>
      <c r="AN1022" s="70"/>
      <c r="AO1022" s="70"/>
      <c r="AP1022" s="70"/>
      <c r="AQ1022" s="70"/>
      <c r="AR1022" s="70"/>
      <c r="AS1022" s="70"/>
      <c r="AT1022" s="70"/>
      <c r="AU1022" s="70"/>
      <c r="AV1022" s="70"/>
      <c r="AW1022" s="70"/>
      <c r="AX1022" s="70"/>
      <c r="AY1022" s="70"/>
      <c r="AZ1022" s="70"/>
      <c r="BA1022" s="70"/>
      <c r="BB1022" s="70"/>
      <c r="BC1022" s="70"/>
      <c r="BD1022" s="70"/>
      <c r="BE1022" s="70"/>
      <c r="BF1022" s="70"/>
      <c r="BG1022" s="70"/>
      <c r="BH1022" s="70"/>
      <c r="BI1022" s="70"/>
      <c r="BJ1022" s="70"/>
      <c r="BK1022" s="70"/>
      <c r="BL1022" s="70"/>
      <c r="BM1022" s="70"/>
      <c r="BN1022" s="70"/>
      <c r="BO1022" s="70"/>
      <c r="BP1022" s="70"/>
      <c r="BQ1022" s="70"/>
      <c r="BR1022" s="70"/>
      <c r="BS1022" s="70"/>
    </row>
    <row r="1023" spans="7:71" ht="16.5" x14ac:dyDescent="0.35">
      <c r="G1023" s="70"/>
      <c r="H1023" s="70"/>
      <c r="I1023" s="70"/>
      <c r="J1023" s="70"/>
      <c r="K1023" s="70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  <c r="W1023" s="70"/>
      <c r="X1023" s="70"/>
      <c r="Y1023" s="70"/>
      <c r="Z1023" s="70"/>
      <c r="AA1023" s="70"/>
      <c r="AB1023" s="70"/>
      <c r="AC1023" s="70"/>
      <c r="AD1023" s="70"/>
      <c r="AE1023" s="70"/>
      <c r="AF1023" s="70"/>
      <c r="AG1023" s="70"/>
      <c r="AH1023" s="70"/>
      <c r="AI1023" s="70"/>
      <c r="AJ1023" s="70"/>
      <c r="AK1023" s="70"/>
      <c r="AL1023" s="70"/>
      <c r="AM1023" s="70"/>
      <c r="AN1023" s="70"/>
      <c r="AO1023" s="70"/>
      <c r="AP1023" s="70"/>
      <c r="AQ1023" s="70"/>
      <c r="AR1023" s="70"/>
      <c r="AS1023" s="70"/>
      <c r="AT1023" s="70"/>
      <c r="AU1023" s="70"/>
      <c r="AV1023" s="70"/>
      <c r="AW1023" s="70"/>
      <c r="AX1023" s="70"/>
      <c r="AY1023" s="70"/>
      <c r="AZ1023" s="70"/>
      <c r="BA1023" s="70"/>
      <c r="BB1023" s="70"/>
      <c r="BC1023" s="70"/>
      <c r="BD1023" s="70"/>
      <c r="BE1023" s="70"/>
      <c r="BF1023" s="70"/>
      <c r="BG1023" s="70"/>
      <c r="BH1023" s="70"/>
      <c r="BI1023" s="70"/>
      <c r="BJ1023" s="70"/>
      <c r="BK1023" s="70"/>
      <c r="BL1023" s="70"/>
      <c r="BM1023" s="70"/>
      <c r="BN1023" s="70"/>
      <c r="BO1023" s="70"/>
      <c r="BP1023" s="70"/>
      <c r="BQ1023" s="70"/>
      <c r="BR1023" s="70"/>
      <c r="BS1023" s="70"/>
    </row>
    <row r="1024" spans="7:71" ht="16.5" x14ac:dyDescent="0.35">
      <c r="G1024" s="70"/>
      <c r="H1024" s="70"/>
      <c r="I1024" s="70"/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70"/>
      <c r="X1024" s="70"/>
      <c r="Y1024" s="70"/>
      <c r="Z1024" s="70"/>
      <c r="AA1024" s="70"/>
      <c r="AB1024" s="70"/>
      <c r="AC1024" s="70"/>
      <c r="AD1024" s="70"/>
      <c r="AE1024" s="70"/>
      <c r="AF1024" s="70"/>
      <c r="AG1024" s="70"/>
      <c r="AH1024" s="70"/>
      <c r="AI1024" s="70"/>
      <c r="AJ1024" s="70"/>
      <c r="AK1024" s="70"/>
      <c r="AL1024" s="70"/>
      <c r="AM1024" s="70"/>
      <c r="AN1024" s="70"/>
      <c r="AO1024" s="70"/>
      <c r="AP1024" s="70"/>
      <c r="AQ1024" s="70"/>
      <c r="AR1024" s="70"/>
      <c r="AS1024" s="70"/>
      <c r="AT1024" s="70"/>
      <c r="AU1024" s="70"/>
      <c r="AV1024" s="70"/>
      <c r="AW1024" s="70"/>
      <c r="AX1024" s="70"/>
      <c r="AY1024" s="70"/>
      <c r="AZ1024" s="70"/>
      <c r="BA1024" s="70"/>
      <c r="BB1024" s="70"/>
      <c r="BC1024" s="70"/>
      <c r="BD1024" s="70"/>
      <c r="BE1024" s="70"/>
      <c r="BF1024" s="70"/>
      <c r="BG1024" s="70"/>
      <c r="BH1024" s="70"/>
      <c r="BI1024" s="70"/>
      <c r="BJ1024" s="70"/>
      <c r="BK1024" s="70"/>
      <c r="BL1024" s="70"/>
      <c r="BM1024" s="70"/>
      <c r="BN1024" s="70"/>
      <c r="BO1024" s="70"/>
      <c r="BP1024" s="70"/>
      <c r="BQ1024" s="70"/>
      <c r="BR1024" s="70"/>
      <c r="BS1024" s="70"/>
    </row>
    <row r="1025" spans="7:71" ht="16.5" x14ac:dyDescent="0.35">
      <c r="G1025" s="70"/>
      <c r="H1025" s="70"/>
      <c r="I1025" s="70"/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70"/>
      <c r="X1025" s="70"/>
      <c r="Y1025" s="70"/>
      <c r="Z1025" s="70"/>
      <c r="AA1025" s="70"/>
      <c r="AB1025" s="70"/>
      <c r="AC1025" s="70"/>
      <c r="AD1025" s="70"/>
      <c r="AE1025" s="70"/>
      <c r="AF1025" s="70"/>
      <c r="AG1025" s="70"/>
      <c r="AH1025" s="70"/>
      <c r="AI1025" s="70"/>
      <c r="AJ1025" s="70"/>
      <c r="AK1025" s="70"/>
      <c r="AL1025" s="70"/>
      <c r="AM1025" s="70"/>
      <c r="AN1025" s="70"/>
      <c r="AO1025" s="70"/>
      <c r="AP1025" s="70"/>
      <c r="AQ1025" s="70"/>
      <c r="AR1025" s="70"/>
      <c r="AS1025" s="70"/>
      <c r="AT1025" s="70"/>
      <c r="AU1025" s="70"/>
      <c r="AV1025" s="70"/>
      <c r="AW1025" s="70"/>
      <c r="AX1025" s="70"/>
      <c r="AY1025" s="70"/>
      <c r="AZ1025" s="70"/>
      <c r="BA1025" s="70"/>
      <c r="BB1025" s="70"/>
      <c r="BC1025" s="70"/>
      <c r="BD1025" s="70"/>
      <c r="BE1025" s="70"/>
      <c r="BF1025" s="70"/>
      <c r="BG1025" s="70"/>
      <c r="BH1025" s="70"/>
      <c r="BI1025" s="70"/>
      <c r="BJ1025" s="70"/>
      <c r="BK1025" s="70"/>
      <c r="BL1025" s="70"/>
      <c r="BM1025" s="70"/>
      <c r="BN1025" s="70"/>
      <c r="BO1025" s="70"/>
      <c r="BP1025" s="70"/>
      <c r="BQ1025" s="70"/>
      <c r="BR1025" s="70"/>
      <c r="BS1025" s="70"/>
    </row>
    <row r="1026" spans="7:71" ht="16.5" x14ac:dyDescent="0.35">
      <c r="G1026" s="70"/>
      <c r="H1026" s="70"/>
      <c r="I1026" s="70"/>
      <c r="J1026" s="70"/>
      <c r="K1026" s="70"/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70"/>
      <c r="X1026" s="70"/>
      <c r="Y1026" s="70"/>
      <c r="Z1026" s="70"/>
      <c r="AA1026" s="70"/>
      <c r="AB1026" s="70"/>
      <c r="AC1026" s="70"/>
      <c r="AD1026" s="70"/>
      <c r="AE1026" s="70"/>
      <c r="AF1026" s="70"/>
      <c r="AG1026" s="70"/>
      <c r="AH1026" s="70"/>
      <c r="AI1026" s="70"/>
      <c r="AJ1026" s="70"/>
      <c r="AK1026" s="70"/>
      <c r="AL1026" s="70"/>
      <c r="AM1026" s="70"/>
      <c r="AN1026" s="70"/>
      <c r="AO1026" s="70"/>
      <c r="AP1026" s="70"/>
      <c r="AQ1026" s="70"/>
      <c r="AR1026" s="70"/>
      <c r="AS1026" s="70"/>
      <c r="AT1026" s="70"/>
      <c r="AU1026" s="70"/>
      <c r="AV1026" s="70"/>
      <c r="AW1026" s="70"/>
      <c r="AX1026" s="70"/>
      <c r="AY1026" s="70"/>
      <c r="AZ1026" s="70"/>
      <c r="BA1026" s="70"/>
      <c r="BB1026" s="70"/>
      <c r="BC1026" s="70"/>
      <c r="BD1026" s="70"/>
      <c r="BE1026" s="70"/>
      <c r="BF1026" s="70"/>
      <c r="BG1026" s="70"/>
      <c r="BH1026" s="70"/>
      <c r="BI1026" s="70"/>
      <c r="BJ1026" s="70"/>
      <c r="BK1026" s="70"/>
      <c r="BL1026" s="70"/>
      <c r="BM1026" s="70"/>
      <c r="BN1026" s="70"/>
      <c r="BO1026" s="70"/>
      <c r="BP1026" s="70"/>
      <c r="BQ1026" s="70"/>
      <c r="BR1026" s="70"/>
      <c r="BS1026" s="70"/>
    </row>
    <row r="1027" spans="7:71" ht="16.5" x14ac:dyDescent="0.35">
      <c r="G1027" s="70"/>
      <c r="H1027" s="70"/>
      <c r="I1027" s="70"/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70"/>
      <c r="X1027" s="70"/>
      <c r="Y1027" s="70"/>
      <c r="Z1027" s="70"/>
      <c r="AA1027" s="70"/>
      <c r="AB1027" s="70"/>
      <c r="AC1027" s="70"/>
      <c r="AD1027" s="70"/>
      <c r="AE1027" s="70"/>
      <c r="AF1027" s="70"/>
      <c r="AG1027" s="70"/>
      <c r="AH1027" s="70"/>
      <c r="AI1027" s="70"/>
      <c r="AJ1027" s="70"/>
      <c r="AK1027" s="70"/>
      <c r="AL1027" s="70"/>
      <c r="AM1027" s="70"/>
      <c r="AN1027" s="70"/>
      <c r="AO1027" s="70"/>
      <c r="AP1027" s="70"/>
      <c r="AQ1027" s="70"/>
      <c r="AR1027" s="70"/>
      <c r="AS1027" s="70"/>
      <c r="AT1027" s="70"/>
      <c r="AU1027" s="70"/>
      <c r="AV1027" s="70"/>
      <c r="AW1027" s="70"/>
      <c r="AX1027" s="70"/>
      <c r="AY1027" s="70"/>
      <c r="AZ1027" s="70"/>
      <c r="BA1027" s="70"/>
      <c r="BB1027" s="70"/>
      <c r="BC1027" s="70"/>
      <c r="BD1027" s="70"/>
      <c r="BE1027" s="70"/>
      <c r="BF1027" s="70"/>
      <c r="BG1027" s="70"/>
      <c r="BH1027" s="70"/>
      <c r="BI1027" s="70"/>
      <c r="BJ1027" s="70"/>
      <c r="BK1027" s="70"/>
      <c r="BL1027" s="70"/>
      <c r="BM1027" s="70"/>
      <c r="BN1027" s="70"/>
      <c r="BO1027" s="70"/>
      <c r="BP1027" s="70"/>
      <c r="BQ1027" s="70"/>
      <c r="BR1027" s="70"/>
      <c r="BS1027" s="70"/>
    </row>
    <row r="1028" spans="7:71" ht="16.5" x14ac:dyDescent="0.35">
      <c r="G1028" s="70"/>
      <c r="H1028" s="70"/>
      <c r="I1028" s="70"/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70"/>
      <c r="X1028" s="70"/>
      <c r="Y1028" s="70"/>
      <c r="Z1028" s="70"/>
      <c r="AA1028" s="70"/>
      <c r="AB1028" s="70"/>
      <c r="AC1028" s="70"/>
      <c r="AD1028" s="70"/>
      <c r="AE1028" s="70"/>
      <c r="AF1028" s="70"/>
      <c r="AG1028" s="70"/>
      <c r="AH1028" s="70"/>
      <c r="AI1028" s="70"/>
      <c r="AJ1028" s="70"/>
      <c r="AK1028" s="70"/>
      <c r="AL1028" s="70"/>
      <c r="AM1028" s="70"/>
      <c r="AN1028" s="70"/>
      <c r="AO1028" s="70"/>
      <c r="AP1028" s="70"/>
      <c r="AQ1028" s="70"/>
      <c r="AR1028" s="70"/>
      <c r="AS1028" s="70"/>
      <c r="AT1028" s="70"/>
      <c r="AU1028" s="70"/>
      <c r="AV1028" s="70"/>
      <c r="AW1028" s="70"/>
      <c r="AX1028" s="70"/>
      <c r="AY1028" s="70"/>
      <c r="AZ1028" s="70"/>
      <c r="BA1028" s="70"/>
      <c r="BB1028" s="70"/>
      <c r="BC1028" s="70"/>
      <c r="BD1028" s="70"/>
      <c r="BE1028" s="70"/>
      <c r="BF1028" s="70"/>
      <c r="BG1028" s="70"/>
      <c r="BH1028" s="70"/>
      <c r="BI1028" s="70"/>
      <c r="BJ1028" s="70"/>
      <c r="BK1028" s="70"/>
      <c r="BL1028" s="70"/>
      <c r="BM1028" s="70"/>
      <c r="BN1028" s="70"/>
      <c r="BO1028" s="70"/>
      <c r="BP1028" s="70"/>
      <c r="BQ1028" s="70"/>
      <c r="BR1028" s="70"/>
      <c r="BS1028" s="70"/>
    </row>
    <row r="1029" spans="7:71" ht="16.5" x14ac:dyDescent="0.35">
      <c r="G1029" s="70"/>
      <c r="H1029" s="70"/>
      <c r="I1029" s="70"/>
      <c r="J1029" s="70"/>
      <c r="K1029" s="70"/>
      <c r="L1029" s="70"/>
      <c r="M1029" s="70"/>
      <c r="N1029" s="70"/>
      <c r="O1029" s="70"/>
      <c r="P1029" s="70"/>
      <c r="Q1029" s="70"/>
      <c r="R1029" s="70"/>
      <c r="S1029" s="70"/>
      <c r="T1029" s="70"/>
      <c r="U1029" s="70"/>
      <c r="V1029" s="70"/>
      <c r="W1029" s="70"/>
      <c r="X1029" s="70"/>
      <c r="Y1029" s="70"/>
      <c r="Z1029" s="70"/>
      <c r="AA1029" s="70"/>
      <c r="AB1029" s="70"/>
      <c r="AC1029" s="70"/>
      <c r="AD1029" s="70"/>
      <c r="AE1029" s="70"/>
      <c r="AF1029" s="70"/>
      <c r="AG1029" s="70"/>
      <c r="AH1029" s="70"/>
      <c r="AI1029" s="70"/>
      <c r="AJ1029" s="70"/>
      <c r="AK1029" s="70"/>
      <c r="AL1029" s="70"/>
      <c r="AM1029" s="70"/>
      <c r="AN1029" s="70"/>
      <c r="AO1029" s="70"/>
      <c r="AP1029" s="70"/>
      <c r="AQ1029" s="70"/>
      <c r="AR1029" s="70"/>
      <c r="AS1029" s="70"/>
      <c r="AT1029" s="70"/>
      <c r="AU1029" s="70"/>
      <c r="AV1029" s="70"/>
      <c r="AW1029" s="70"/>
      <c r="AX1029" s="70"/>
      <c r="AY1029" s="70"/>
      <c r="AZ1029" s="70"/>
      <c r="BA1029" s="70"/>
      <c r="BB1029" s="70"/>
      <c r="BC1029" s="70"/>
      <c r="BD1029" s="70"/>
      <c r="BE1029" s="70"/>
      <c r="BF1029" s="70"/>
      <c r="BG1029" s="70"/>
      <c r="BH1029" s="70"/>
      <c r="BI1029" s="70"/>
      <c r="BJ1029" s="70"/>
      <c r="BK1029" s="70"/>
      <c r="BL1029" s="70"/>
      <c r="BM1029" s="70"/>
      <c r="BN1029" s="70"/>
      <c r="BO1029" s="70"/>
      <c r="BP1029" s="70"/>
      <c r="BQ1029" s="70"/>
      <c r="BR1029" s="70"/>
      <c r="BS1029" s="70"/>
    </row>
    <row r="1030" spans="7:71" ht="16.5" x14ac:dyDescent="0.35">
      <c r="G1030" s="70"/>
      <c r="H1030" s="70"/>
      <c r="I1030" s="70"/>
      <c r="J1030" s="70"/>
      <c r="K1030" s="70"/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  <c r="V1030" s="70"/>
      <c r="W1030" s="70"/>
      <c r="X1030" s="70"/>
      <c r="Y1030" s="70"/>
      <c r="Z1030" s="70"/>
      <c r="AA1030" s="70"/>
      <c r="AB1030" s="70"/>
      <c r="AC1030" s="70"/>
      <c r="AD1030" s="70"/>
      <c r="AE1030" s="70"/>
      <c r="AF1030" s="70"/>
      <c r="AG1030" s="70"/>
      <c r="AH1030" s="70"/>
      <c r="AI1030" s="70"/>
      <c r="AJ1030" s="70"/>
      <c r="AK1030" s="70"/>
      <c r="AL1030" s="70"/>
      <c r="AM1030" s="70"/>
      <c r="AN1030" s="70"/>
      <c r="AO1030" s="70"/>
      <c r="AP1030" s="70"/>
      <c r="AQ1030" s="70"/>
      <c r="AR1030" s="70"/>
      <c r="AS1030" s="70"/>
      <c r="AT1030" s="70"/>
      <c r="AU1030" s="70"/>
      <c r="AV1030" s="70"/>
      <c r="AW1030" s="70"/>
      <c r="AX1030" s="70"/>
      <c r="AY1030" s="70"/>
      <c r="AZ1030" s="70"/>
      <c r="BA1030" s="70"/>
      <c r="BB1030" s="70"/>
      <c r="BC1030" s="70"/>
      <c r="BD1030" s="70"/>
      <c r="BE1030" s="70"/>
      <c r="BF1030" s="70"/>
      <c r="BG1030" s="70"/>
      <c r="BH1030" s="70"/>
      <c r="BI1030" s="70"/>
      <c r="BJ1030" s="70"/>
      <c r="BK1030" s="70"/>
      <c r="BL1030" s="70"/>
      <c r="BM1030" s="70"/>
      <c r="BN1030" s="70"/>
      <c r="BO1030" s="70"/>
      <c r="BP1030" s="70"/>
      <c r="BQ1030" s="70"/>
      <c r="BR1030" s="70"/>
      <c r="BS1030" s="70"/>
    </row>
    <row r="1031" spans="7:71" ht="16.5" x14ac:dyDescent="0.35">
      <c r="G1031" s="70"/>
      <c r="H1031" s="70"/>
      <c r="I1031" s="70"/>
      <c r="J1031" s="70"/>
      <c r="K1031" s="70"/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70"/>
      <c r="X1031" s="70"/>
      <c r="Y1031" s="70"/>
      <c r="Z1031" s="70"/>
      <c r="AA1031" s="70"/>
      <c r="AB1031" s="70"/>
      <c r="AC1031" s="70"/>
      <c r="AD1031" s="70"/>
      <c r="AE1031" s="70"/>
      <c r="AF1031" s="70"/>
      <c r="AG1031" s="70"/>
      <c r="AH1031" s="70"/>
      <c r="AI1031" s="70"/>
      <c r="AJ1031" s="70"/>
      <c r="AK1031" s="70"/>
      <c r="AL1031" s="70"/>
      <c r="AM1031" s="70"/>
      <c r="AN1031" s="70"/>
      <c r="AO1031" s="70"/>
      <c r="AP1031" s="70"/>
      <c r="AQ1031" s="70"/>
      <c r="AR1031" s="70"/>
      <c r="AS1031" s="70"/>
      <c r="AT1031" s="70"/>
      <c r="AU1031" s="70"/>
      <c r="AV1031" s="70"/>
      <c r="AW1031" s="70"/>
      <c r="AX1031" s="70"/>
      <c r="AY1031" s="70"/>
      <c r="AZ1031" s="70"/>
      <c r="BA1031" s="70"/>
      <c r="BB1031" s="70"/>
      <c r="BC1031" s="70"/>
      <c r="BD1031" s="70"/>
      <c r="BE1031" s="70"/>
      <c r="BF1031" s="70"/>
      <c r="BG1031" s="70"/>
      <c r="BH1031" s="70"/>
      <c r="BI1031" s="70"/>
      <c r="BJ1031" s="70"/>
      <c r="BK1031" s="70"/>
      <c r="BL1031" s="70"/>
      <c r="BM1031" s="70"/>
      <c r="BN1031" s="70"/>
      <c r="BO1031" s="70"/>
      <c r="BP1031" s="70"/>
      <c r="BQ1031" s="70"/>
      <c r="BR1031" s="70"/>
      <c r="BS1031" s="70"/>
    </row>
    <row r="1032" spans="7:71" ht="16.5" x14ac:dyDescent="0.35">
      <c r="G1032" s="70"/>
      <c r="H1032" s="70"/>
      <c r="I1032" s="70"/>
      <c r="J1032" s="70"/>
      <c r="K1032" s="70"/>
      <c r="L1032" s="70"/>
      <c r="M1032" s="70"/>
      <c r="N1032" s="70"/>
      <c r="O1032" s="70"/>
      <c r="P1032" s="70"/>
      <c r="Q1032" s="70"/>
      <c r="R1032" s="70"/>
      <c r="S1032" s="70"/>
      <c r="T1032" s="70"/>
      <c r="U1032" s="70"/>
      <c r="V1032" s="70"/>
      <c r="W1032" s="70"/>
      <c r="X1032" s="70"/>
      <c r="Y1032" s="70"/>
      <c r="Z1032" s="70"/>
      <c r="AA1032" s="70"/>
      <c r="AB1032" s="70"/>
      <c r="AC1032" s="70"/>
      <c r="AD1032" s="70"/>
      <c r="AE1032" s="70"/>
      <c r="AF1032" s="70"/>
      <c r="AG1032" s="70"/>
      <c r="AH1032" s="70"/>
      <c r="AI1032" s="70"/>
      <c r="AJ1032" s="70"/>
      <c r="AK1032" s="70"/>
      <c r="AL1032" s="70"/>
      <c r="AM1032" s="70"/>
      <c r="AN1032" s="70"/>
      <c r="AO1032" s="70"/>
      <c r="AP1032" s="70"/>
      <c r="AQ1032" s="70"/>
      <c r="AR1032" s="70"/>
      <c r="AS1032" s="70"/>
      <c r="AT1032" s="70"/>
      <c r="AU1032" s="70"/>
      <c r="AV1032" s="70"/>
      <c r="AW1032" s="70"/>
      <c r="AX1032" s="70"/>
      <c r="AY1032" s="70"/>
      <c r="AZ1032" s="70"/>
      <c r="BA1032" s="70"/>
      <c r="BB1032" s="70"/>
      <c r="BC1032" s="70"/>
      <c r="BD1032" s="70"/>
      <c r="BE1032" s="70"/>
      <c r="BF1032" s="70"/>
      <c r="BG1032" s="70"/>
      <c r="BH1032" s="70"/>
      <c r="BI1032" s="70"/>
      <c r="BJ1032" s="70"/>
      <c r="BK1032" s="70"/>
      <c r="BL1032" s="70"/>
      <c r="BM1032" s="70"/>
      <c r="BN1032" s="70"/>
      <c r="BO1032" s="70"/>
      <c r="BP1032" s="70"/>
      <c r="BQ1032" s="70"/>
      <c r="BR1032" s="70"/>
      <c r="BS1032" s="70"/>
    </row>
    <row r="1033" spans="7:71" ht="16.5" x14ac:dyDescent="0.35">
      <c r="G1033" s="70"/>
      <c r="H1033" s="70"/>
      <c r="I1033" s="70"/>
      <c r="J1033" s="70"/>
      <c r="K1033" s="70"/>
      <c r="L1033" s="70"/>
      <c r="M1033" s="70"/>
      <c r="N1033" s="70"/>
      <c r="O1033" s="70"/>
      <c r="P1033" s="70"/>
      <c r="Q1033" s="70"/>
      <c r="R1033" s="70"/>
      <c r="S1033" s="70"/>
      <c r="T1033" s="70"/>
      <c r="U1033" s="70"/>
      <c r="V1033" s="70"/>
      <c r="W1033" s="70"/>
      <c r="X1033" s="70"/>
      <c r="Y1033" s="70"/>
      <c r="Z1033" s="70"/>
      <c r="AA1033" s="70"/>
      <c r="AB1033" s="70"/>
      <c r="AC1033" s="70"/>
      <c r="AD1033" s="70"/>
      <c r="AE1033" s="70"/>
      <c r="AF1033" s="70"/>
      <c r="AG1033" s="70"/>
      <c r="AH1033" s="70"/>
      <c r="AI1033" s="70"/>
      <c r="AJ1033" s="70"/>
      <c r="AK1033" s="70"/>
      <c r="AL1033" s="70"/>
      <c r="AM1033" s="70"/>
      <c r="AN1033" s="70"/>
      <c r="AO1033" s="70"/>
      <c r="AP1033" s="70"/>
      <c r="AQ1033" s="70"/>
      <c r="AR1033" s="70"/>
      <c r="AS1033" s="70"/>
      <c r="AT1033" s="70"/>
      <c r="AU1033" s="70"/>
      <c r="AV1033" s="70"/>
      <c r="AW1033" s="70"/>
      <c r="AX1033" s="70"/>
      <c r="AY1033" s="70"/>
      <c r="AZ1033" s="70"/>
      <c r="BA1033" s="70"/>
      <c r="BB1033" s="70"/>
      <c r="BC1033" s="70"/>
      <c r="BD1033" s="70"/>
      <c r="BE1033" s="70"/>
      <c r="BF1033" s="70"/>
      <c r="BG1033" s="70"/>
      <c r="BH1033" s="70"/>
      <c r="BI1033" s="70"/>
      <c r="BJ1033" s="70"/>
      <c r="BK1033" s="70"/>
      <c r="BL1033" s="70"/>
      <c r="BM1033" s="70"/>
      <c r="BN1033" s="70"/>
      <c r="BO1033" s="70"/>
      <c r="BP1033" s="70"/>
      <c r="BQ1033" s="70"/>
      <c r="BR1033" s="70"/>
      <c r="BS1033" s="70"/>
    </row>
    <row r="1034" spans="7:71" ht="16.5" x14ac:dyDescent="0.35">
      <c r="G1034" s="70"/>
      <c r="H1034" s="70"/>
      <c r="I1034" s="70"/>
      <c r="J1034" s="70"/>
      <c r="K1034" s="70"/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70"/>
      <c r="X1034" s="70"/>
      <c r="Y1034" s="70"/>
      <c r="Z1034" s="70"/>
      <c r="AA1034" s="70"/>
      <c r="AB1034" s="70"/>
      <c r="AC1034" s="70"/>
      <c r="AD1034" s="70"/>
      <c r="AE1034" s="70"/>
      <c r="AF1034" s="70"/>
      <c r="AG1034" s="70"/>
      <c r="AH1034" s="70"/>
      <c r="AI1034" s="70"/>
      <c r="AJ1034" s="70"/>
      <c r="AK1034" s="70"/>
      <c r="AL1034" s="70"/>
      <c r="AM1034" s="70"/>
      <c r="AN1034" s="70"/>
      <c r="AO1034" s="70"/>
      <c r="AP1034" s="70"/>
      <c r="AQ1034" s="70"/>
      <c r="AR1034" s="70"/>
      <c r="AS1034" s="70"/>
      <c r="AT1034" s="70"/>
      <c r="AU1034" s="70"/>
      <c r="AV1034" s="70"/>
      <c r="AW1034" s="70"/>
      <c r="AX1034" s="70"/>
      <c r="AY1034" s="70"/>
      <c r="AZ1034" s="70"/>
      <c r="BA1034" s="70"/>
      <c r="BB1034" s="70"/>
      <c r="BC1034" s="70"/>
      <c r="BD1034" s="70"/>
      <c r="BE1034" s="70"/>
      <c r="BF1034" s="70"/>
      <c r="BG1034" s="70"/>
      <c r="BH1034" s="70"/>
      <c r="BI1034" s="70"/>
      <c r="BJ1034" s="70"/>
      <c r="BK1034" s="70"/>
      <c r="BL1034" s="70"/>
      <c r="BM1034" s="70"/>
      <c r="BN1034" s="70"/>
      <c r="BO1034" s="70"/>
      <c r="BP1034" s="70"/>
      <c r="BQ1034" s="70"/>
      <c r="BR1034" s="70"/>
      <c r="BS1034" s="70"/>
    </row>
    <row r="1035" spans="7:71" ht="16.5" x14ac:dyDescent="0.35">
      <c r="G1035" s="70"/>
      <c r="H1035" s="70"/>
      <c r="I1035" s="70"/>
      <c r="J1035" s="70"/>
      <c r="K1035" s="70"/>
      <c r="L1035" s="70"/>
      <c r="M1035" s="70"/>
      <c r="N1035" s="70"/>
      <c r="O1035" s="70"/>
      <c r="P1035" s="70"/>
      <c r="Q1035" s="70"/>
      <c r="R1035" s="70"/>
      <c r="S1035" s="70"/>
      <c r="T1035" s="70"/>
      <c r="U1035" s="70"/>
      <c r="V1035" s="70"/>
      <c r="W1035" s="70"/>
      <c r="X1035" s="70"/>
      <c r="Y1035" s="70"/>
      <c r="Z1035" s="70"/>
      <c r="AA1035" s="70"/>
      <c r="AB1035" s="70"/>
      <c r="AC1035" s="70"/>
      <c r="AD1035" s="70"/>
      <c r="AE1035" s="70"/>
      <c r="AF1035" s="70"/>
      <c r="AG1035" s="70"/>
      <c r="AH1035" s="70"/>
      <c r="AI1035" s="70"/>
      <c r="AJ1035" s="70"/>
      <c r="AK1035" s="70"/>
      <c r="AL1035" s="70"/>
      <c r="AM1035" s="70"/>
      <c r="AN1035" s="70"/>
      <c r="AO1035" s="70"/>
      <c r="AP1035" s="70"/>
      <c r="AQ1035" s="70"/>
      <c r="AR1035" s="70"/>
      <c r="AS1035" s="70"/>
      <c r="AT1035" s="70"/>
      <c r="AU1035" s="70"/>
      <c r="AV1035" s="70"/>
      <c r="AW1035" s="70"/>
      <c r="AX1035" s="70"/>
      <c r="AY1035" s="70"/>
      <c r="AZ1035" s="70"/>
      <c r="BA1035" s="70"/>
      <c r="BB1035" s="70"/>
      <c r="BC1035" s="70"/>
      <c r="BD1035" s="70"/>
      <c r="BE1035" s="70"/>
      <c r="BF1035" s="70"/>
      <c r="BG1035" s="70"/>
      <c r="BH1035" s="70"/>
      <c r="BI1035" s="70"/>
      <c r="BJ1035" s="70"/>
      <c r="BK1035" s="70"/>
      <c r="BL1035" s="70"/>
      <c r="BM1035" s="70"/>
      <c r="BN1035" s="70"/>
      <c r="BO1035" s="70"/>
      <c r="BP1035" s="70"/>
      <c r="BQ1035" s="70"/>
      <c r="BR1035" s="70"/>
      <c r="BS1035" s="70"/>
    </row>
    <row r="1036" spans="7:71" ht="16.5" x14ac:dyDescent="0.35">
      <c r="G1036" s="70"/>
      <c r="H1036" s="70"/>
      <c r="I1036" s="70"/>
      <c r="J1036" s="70"/>
      <c r="K1036" s="70"/>
      <c r="L1036" s="70"/>
      <c r="M1036" s="70"/>
      <c r="N1036" s="70"/>
      <c r="O1036" s="70"/>
      <c r="P1036" s="70"/>
      <c r="Q1036" s="70"/>
      <c r="R1036" s="70"/>
      <c r="S1036" s="70"/>
      <c r="T1036" s="70"/>
      <c r="U1036" s="70"/>
      <c r="V1036" s="70"/>
      <c r="W1036" s="70"/>
      <c r="X1036" s="70"/>
      <c r="Y1036" s="70"/>
      <c r="Z1036" s="70"/>
      <c r="AA1036" s="70"/>
      <c r="AB1036" s="70"/>
      <c r="AC1036" s="70"/>
      <c r="AD1036" s="70"/>
      <c r="AE1036" s="70"/>
      <c r="AF1036" s="70"/>
      <c r="AG1036" s="70"/>
      <c r="AH1036" s="70"/>
      <c r="AI1036" s="70"/>
      <c r="AJ1036" s="70"/>
      <c r="AK1036" s="70"/>
      <c r="AL1036" s="70"/>
      <c r="AM1036" s="70"/>
      <c r="AN1036" s="70"/>
      <c r="AO1036" s="70"/>
      <c r="AP1036" s="70"/>
      <c r="AQ1036" s="70"/>
      <c r="AR1036" s="70"/>
      <c r="AS1036" s="70"/>
      <c r="AT1036" s="70"/>
      <c r="AU1036" s="70"/>
      <c r="AV1036" s="70"/>
      <c r="AW1036" s="70"/>
      <c r="AX1036" s="70"/>
      <c r="AY1036" s="70"/>
      <c r="AZ1036" s="70"/>
      <c r="BA1036" s="70"/>
      <c r="BB1036" s="70"/>
      <c r="BC1036" s="70"/>
      <c r="BD1036" s="70"/>
      <c r="BE1036" s="70"/>
      <c r="BF1036" s="70"/>
      <c r="BG1036" s="70"/>
      <c r="BH1036" s="70"/>
      <c r="BI1036" s="70"/>
      <c r="BJ1036" s="70"/>
      <c r="BK1036" s="70"/>
      <c r="BL1036" s="70"/>
      <c r="BM1036" s="70"/>
      <c r="BN1036" s="70"/>
      <c r="BO1036" s="70"/>
      <c r="BP1036" s="70"/>
      <c r="BQ1036" s="70"/>
      <c r="BR1036" s="70"/>
      <c r="BS1036" s="70"/>
    </row>
    <row r="1037" spans="7:71" ht="16.5" x14ac:dyDescent="0.35">
      <c r="G1037" s="70"/>
      <c r="H1037" s="70"/>
      <c r="I1037" s="70"/>
      <c r="J1037" s="70"/>
      <c r="K1037" s="70"/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70"/>
      <c r="X1037" s="70"/>
      <c r="Y1037" s="70"/>
      <c r="Z1037" s="70"/>
      <c r="AA1037" s="70"/>
      <c r="AB1037" s="70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</row>
    <row r="1038" spans="7:71" ht="16.5" x14ac:dyDescent="0.35">
      <c r="G1038" s="70"/>
      <c r="H1038" s="70"/>
      <c r="I1038" s="70"/>
      <c r="J1038" s="70"/>
      <c r="K1038" s="70"/>
      <c r="L1038" s="70"/>
      <c r="M1038" s="70"/>
      <c r="N1038" s="70"/>
      <c r="O1038" s="70"/>
      <c r="P1038" s="70"/>
      <c r="Q1038" s="70"/>
      <c r="R1038" s="70"/>
      <c r="S1038" s="70"/>
      <c r="T1038" s="70"/>
      <c r="U1038" s="70"/>
      <c r="V1038" s="70"/>
      <c r="W1038" s="70"/>
      <c r="X1038" s="70"/>
      <c r="Y1038" s="70"/>
      <c r="Z1038" s="70"/>
      <c r="AA1038" s="70"/>
      <c r="AB1038" s="70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</row>
    <row r="1039" spans="7:71" ht="16.5" x14ac:dyDescent="0.35">
      <c r="G1039" s="70"/>
      <c r="H1039" s="70"/>
      <c r="I1039" s="70"/>
      <c r="J1039" s="70"/>
      <c r="K1039" s="70"/>
      <c r="L1039" s="70"/>
      <c r="M1039" s="70"/>
      <c r="N1039" s="70"/>
      <c r="O1039" s="70"/>
      <c r="P1039" s="70"/>
      <c r="Q1039" s="70"/>
      <c r="R1039" s="70"/>
      <c r="S1039" s="70"/>
      <c r="T1039" s="70"/>
      <c r="U1039" s="70"/>
      <c r="V1039" s="70"/>
      <c r="W1039" s="70"/>
      <c r="X1039" s="70"/>
      <c r="Y1039" s="70"/>
      <c r="Z1039" s="70"/>
      <c r="AA1039" s="70"/>
      <c r="AB1039" s="70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</row>
    <row r="1040" spans="7:71" ht="16.5" x14ac:dyDescent="0.35">
      <c r="G1040" s="70"/>
      <c r="H1040" s="70"/>
      <c r="I1040" s="70"/>
      <c r="J1040" s="70"/>
      <c r="K1040" s="70"/>
      <c r="L1040" s="70"/>
      <c r="M1040" s="70"/>
      <c r="N1040" s="70"/>
      <c r="O1040" s="70"/>
      <c r="P1040" s="70"/>
      <c r="Q1040" s="70"/>
      <c r="R1040" s="70"/>
      <c r="S1040" s="70"/>
      <c r="T1040" s="70"/>
      <c r="U1040" s="70"/>
      <c r="V1040" s="70"/>
      <c r="W1040" s="70"/>
      <c r="X1040" s="70"/>
      <c r="Y1040" s="70"/>
      <c r="Z1040" s="70"/>
      <c r="AA1040" s="70"/>
      <c r="AB1040" s="70"/>
      <c r="AC1040" s="70"/>
      <c r="AD1040" s="70"/>
      <c r="AE1040" s="70"/>
      <c r="AF1040" s="70"/>
      <c r="AG1040" s="70"/>
      <c r="AH1040" s="70"/>
      <c r="AI1040" s="70"/>
      <c r="AJ1040" s="70"/>
      <c r="AK1040" s="70"/>
      <c r="AL1040" s="70"/>
      <c r="AM1040" s="70"/>
      <c r="AN1040" s="70"/>
      <c r="AO1040" s="70"/>
      <c r="AP1040" s="70"/>
      <c r="AQ1040" s="70"/>
      <c r="AR1040" s="70"/>
      <c r="AS1040" s="70"/>
      <c r="AT1040" s="70"/>
      <c r="AU1040" s="70"/>
      <c r="AV1040" s="70"/>
      <c r="AW1040" s="70"/>
      <c r="AX1040" s="70"/>
      <c r="AY1040" s="70"/>
      <c r="AZ1040" s="70"/>
      <c r="BA1040" s="70"/>
      <c r="BB1040" s="70"/>
      <c r="BC1040" s="70"/>
      <c r="BD1040" s="70"/>
      <c r="BE1040" s="70"/>
      <c r="BF1040" s="70"/>
      <c r="BG1040" s="70"/>
      <c r="BH1040" s="70"/>
      <c r="BI1040" s="70"/>
      <c r="BJ1040" s="70"/>
      <c r="BK1040" s="70"/>
      <c r="BL1040" s="70"/>
      <c r="BM1040" s="70"/>
      <c r="BN1040" s="70"/>
      <c r="BO1040" s="70"/>
      <c r="BP1040" s="70"/>
      <c r="BQ1040" s="70"/>
      <c r="BR1040" s="70"/>
      <c r="BS1040" s="70"/>
    </row>
    <row r="1041" spans="7:71" ht="16.5" x14ac:dyDescent="0.35">
      <c r="G1041" s="70"/>
      <c r="H1041" s="70"/>
      <c r="I1041" s="70"/>
      <c r="J1041" s="70"/>
      <c r="K1041" s="70"/>
      <c r="L1041" s="70"/>
      <c r="M1041" s="70"/>
      <c r="N1041" s="70"/>
      <c r="O1041" s="70"/>
      <c r="P1041" s="70"/>
      <c r="Q1041" s="70"/>
      <c r="R1041" s="70"/>
      <c r="S1041" s="70"/>
      <c r="T1041" s="70"/>
      <c r="U1041" s="70"/>
      <c r="V1041" s="70"/>
      <c r="W1041" s="70"/>
      <c r="X1041" s="70"/>
      <c r="Y1041" s="70"/>
      <c r="Z1041" s="70"/>
      <c r="AA1041" s="70"/>
      <c r="AB1041" s="70"/>
      <c r="AC1041" s="70"/>
      <c r="AD1041" s="70"/>
      <c r="AE1041" s="70"/>
      <c r="AF1041" s="70"/>
      <c r="AG1041" s="70"/>
      <c r="AH1041" s="70"/>
      <c r="AI1041" s="70"/>
      <c r="AJ1041" s="70"/>
      <c r="AK1041" s="70"/>
      <c r="AL1041" s="70"/>
      <c r="AM1041" s="70"/>
      <c r="AN1041" s="70"/>
      <c r="AO1041" s="70"/>
      <c r="AP1041" s="70"/>
      <c r="AQ1041" s="70"/>
      <c r="AR1041" s="70"/>
      <c r="AS1041" s="70"/>
      <c r="AT1041" s="70"/>
      <c r="AU1041" s="70"/>
      <c r="AV1041" s="70"/>
      <c r="AW1041" s="70"/>
      <c r="AX1041" s="70"/>
      <c r="AY1041" s="70"/>
      <c r="AZ1041" s="70"/>
      <c r="BA1041" s="70"/>
      <c r="BB1041" s="70"/>
      <c r="BC1041" s="70"/>
      <c r="BD1041" s="70"/>
      <c r="BE1041" s="70"/>
      <c r="BF1041" s="70"/>
      <c r="BG1041" s="70"/>
      <c r="BH1041" s="70"/>
      <c r="BI1041" s="70"/>
      <c r="BJ1041" s="70"/>
      <c r="BK1041" s="70"/>
      <c r="BL1041" s="70"/>
      <c r="BM1041" s="70"/>
      <c r="BN1041" s="70"/>
      <c r="BO1041" s="70"/>
      <c r="BP1041" s="70"/>
      <c r="BQ1041" s="70"/>
      <c r="BR1041" s="70"/>
      <c r="BS1041" s="70"/>
    </row>
    <row r="1042" spans="7:71" ht="16.5" x14ac:dyDescent="0.35">
      <c r="G1042" s="70"/>
      <c r="H1042" s="70"/>
      <c r="I1042" s="70"/>
      <c r="J1042" s="70"/>
      <c r="K1042" s="70"/>
      <c r="L1042" s="70"/>
      <c r="M1042" s="70"/>
      <c r="N1042" s="70"/>
      <c r="O1042" s="70"/>
      <c r="P1042" s="70"/>
      <c r="Q1042" s="70"/>
      <c r="R1042" s="70"/>
      <c r="S1042" s="70"/>
      <c r="T1042" s="70"/>
      <c r="U1042" s="70"/>
      <c r="V1042" s="70"/>
      <c r="W1042" s="70"/>
      <c r="X1042" s="70"/>
      <c r="Y1042" s="70"/>
      <c r="Z1042" s="70"/>
      <c r="AA1042" s="70"/>
      <c r="AB1042" s="70"/>
      <c r="AC1042" s="70"/>
      <c r="AD1042" s="70"/>
      <c r="AE1042" s="70"/>
      <c r="AF1042" s="70"/>
      <c r="AG1042" s="70"/>
      <c r="AH1042" s="70"/>
      <c r="AI1042" s="70"/>
      <c r="AJ1042" s="70"/>
      <c r="AK1042" s="70"/>
      <c r="AL1042" s="70"/>
      <c r="AM1042" s="70"/>
      <c r="AN1042" s="70"/>
      <c r="AO1042" s="70"/>
      <c r="AP1042" s="70"/>
      <c r="AQ1042" s="70"/>
      <c r="AR1042" s="70"/>
      <c r="AS1042" s="70"/>
      <c r="AT1042" s="70"/>
      <c r="AU1042" s="70"/>
      <c r="AV1042" s="70"/>
      <c r="AW1042" s="70"/>
      <c r="AX1042" s="70"/>
      <c r="AY1042" s="70"/>
      <c r="AZ1042" s="70"/>
      <c r="BA1042" s="70"/>
      <c r="BB1042" s="70"/>
      <c r="BC1042" s="70"/>
      <c r="BD1042" s="70"/>
      <c r="BE1042" s="70"/>
      <c r="BF1042" s="70"/>
      <c r="BG1042" s="70"/>
      <c r="BH1042" s="70"/>
      <c r="BI1042" s="70"/>
      <c r="BJ1042" s="70"/>
      <c r="BK1042" s="70"/>
      <c r="BL1042" s="70"/>
      <c r="BM1042" s="70"/>
      <c r="BN1042" s="70"/>
      <c r="BO1042" s="70"/>
      <c r="BP1042" s="70"/>
      <c r="BQ1042" s="70"/>
      <c r="BR1042" s="70"/>
      <c r="BS1042" s="70"/>
    </row>
    <row r="1043" spans="7:71" ht="16.5" x14ac:dyDescent="0.35">
      <c r="G1043" s="70"/>
      <c r="H1043" s="70"/>
      <c r="I1043" s="70"/>
      <c r="J1043" s="70"/>
      <c r="K1043" s="70"/>
      <c r="L1043" s="70"/>
      <c r="M1043" s="70"/>
      <c r="N1043" s="70"/>
      <c r="O1043" s="70"/>
      <c r="P1043" s="70"/>
      <c r="Q1043" s="70"/>
      <c r="R1043" s="70"/>
      <c r="S1043" s="70"/>
      <c r="T1043" s="70"/>
      <c r="U1043" s="70"/>
      <c r="V1043" s="70"/>
      <c r="W1043" s="70"/>
      <c r="X1043" s="70"/>
      <c r="Y1043" s="70"/>
      <c r="Z1043" s="70"/>
      <c r="AA1043" s="70"/>
      <c r="AB1043" s="70"/>
      <c r="AC1043" s="70"/>
      <c r="AD1043" s="70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  <c r="AU1043" s="70"/>
      <c r="AV1043" s="70"/>
      <c r="AW1043" s="70"/>
      <c r="AX1043" s="70"/>
      <c r="AY1043" s="70"/>
      <c r="AZ1043" s="70"/>
      <c r="BA1043" s="70"/>
      <c r="BB1043" s="70"/>
      <c r="BC1043" s="70"/>
      <c r="BD1043" s="70"/>
      <c r="BE1043" s="70"/>
      <c r="BF1043" s="70"/>
      <c r="BG1043" s="70"/>
      <c r="BH1043" s="70"/>
      <c r="BI1043" s="70"/>
      <c r="BJ1043" s="70"/>
      <c r="BK1043" s="70"/>
      <c r="BL1043" s="70"/>
      <c r="BM1043" s="70"/>
      <c r="BN1043" s="70"/>
      <c r="BO1043" s="70"/>
      <c r="BP1043" s="70"/>
      <c r="BQ1043" s="70"/>
      <c r="BR1043" s="70"/>
      <c r="BS1043" s="70"/>
    </row>
    <row r="1044" spans="7:71" ht="16.5" x14ac:dyDescent="0.35">
      <c r="G1044" s="70"/>
      <c r="H1044" s="70"/>
      <c r="I1044" s="70"/>
      <c r="J1044" s="70"/>
      <c r="K1044" s="70"/>
      <c r="L1044" s="70"/>
      <c r="M1044" s="70"/>
      <c r="N1044" s="70"/>
      <c r="O1044" s="70"/>
      <c r="P1044" s="70"/>
      <c r="Q1044" s="70"/>
      <c r="R1044" s="70"/>
      <c r="S1044" s="70"/>
      <c r="T1044" s="70"/>
      <c r="U1044" s="70"/>
      <c r="V1044" s="70"/>
      <c r="W1044" s="70"/>
      <c r="X1044" s="70"/>
      <c r="Y1044" s="70"/>
      <c r="Z1044" s="70"/>
      <c r="AA1044" s="70"/>
      <c r="AB1044" s="70"/>
      <c r="AC1044" s="70"/>
      <c r="AD1044" s="70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  <c r="AU1044" s="70"/>
      <c r="AV1044" s="70"/>
      <c r="AW1044" s="70"/>
      <c r="AX1044" s="70"/>
      <c r="AY1044" s="70"/>
      <c r="AZ1044" s="70"/>
      <c r="BA1044" s="70"/>
      <c r="BB1044" s="70"/>
      <c r="BC1044" s="70"/>
      <c r="BD1044" s="70"/>
      <c r="BE1044" s="70"/>
      <c r="BF1044" s="70"/>
      <c r="BG1044" s="70"/>
      <c r="BH1044" s="70"/>
      <c r="BI1044" s="70"/>
      <c r="BJ1044" s="70"/>
      <c r="BK1044" s="70"/>
      <c r="BL1044" s="70"/>
      <c r="BM1044" s="70"/>
      <c r="BN1044" s="70"/>
      <c r="BO1044" s="70"/>
      <c r="BP1044" s="70"/>
      <c r="BQ1044" s="70"/>
      <c r="BR1044" s="70"/>
      <c r="BS1044" s="70"/>
    </row>
    <row r="1045" spans="7:71" ht="16.5" x14ac:dyDescent="0.35">
      <c r="G1045" s="70"/>
      <c r="H1045" s="70"/>
      <c r="I1045" s="70"/>
      <c r="J1045" s="70"/>
      <c r="K1045" s="70"/>
      <c r="L1045" s="70"/>
      <c r="M1045" s="70"/>
      <c r="N1045" s="70"/>
      <c r="O1045" s="70"/>
      <c r="P1045" s="70"/>
      <c r="Q1045" s="70"/>
      <c r="R1045" s="70"/>
      <c r="S1045" s="70"/>
      <c r="T1045" s="70"/>
      <c r="U1045" s="70"/>
      <c r="V1045" s="70"/>
      <c r="W1045" s="70"/>
      <c r="X1045" s="70"/>
      <c r="Y1045" s="70"/>
      <c r="Z1045" s="70"/>
      <c r="AA1045" s="70"/>
      <c r="AB1045" s="70"/>
      <c r="AC1045" s="70"/>
      <c r="AD1045" s="70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  <c r="AU1045" s="70"/>
      <c r="AV1045" s="70"/>
      <c r="AW1045" s="70"/>
      <c r="AX1045" s="70"/>
      <c r="AY1045" s="70"/>
      <c r="AZ1045" s="70"/>
      <c r="BA1045" s="70"/>
      <c r="BB1045" s="70"/>
      <c r="BC1045" s="70"/>
      <c r="BD1045" s="70"/>
      <c r="BE1045" s="70"/>
      <c r="BF1045" s="70"/>
      <c r="BG1045" s="70"/>
      <c r="BH1045" s="70"/>
      <c r="BI1045" s="70"/>
      <c r="BJ1045" s="70"/>
      <c r="BK1045" s="70"/>
      <c r="BL1045" s="70"/>
      <c r="BM1045" s="70"/>
      <c r="BN1045" s="70"/>
      <c r="BO1045" s="70"/>
      <c r="BP1045" s="70"/>
      <c r="BQ1045" s="70"/>
      <c r="BR1045" s="70"/>
      <c r="BS1045" s="70"/>
    </row>
    <row r="1046" spans="7:71" ht="16.5" x14ac:dyDescent="0.35">
      <c r="G1046" s="70"/>
      <c r="H1046" s="70"/>
      <c r="I1046" s="70"/>
      <c r="J1046" s="70"/>
      <c r="K1046" s="70"/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70"/>
      <c r="X1046" s="70"/>
      <c r="Y1046" s="70"/>
      <c r="Z1046" s="70"/>
      <c r="AA1046" s="70"/>
      <c r="AB1046" s="70"/>
      <c r="AC1046" s="70"/>
      <c r="AD1046" s="70"/>
      <c r="AE1046" s="70"/>
      <c r="AF1046" s="70"/>
      <c r="AG1046" s="70"/>
      <c r="AH1046" s="70"/>
      <c r="AI1046" s="70"/>
      <c r="AJ1046" s="70"/>
      <c r="AK1046" s="70"/>
      <c r="AL1046" s="70"/>
      <c r="AM1046" s="70"/>
      <c r="AN1046" s="70"/>
      <c r="AO1046" s="70"/>
      <c r="AP1046" s="70"/>
      <c r="AQ1046" s="70"/>
      <c r="AR1046" s="70"/>
      <c r="AS1046" s="70"/>
      <c r="AT1046" s="70"/>
      <c r="AU1046" s="70"/>
      <c r="AV1046" s="70"/>
      <c r="AW1046" s="70"/>
      <c r="AX1046" s="70"/>
      <c r="AY1046" s="70"/>
      <c r="AZ1046" s="70"/>
      <c r="BA1046" s="70"/>
      <c r="BB1046" s="70"/>
      <c r="BC1046" s="70"/>
      <c r="BD1046" s="70"/>
      <c r="BE1046" s="70"/>
      <c r="BF1046" s="70"/>
      <c r="BG1046" s="70"/>
      <c r="BH1046" s="70"/>
      <c r="BI1046" s="70"/>
      <c r="BJ1046" s="70"/>
      <c r="BK1046" s="70"/>
      <c r="BL1046" s="70"/>
      <c r="BM1046" s="70"/>
      <c r="BN1046" s="70"/>
      <c r="BO1046" s="70"/>
      <c r="BP1046" s="70"/>
      <c r="BQ1046" s="70"/>
      <c r="BR1046" s="70"/>
      <c r="BS1046" s="70"/>
    </row>
    <row r="1047" spans="7:71" ht="16.5" x14ac:dyDescent="0.35">
      <c r="G1047" s="70"/>
      <c r="H1047" s="70"/>
      <c r="I1047" s="70"/>
      <c r="J1047" s="70"/>
      <c r="K1047" s="70"/>
      <c r="L1047" s="70"/>
      <c r="M1047" s="70"/>
      <c r="N1047" s="70"/>
      <c r="O1047" s="70"/>
      <c r="P1047" s="70"/>
      <c r="Q1047" s="70"/>
      <c r="R1047" s="70"/>
      <c r="S1047" s="70"/>
      <c r="T1047" s="70"/>
      <c r="U1047" s="70"/>
      <c r="V1047" s="70"/>
      <c r="W1047" s="70"/>
      <c r="X1047" s="70"/>
      <c r="Y1047" s="70"/>
      <c r="Z1047" s="70"/>
      <c r="AA1047" s="70"/>
      <c r="AB1047" s="70"/>
      <c r="AC1047" s="70"/>
      <c r="AD1047" s="70"/>
      <c r="AE1047" s="70"/>
      <c r="AF1047" s="70"/>
      <c r="AG1047" s="70"/>
      <c r="AH1047" s="70"/>
      <c r="AI1047" s="70"/>
      <c r="AJ1047" s="70"/>
      <c r="AK1047" s="70"/>
      <c r="AL1047" s="70"/>
      <c r="AM1047" s="70"/>
      <c r="AN1047" s="70"/>
      <c r="AO1047" s="70"/>
      <c r="AP1047" s="70"/>
      <c r="AQ1047" s="70"/>
      <c r="AR1047" s="70"/>
      <c r="AS1047" s="70"/>
      <c r="AT1047" s="70"/>
      <c r="AU1047" s="70"/>
      <c r="AV1047" s="70"/>
      <c r="AW1047" s="70"/>
      <c r="AX1047" s="70"/>
      <c r="AY1047" s="70"/>
      <c r="AZ1047" s="70"/>
      <c r="BA1047" s="70"/>
      <c r="BB1047" s="70"/>
      <c r="BC1047" s="70"/>
      <c r="BD1047" s="70"/>
      <c r="BE1047" s="70"/>
      <c r="BF1047" s="70"/>
      <c r="BG1047" s="70"/>
      <c r="BH1047" s="70"/>
      <c r="BI1047" s="70"/>
      <c r="BJ1047" s="70"/>
      <c r="BK1047" s="70"/>
      <c r="BL1047" s="70"/>
      <c r="BM1047" s="70"/>
      <c r="BN1047" s="70"/>
      <c r="BO1047" s="70"/>
      <c r="BP1047" s="70"/>
      <c r="BQ1047" s="70"/>
      <c r="BR1047" s="70"/>
      <c r="BS1047" s="70"/>
    </row>
    <row r="1048" spans="7:71" ht="16.5" x14ac:dyDescent="0.35">
      <c r="G1048" s="70"/>
      <c r="H1048" s="70"/>
      <c r="I1048" s="70"/>
      <c r="J1048" s="70"/>
      <c r="K1048" s="70"/>
      <c r="L1048" s="70"/>
      <c r="M1048" s="70"/>
      <c r="N1048" s="70"/>
      <c r="O1048" s="70"/>
      <c r="P1048" s="70"/>
      <c r="Q1048" s="70"/>
      <c r="R1048" s="70"/>
      <c r="S1048" s="70"/>
      <c r="T1048" s="70"/>
      <c r="U1048" s="70"/>
      <c r="V1048" s="70"/>
      <c r="W1048" s="70"/>
      <c r="X1048" s="70"/>
      <c r="Y1048" s="70"/>
      <c r="Z1048" s="70"/>
      <c r="AA1048" s="70"/>
      <c r="AB1048" s="70"/>
      <c r="AC1048" s="70"/>
      <c r="AD1048" s="70"/>
      <c r="AE1048" s="70"/>
      <c r="AF1048" s="70"/>
      <c r="AG1048" s="70"/>
      <c r="AH1048" s="70"/>
      <c r="AI1048" s="70"/>
      <c r="AJ1048" s="70"/>
      <c r="AK1048" s="70"/>
      <c r="AL1048" s="70"/>
      <c r="AM1048" s="70"/>
      <c r="AN1048" s="70"/>
      <c r="AO1048" s="70"/>
      <c r="AP1048" s="70"/>
      <c r="AQ1048" s="70"/>
      <c r="AR1048" s="70"/>
      <c r="AS1048" s="70"/>
      <c r="AT1048" s="70"/>
      <c r="AU1048" s="70"/>
      <c r="AV1048" s="70"/>
      <c r="AW1048" s="70"/>
      <c r="AX1048" s="70"/>
      <c r="AY1048" s="70"/>
      <c r="AZ1048" s="70"/>
      <c r="BA1048" s="70"/>
      <c r="BB1048" s="70"/>
      <c r="BC1048" s="70"/>
      <c r="BD1048" s="70"/>
      <c r="BE1048" s="70"/>
      <c r="BF1048" s="70"/>
      <c r="BG1048" s="70"/>
      <c r="BH1048" s="70"/>
      <c r="BI1048" s="70"/>
      <c r="BJ1048" s="70"/>
      <c r="BK1048" s="70"/>
      <c r="BL1048" s="70"/>
      <c r="BM1048" s="70"/>
      <c r="BN1048" s="70"/>
      <c r="BO1048" s="70"/>
      <c r="BP1048" s="70"/>
      <c r="BQ1048" s="70"/>
      <c r="BR1048" s="70"/>
      <c r="BS1048" s="70"/>
    </row>
    <row r="1049" spans="7:71" ht="16.5" x14ac:dyDescent="0.35">
      <c r="G1049" s="70"/>
      <c r="H1049" s="70"/>
      <c r="I1049" s="70"/>
      <c r="J1049" s="70"/>
      <c r="K1049" s="70"/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70"/>
      <c r="X1049" s="70"/>
      <c r="Y1049" s="70"/>
      <c r="Z1049" s="70"/>
      <c r="AA1049" s="70"/>
      <c r="AB1049" s="70"/>
      <c r="AC1049" s="70"/>
      <c r="AD1049" s="70"/>
      <c r="AE1049" s="70"/>
      <c r="AF1049" s="70"/>
      <c r="AG1049" s="70"/>
      <c r="AH1049" s="70"/>
      <c r="AI1049" s="70"/>
      <c r="AJ1049" s="70"/>
      <c r="AK1049" s="70"/>
      <c r="AL1049" s="70"/>
      <c r="AM1049" s="70"/>
      <c r="AN1049" s="70"/>
      <c r="AO1049" s="70"/>
      <c r="AP1049" s="70"/>
      <c r="AQ1049" s="70"/>
      <c r="AR1049" s="70"/>
      <c r="AS1049" s="70"/>
      <c r="AT1049" s="70"/>
      <c r="AU1049" s="70"/>
      <c r="AV1049" s="70"/>
      <c r="AW1049" s="70"/>
      <c r="AX1049" s="70"/>
      <c r="AY1049" s="70"/>
      <c r="AZ1049" s="70"/>
      <c r="BA1049" s="70"/>
      <c r="BB1049" s="70"/>
      <c r="BC1049" s="70"/>
      <c r="BD1049" s="70"/>
      <c r="BE1049" s="70"/>
      <c r="BF1049" s="70"/>
      <c r="BG1049" s="70"/>
      <c r="BH1049" s="70"/>
      <c r="BI1049" s="70"/>
      <c r="BJ1049" s="70"/>
      <c r="BK1049" s="70"/>
      <c r="BL1049" s="70"/>
      <c r="BM1049" s="70"/>
      <c r="BN1049" s="70"/>
      <c r="BO1049" s="70"/>
      <c r="BP1049" s="70"/>
      <c r="BQ1049" s="70"/>
      <c r="BR1049" s="70"/>
      <c r="BS1049" s="70"/>
    </row>
    <row r="1050" spans="7:71" ht="16.5" x14ac:dyDescent="0.35">
      <c r="G1050" s="70"/>
      <c r="H1050" s="70"/>
      <c r="I1050" s="70"/>
      <c r="J1050" s="70"/>
      <c r="K1050" s="70"/>
      <c r="L1050" s="70"/>
      <c r="M1050" s="70"/>
      <c r="N1050" s="70"/>
      <c r="O1050" s="70"/>
      <c r="P1050" s="70"/>
      <c r="Q1050" s="70"/>
      <c r="R1050" s="70"/>
      <c r="S1050" s="70"/>
      <c r="T1050" s="70"/>
      <c r="U1050" s="70"/>
      <c r="V1050" s="70"/>
      <c r="W1050" s="70"/>
      <c r="X1050" s="70"/>
      <c r="Y1050" s="70"/>
      <c r="Z1050" s="70"/>
      <c r="AA1050" s="70"/>
      <c r="AB1050" s="70"/>
      <c r="AC1050" s="70"/>
      <c r="AD1050" s="70"/>
      <c r="AE1050" s="70"/>
      <c r="AF1050" s="70"/>
      <c r="AG1050" s="70"/>
      <c r="AH1050" s="70"/>
      <c r="AI1050" s="70"/>
      <c r="AJ1050" s="70"/>
      <c r="AK1050" s="70"/>
      <c r="AL1050" s="70"/>
      <c r="AM1050" s="70"/>
      <c r="AN1050" s="70"/>
      <c r="AO1050" s="70"/>
      <c r="AP1050" s="70"/>
      <c r="AQ1050" s="70"/>
      <c r="AR1050" s="70"/>
      <c r="AS1050" s="70"/>
      <c r="AT1050" s="70"/>
      <c r="AU1050" s="70"/>
      <c r="AV1050" s="70"/>
      <c r="AW1050" s="70"/>
      <c r="AX1050" s="70"/>
      <c r="AY1050" s="70"/>
      <c r="AZ1050" s="70"/>
      <c r="BA1050" s="70"/>
      <c r="BB1050" s="70"/>
      <c r="BC1050" s="70"/>
      <c r="BD1050" s="70"/>
      <c r="BE1050" s="70"/>
      <c r="BF1050" s="70"/>
      <c r="BG1050" s="70"/>
      <c r="BH1050" s="70"/>
      <c r="BI1050" s="70"/>
      <c r="BJ1050" s="70"/>
      <c r="BK1050" s="70"/>
      <c r="BL1050" s="70"/>
      <c r="BM1050" s="70"/>
      <c r="BN1050" s="70"/>
      <c r="BO1050" s="70"/>
      <c r="BP1050" s="70"/>
      <c r="BQ1050" s="70"/>
      <c r="BR1050" s="70"/>
      <c r="BS1050" s="70"/>
    </row>
    <row r="1051" spans="7:71" ht="16.5" x14ac:dyDescent="0.35">
      <c r="G1051" s="70"/>
      <c r="H1051" s="70"/>
      <c r="I1051" s="70"/>
      <c r="J1051" s="70"/>
      <c r="K1051" s="70"/>
      <c r="L1051" s="70"/>
      <c r="M1051" s="70"/>
      <c r="N1051" s="70"/>
      <c r="O1051" s="70"/>
      <c r="P1051" s="70"/>
      <c r="Q1051" s="70"/>
      <c r="R1051" s="70"/>
      <c r="S1051" s="70"/>
      <c r="T1051" s="70"/>
      <c r="U1051" s="70"/>
      <c r="V1051" s="70"/>
      <c r="W1051" s="70"/>
      <c r="X1051" s="70"/>
      <c r="Y1051" s="70"/>
      <c r="Z1051" s="70"/>
      <c r="AA1051" s="70"/>
      <c r="AB1051" s="70"/>
      <c r="AC1051" s="70"/>
      <c r="AD1051" s="70"/>
      <c r="AE1051" s="70"/>
      <c r="AF1051" s="70"/>
      <c r="AG1051" s="70"/>
      <c r="AH1051" s="70"/>
      <c r="AI1051" s="70"/>
      <c r="AJ1051" s="70"/>
      <c r="AK1051" s="70"/>
      <c r="AL1051" s="70"/>
      <c r="AM1051" s="70"/>
      <c r="AN1051" s="70"/>
      <c r="AO1051" s="70"/>
      <c r="AP1051" s="70"/>
      <c r="AQ1051" s="70"/>
      <c r="AR1051" s="70"/>
      <c r="AS1051" s="70"/>
      <c r="AT1051" s="70"/>
      <c r="AU1051" s="70"/>
      <c r="AV1051" s="70"/>
      <c r="AW1051" s="70"/>
      <c r="AX1051" s="70"/>
      <c r="AY1051" s="70"/>
      <c r="AZ1051" s="70"/>
      <c r="BA1051" s="70"/>
      <c r="BB1051" s="70"/>
      <c r="BC1051" s="70"/>
      <c r="BD1051" s="70"/>
      <c r="BE1051" s="70"/>
      <c r="BF1051" s="70"/>
      <c r="BG1051" s="70"/>
      <c r="BH1051" s="70"/>
      <c r="BI1051" s="70"/>
      <c r="BJ1051" s="70"/>
      <c r="BK1051" s="70"/>
      <c r="BL1051" s="70"/>
      <c r="BM1051" s="70"/>
      <c r="BN1051" s="70"/>
      <c r="BO1051" s="70"/>
      <c r="BP1051" s="70"/>
      <c r="BQ1051" s="70"/>
      <c r="BR1051" s="70"/>
      <c r="BS1051" s="70"/>
    </row>
    <row r="1052" spans="7:71" ht="16.5" x14ac:dyDescent="0.35">
      <c r="G1052" s="70"/>
      <c r="H1052" s="70"/>
      <c r="I1052" s="70"/>
      <c r="J1052" s="70"/>
      <c r="K1052" s="70"/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70"/>
      <c r="X1052" s="70"/>
      <c r="Y1052" s="70"/>
      <c r="Z1052" s="70"/>
      <c r="AA1052" s="70"/>
      <c r="AB1052" s="70"/>
      <c r="AC1052" s="70"/>
      <c r="AD1052" s="70"/>
      <c r="AE1052" s="70"/>
      <c r="AF1052" s="70"/>
      <c r="AG1052" s="70"/>
      <c r="AH1052" s="70"/>
      <c r="AI1052" s="70"/>
      <c r="AJ1052" s="70"/>
      <c r="AK1052" s="70"/>
      <c r="AL1052" s="70"/>
      <c r="AM1052" s="70"/>
      <c r="AN1052" s="70"/>
      <c r="AO1052" s="70"/>
      <c r="AP1052" s="70"/>
      <c r="AQ1052" s="70"/>
      <c r="AR1052" s="70"/>
      <c r="AS1052" s="70"/>
      <c r="AT1052" s="70"/>
      <c r="AU1052" s="70"/>
      <c r="AV1052" s="70"/>
      <c r="AW1052" s="70"/>
      <c r="AX1052" s="70"/>
      <c r="AY1052" s="70"/>
      <c r="AZ1052" s="70"/>
      <c r="BA1052" s="70"/>
      <c r="BB1052" s="70"/>
      <c r="BC1052" s="70"/>
      <c r="BD1052" s="70"/>
      <c r="BE1052" s="70"/>
      <c r="BF1052" s="70"/>
      <c r="BG1052" s="70"/>
      <c r="BH1052" s="70"/>
      <c r="BI1052" s="70"/>
      <c r="BJ1052" s="70"/>
      <c r="BK1052" s="70"/>
      <c r="BL1052" s="70"/>
      <c r="BM1052" s="70"/>
      <c r="BN1052" s="70"/>
      <c r="BO1052" s="70"/>
      <c r="BP1052" s="70"/>
      <c r="BQ1052" s="70"/>
      <c r="BR1052" s="70"/>
      <c r="BS1052" s="70"/>
    </row>
    <row r="1053" spans="7:71" ht="16.5" x14ac:dyDescent="0.35">
      <c r="G1053" s="70"/>
      <c r="H1053" s="70"/>
      <c r="I1053" s="70"/>
      <c r="J1053" s="70"/>
      <c r="K1053" s="70"/>
      <c r="L1053" s="70"/>
      <c r="M1053" s="70"/>
      <c r="N1053" s="70"/>
      <c r="O1053" s="70"/>
      <c r="P1053" s="70"/>
      <c r="Q1053" s="70"/>
      <c r="R1053" s="70"/>
      <c r="S1053" s="70"/>
      <c r="T1053" s="70"/>
      <c r="U1053" s="70"/>
      <c r="V1053" s="70"/>
      <c r="W1053" s="70"/>
      <c r="X1053" s="70"/>
      <c r="Y1053" s="70"/>
      <c r="Z1053" s="70"/>
      <c r="AA1053" s="70"/>
      <c r="AB1053" s="70"/>
      <c r="AC1053" s="70"/>
      <c r="AD1053" s="70"/>
      <c r="AE1053" s="70"/>
      <c r="AF1053" s="70"/>
      <c r="AG1053" s="70"/>
      <c r="AH1053" s="70"/>
      <c r="AI1053" s="70"/>
      <c r="AJ1053" s="70"/>
      <c r="AK1053" s="70"/>
      <c r="AL1053" s="70"/>
      <c r="AM1053" s="70"/>
      <c r="AN1053" s="70"/>
      <c r="AO1053" s="70"/>
      <c r="AP1053" s="70"/>
      <c r="AQ1053" s="70"/>
      <c r="AR1053" s="70"/>
      <c r="AS1053" s="70"/>
      <c r="AT1053" s="70"/>
      <c r="AU1053" s="70"/>
      <c r="AV1053" s="70"/>
      <c r="AW1053" s="70"/>
      <c r="AX1053" s="70"/>
      <c r="AY1053" s="70"/>
      <c r="AZ1053" s="70"/>
      <c r="BA1053" s="70"/>
      <c r="BB1053" s="70"/>
      <c r="BC1053" s="70"/>
      <c r="BD1053" s="70"/>
      <c r="BE1053" s="70"/>
      <c r="BF1053" s="70"/>
      <c r="BG1053" s="70"/>
      <c r="BH1053" s="70"/>
      <c r="BI1053" s="70"/>
      <c r="BJ1053" s="70"/>
      <c r="BK1053" s="70"/>
      <c r="BL1053" s="70"/>
      <c r="BM1053" s="70"/>
      <c r="BN1053" s="70"/>
      <c r="BO1053" s="70"/>
      <c r="BP1053" s="70"/>
      <c r="BQ1053" s="70"/>
      <c r="BR1053" s="70"/>
      <c r="BS1053" s="70"/>
    </row>
    <row r="1054" spans="7:71" ht="16.5" x14ac:dyDescent="0.35">
      <c r="G1054" s="70"/>
      <c r="H1054" s="70"/>
      <c r="I1054" s="70"/>
      <c r="J1054" s="70"/>
      <c r="K1054" s="70"/>
      <c r="L1054" s="70"/>
      <c r="M1054" s="70"/>
      <c r="N1054" s="70"/>
      <c r="O1054" s="70"/>
      <c r="P1054" s="70"/>
      <c r="Q1054" s="70"/>
      <c r="R1054" s="70"/>
      <c r="S1054" s="70"/>
      <c r="T1054" s="70"/>
      <c r="U1054" s="70"/>
      <c r="V1054" s="70"/>
      <c r="W1054" s="70"/>
      <c r="X1054" s="70"/>
      <c r="Y1054" s="70"/>
      <c r="Z1054" s="70"/>
      <c r="AA1054" s="70"/>
      <c r="AB1054" s="70"/>
      <c r="AC1054" s="70"/>
      <c r="AD1054" s="70"/>
      <c r="AE1054" s="70"/>
      <c r="AF1054" s="70"/>
      <c r="AG1054" s="70"/>
      <c r="AH1054" s="70"/>
      <c r="AI1054" s="70"/>
      <c r="AJ1054" s="70"/>
      <c r="AK1054" s="70"/>
      <c r="AL1054" s="70"/>
      <c r="AM1054" s="70"/>
      <c r="AN1054" s="70"/>
      <c r="AO1054" s="70"/>
      <c r="AP1054" s="70"/>
      <c r="AQ1054" s="70"/>
      <c r="AR1054" s="70"/>
      <c r="AS1054" s="70"/>
      <c r="AT1054" s="70"/>
      <c r="AU1054" s="70"/>
      <c r="AV1054" s="70"/>
      <c r="AW1054" s="70"/>
      <c r="AX1054" s="70"/>
      <c r="AY1054" s="70"/>
      <c r="AZ1054" s="70"/>
      <c r="BA1054" s="70"/>
      <c r="BB1054" s="70"/>
      <c r="BC1054" s="70"/>
      <c r="BD1054" s="70"/>
      <c r="BE1054" s="70"/>
      <c r="BF1054" s="70"/>
      <c r="BG1054" s="70"/>
      <c r="BH1054" s="70"/>
      <c r="BI1054" s="70"/>
      <c r="BJ1054" s="70"/>
      <c r="BK1054" s="70"/>
      <c r="BL1054" s="70"/>
      <c r="BM1054" s="70"/>
      <c r="BN1054" s="70"/>
      <c r="BO1054" s="70"/>
      <c r="BP1054" s="70"/>
      <c r="BQ1054" s="70"/>
      <c r="BR1054" s="70"/>
      <c r="BS1054" s="70"/>
    </row>
    <row r="1055" spans="7:71" ht="16.5" x14ac:dyDescent="0.35">
      <c r="G1055" s="70"/>
      <c r="H1055" s="70"/>
      <c r="I1055" s="70"/>
      <c r="J1055" s="70"/>
      <c r="K1055" s="70"/>
      <c r="L1055" s="70"/>
      <c r="M1055" s="70"/>
      <c r="N1055" s="70"/>
      <c r="O1055" s="70"/>
      <c r="P1055" s="70"/>
      <c r="Q1055" s="70"/>
      <c r="R1055" s="70"/>
      <c r="S1055" s="70"/>
      <c r="T1055" s="70"/>
      <c r="U1055" s="70"/>
      <c r="V1055" s="70"/>
      <c r="W1055" s="70"/>
      <c r="X1055" s="70"/>
      <c r="Y1055" s="70"/>
      <c r="Z1055" s="70"/>
      <c r="AA1055" s="70"/>
      <c r="AB1055" s="70"/>
      <c r="AC1055" s="70"/>
      <c r="AD1055" s="70"/>
      <c r="AE1055" s="70"/>
      <c r="AF1055" s="70"/>
      <c r="AG1055" s="70"/>
      <c r="AH1055" s="70"/>
      <c r="AI1055" s="70"/>
      <c r="AJ1055" s="70"/>
      <c r="AK1055" s="70"/>
      <c r="AL1055" s="70"/>
      <c r="AM1055" s="70"/>
      <c r="AN1055" s="70"/>
      <c r="AO1055" s="70"/>
      <c r="AP1055" s="70"/>
      <c r="AQ1055" s="70"/>
      <c r="AR1055" s="70"/>
      <c r="AS1055" s="70"/>
      <c r="AT1055" s="70"/>
      <c r="AU1055" s="70"/>
      <c r="AV1055" s="70"/>
      <c r="AW1055" s="70"/>
      <c r="AX1055" s="70"/>
      <c r="AY1055" s="70"/>
      <c r="AZ1055" s="70"/>
      <c r="BA1055" s="70"/>
      <c r="BB1055" s="70"/>
      <c r="BC1055" s="70"/>
      <c r="BD1055" s="70"/>
      <c r="BE1055" s="70"/>
      <c r="BF1055" s="70"/>
      <c r="BG1055" s="70"/>
      <c r="BH1055" s="70"/>
      <c r="BI1055" s="70"/>
      <c r="BJ1055" s="70"/>
      <c r="BK1055" s="70"/>
      <c r="BL1055" s="70"/>
      <c r="BM1055" s="70"/>
      <c r="BN1055" s="70"/>
      <c r="BO1055" s="70"/>
      <c r="BP1055" s="70"/>
      <c r="BQ1055" s="70"/>
      <c r="BR1055" s="70"/>
      <c r="BS1055" s="70"/>
    </row>
    <row r="1056" spans="7:71" ht="16.5" x14ac:dyDescent="0.35">
      <c r="G1056" s="70"/>
      <c r="H1056" s="70"/>
      <c r="I1056" s="70"/>
      <c r="J1056" s="70"/>
      <c r="K1056" s="70"/>
      <c r="L1056" s="70"/>
      <c r="M1056" s="70"/>
      <c r="N1056" s="70"/>
      <c r="O1056" s="70"/>
      <c r="P1056" s="70"/>
      <c r="Q1056" s="70"/>
      <c r="R1056" s="70"/>
      <c r="S1056" s="70"/>
      <c r="T1056" s="70"/>
      <c r="U1056" s="70"/>
      <c r="V1056" s="70"/>
      <c r="W1056" s="70"/>
      <c r="X1056" s="70"/>
      <c r="Y1056" s="70"/>
      <c r="Z1056" s="70"/>
      <c r="AA1056" s="70"/>
      <c r="AB1056" s="70"/>
      <c r="AC1056" s="70"/>
      <c r="AD1056" s="70"/>
      <c r="AE1056" s="70"/>
      <c r="AF1056" s="70"/>
      <c r="AG1056" s="70"/>
      <c r="AH1056" s="70"/>
      <c r="AI1056" s="70"/>
      <c r="AJ1056" s="70"/>
      <c r="AK1056" s="70"/>
      <c r="AL1056" s="70"/>
      <c r="AM1056" s="70"/>
      <c r="AN1056" s="70"/>
      <c r="AO1056" s="70"/>
      <c r="AP1056" s="70"/>
      <c r="AQ1056" s="70"/>
      <c r="AR1056" s="70"/>
      <c r="AS1056" s="70"/>
      <c r="AT1056" s="70"/>
      <c r="AU1056" s="70"/>
      <c r="AV1056" s="70"/>
      <c r="AW1056" s="70"/>
      <c r="AX1056" s="70"/>
      <c r="AY1056" s="70"/>
      <c r="AZ1056" s="70"/>
      <c r="BA1056" s="70"/>
      <c r="BB1056" s="70"/>
      <c r="BC1056" s="70"/>
      <c r="BD1056" s="70"/>
      <c r="BE1056" s="70"/>
      <c r="BF1056" s="70"/>
      <c r="BG1056" s="70"/>
      <c r="BH1056" s="70"/>
      <c r="BI1056" s="70"/>
      <c r="BJ1056" s="70"/>
      <c r="BK1056" s="70"/>
      <c r="BL1056" s="70"/>
      <c r="BM1056" s="70"/>
      <c r="BN1056" s="70"/>
      <c r="BO1056" s="70"/>
      <c r="BP1056" s="70"/>
      <c r="BQ1056" s="70"/>
      <c r="BR1056" s="70"/>
      <c r="BS1056" s="70"/>
    </row>
    <row r="1057" spans="7:71" ht="16.5" x14ac:dyDescent="0.35">
      <c r="G1057" s="70"/>
      <c r="H1057" s="70"/>
      <c r="I1057" s="70"/>
      <c r="J1057" s="70"/>
      <c r="K1057" s="70"/>
      <c r="L1057" s="70"/>
      <c r="M1057" s="70"/>
      <c r="N1057" s="70"/>
      <c r="O1057" s="70"/>
      <c r="P1057" s="70"/>
      <c r="Q1057" s="70"/>
      <c r="R1057" s="70"/>
      <c r="S1057" s="70"/>
      <c r="T1057" s="70"/>
      <c r="U1057" s="70"/>
      <c r="V1057" s="70"/>
      <c r="W1057" s="70"/>
      <c r="X1057" s="70"/>
      <c r="Y1057" s="70"/>
      <c r="Z1057" s="70"/>
      <c r="AA1057" s="70"/>
      <c r="AB1057" s="70"/>
      <c r="AC1057" s="70"/>
      <c r="AD1057" s="70"/>
      <c r="AE1057" s="70"/>
      <c r="AF1057" s="70"/>
      <c r="AG1057" s="70"/>
      <c r="AH1057" s="70"/>
      <c r="AI1057" s="70"/>
      <c r="AJ1057" s="70"/>
      <c r="AK1057" s="70"/>
      <c r="AL1057" s="70"/>
      <c r="AM1057" s="70"/>
      <c r="AN1057" s="70"/>
      <c r="AO1057" s="70"/>
      <c r="AP1057" s="70"/>
      <c r="AQ1057" s="70"/>
      <c r="AR1057" s="70"/>
      <c r="AS1057" s="70"/>
      <c r="AT1057" s="70"/>
      <c r="AU1057" s="70"/>
      <c r="AV1057" s="70"/>
      <c r="AW1057" s="70"/>
      <c r="AX1057" s="70"/>
      <c r="AY1057" s="70"/>
      <c r="AZ1057" s="70"/>
      <c r="BA1057" s="70"/>
      <c r="BB1057" s="70"/>
      <c r="BC1057" s="70"/>
      <c r="BD1057" s="70"/>
      <c r="BE1057" s="70"/>
      <c r="BF1057" s="70"/>
      <c r="BG1057" s="70"/>
      <c r="BH1057" s="70"/>
      <c r="BI1057" s="70"/>
      <c r="BJ1057" s="70"/>
      <c r="BK1057" s="70"/>
      <c r="BL1057" s="70"/>
      <c r="BM1057" s="70"/>
      <c r="BN1057" s="70"/>
      <c r="BO1057" s="70"/>
      <c r="BP1057" s="70"/>
      <c r="BQ1057" s="70"/>
      <c r="BR1057" s="70"/>
      <c r="BS1057" s="70"/>
    </row>
    <row r="1058" spans="7:71" ht="16.5" x14ac:dyDescent="0.35">
      <c r="G1058" s="70"/>
      <c r="H1058" s="70"/>
      <c r="I1058" s="70"/>
      <c r="J1058" s="70"/>
      <c r="K1058" s="70"/>
      <c r="L1058" s="70"/>
      <c r="M1058" s="70"/>
      <c r="N1058" s="70"/>
      <c r="O1058" s="70"/>
      <c r="P1058" s="70"/>
      <c r="Q1058" s="70"/>
      <c r="R1058" s="70"/>
      <c r="S1058" s="70"/>
      <c r="T1058" s="70"/>
      <c r="U1058" s="70"/>
      <c r="V1058" s="70"/>
      <c r="W1058" s="70"/>
      <c r="X1058" s="70"/>
      <c r="Y1058" s="70"/>
      <c r="Z1058" s="70"/>
      <c r="AA1058" s="70"/>
      <c r="AB1058" s="70"/>
      <c r="AC1058" s="70"/>
      <c r="AD1058" s="70"/>
      <c r="AE1058" s="70"/>
      <c r="AF1058" s="70"/>
      <c r="AG1058" s="70"/>
      <c r="AH1058" s="70"/>
      <c r="AI1058" s="70"/>
      <c r="AJ1058" s="70"/>
      <c r="AK1058" s="70"/>
      <c r="AL1058" s="70"/>
      <c r="AM1058" s="70"/>
      <c r="AN1058" s="70"/>
      <c r="AO1058" s="70"/>
      <c r="AP1058" s="70"/>
      <c r="AQ1058" s="70"/>
      <c r="AR1058" s="70"/>
      <c r="AS1058" s="70"/>
      <c r="AT1058" s="70"/>
      <c r="AU1058" s="70"/>
      <c r="AV1058" s="70"/>
      <c r="AW1058" s="70"/>
      <c r="AX1058" s="70"/>
      <c r="AY1058" s="70"/>
      <c r="AZ1058" s="70"/>
      <c r="BA1058" s="70"/>
      <c r="BB1058" s="70"/>
      <c r="BC1058" s="70"/>
      <c r="BD1058" s="70"/>
      <c r="BE1058" s="70"/>
      <c r="BF1058" s="70"/>
      <c r="BG1058" s="70"/>
      <c r="BH1058" s="70"/>
      <c r="BI1058" s="70"/>
      <c r="BJ1058" s="70"/>
      <c r="BK1058" s="70"/>
      <c r="BL1058" s="70"/>
      <c r="BM1058" s="70"/>
      <c r="BN1058" s="70"/>
      <c r="BO1058" s="70"/>
      <c r="BP1058" s="70"/>
      <c r="BQ1058" s="70"/>
      <c r="BR1058" s="70"/>
      <c r="BS1058" s="70"/>
    </row>
    <row r="1059" spans="7:71" ht="16.5" x14ac:dyDescent="0.35">
      <c r="G1059" s="70"/>
      <c r="H1059" s="70"/>
      <c r="I1059" s="70"/>
      <c r="J1059" s="70"/>
      <c r="K1059" s="70"/>
      <c r="L1059" s="70"/>
      <c r="M1059" s="70"/>
      <c r="N1059" s="70"/>
      <c r="O1059" s="70"/>
      <c r="P1059" s="70"/>
      <c r="Q1059" s="70"/>
      <c r="R1059" s="70"/>
      <c r="S1059" s="70"/>
      <c r="T1059" s="70"/>
      <c r="U1059" s="70"/>
      <c r="V1059" s="70"/>
      <c r="W1059" s="70"/>
      <c r="X1059" s="70"/>
      <c r="Y1059" s="70"/>
      <c r="Z1059" s="70"/>
      <c r="AA1059" s="70"/>
      <c r="AB1059" s="70"/>
      <c r="AC1059" s="70"/>
      <c r="AD1059" s="70"/>
      <c r="AE1059" s="70"/>
      <c r="AF1059" s="70"/>
      <c r="AG1059" s="70"/>
      <c r="AH1059" s="70"/>
      <c r="AI1059" s="70"/>
      <c r="AJ1059" s="70"/>
      <c r="AK1059" s="70"/>
      <c r="AL1059" s="70"/>
      <c r="AM1059" s="70"/>
      <c r="AN1059" s="70"/>
      <c r="AO1059" s="70"/>
      <c r="AP1059" s="70"/>
      <c r="AQ1059" s="70"/>
      <c r="AR1059" s="70"/>
      <c r="AS1059" s="70"/>
      <c r="AT1059" s="70"/>
      <c r="AU1059" s="70"/>
      <c r="AV1059" s="70"/>
      <c r="AW1059" s="70"/>
      <c r="AX1059" s="70"/>
      <c r="AY1059" s="70"/>
      <c r="AZ1059" s="70"/>
      <c r="BA1059" s="70"/>
      <c r="BB1059" s="70"/>
      <c r="BC1059" s="70"/>
      <c r="BD1059" s="70"/>
      <c r="BE1059" s="70"/>
      <c r="BF1059" s="70"/>
      <c r="BG1059" s="70"/>
      <c r="BH1059" s="70"/>
      <c r="BI1059" s="70"/>
      <c r="BJ1059" s="70"/>
      <c r="BK1059" s="70"/>
      <c r="BL1059" s="70"/>
      <c r="BM1059" s="70"/>
      <c r="BN1059" s="70"/>
      <c r="BO1059" s="70"/>
      <c r="BP1059" s="70"/>
      <c r="BQ1059" s="70"/>
      <c r="BR1059" s="70"/>
      <c r="BS1059" s="70"/>
    </row>
    <row r="1060" spans="7:71" ht="16.5" x14ac:dyDescent="0.35">
      <c r="G1060" s="70"/>
      <c r="H1060" s="70"/>
      <c r="I1060" s="70"/>
      <c r="J1060" s="70"/>
      <c r="K1060" s="70"/>
      <c r="L1060" s="70"/>
      <c r="M1060" s="70"/>
      <c r="N1060" s="70"/>
      <c r="O1060" s="70"/>
      <c r="P1060" s="70"/>
      <c r="Q1060" s="70"/>
      <c r="R1060" s="70"/>
      <c r="S1060" s="70"/>
      <c r="T1060" s="70"/>
      <c r="U1060" s="70"/>
      <c r="V1060" s="70"/>
      <c r="W1060" s="70"/>
      <c r="X1060" s="70"/>
      <c r="Y1060" s="70"/>
      <c r="Z1060" s="70"/>
      <c r="AA1060" s="70"/>
      <c r="AB1060" s="70"/>
      <c r="AC1060" s="70"/>
      <c r="AD1060" s="70"/>
      <c r="AE1060" s="70"/>
      <c r="AF1060" s="70"/>
      <c r="AG1060" s="70"/>
      <c r="AH1060" s="70"/>
      <c r="AI1060" s="70"/>
      <c r="AJ1060" s="70"/>
      <c r="AK1060" s="70"/>
      <c r="AL1060" s="70"/>
      <c r="AM1060" s="70"/>
      <c r="AN1060" s="70"/>
      <c r="AO1060" s="70"/>
      <c r="AP1060" s="70"/>
      <c r="AQ1060" s="70"/>
      <c r="AR1060" s="70"/>
      <c r="AS1060" s="70"/>
      <c r="AT1060" s="70"/>
      <c r="AU1060" s="70"/>
      <c r="AV1060" s="70"/>
      <c r="AW1060" s="70"/>
      <c r="AX1060" s="70"/>
      <c r="AY1060" s="70"/>
      <c r="AZ1060" s="70"/>
      <c r="BA1060" s="70"/>
      <c r="BB1060" s="70"/>
      <c r="BC1060" s="70"/>
      <c r="BD1060" s="70"/>
      <c r="BE1060" s="70"/>
      <c r="BF1060" s="70"/>
      <c r="BG1060" s="70"/>
      <c r="BH1060" s="70"/>
      <c r="BI1060" s="70"/>
      <c r="BJ1060" s="70"/>
      <c r="BK1060" s="70"/>
      <c r="BL1060" s="70"/>
      <c r="BM1060" s="70"/>
      <c r="BN1060" s="70"/>
      <c r="BO1060" s="70"/>
      <c r="BP1060" s="70"/>
      <c r="BQ1060" s="70"/>
      <c r="BR1060" s="70"/>
      <c r="BS1060" s="70"/>
    </row>
    <row r="1061" spans="7:71" ht="16.5" x14ac:dyDescent="0.35">
      <c r="G1061" s="70"/>
      <c r="H1061" s="70"/>
      <c r="I1061" s="70"/>
      <c r="J1061" s="70"/>
      <c r="K1061" s="70"/>
      <c r="L1061" s="70"/>
      <c r="M1061" s="70"/>
      <c r="N1061" s="70"/>
      <c r="O1061" s="70"/>
      <c r="P1061" s="70"/>
      <c r="Q1061" s="70"/>
      <c r="R1061" s="70"/>
      <c r="S1061" s="70"/>
      <c r="T1061" s="70"/>
      <c r="U1061" s="70"/>
      <c r="V1061" s="70"/>
      <c r="W1061" s="70"/>
      <c r="X1061" s="70"/>
      <c r="Y1061" s="70"/>
      <c r="Z1061" s="70"/>
      <c r="AA1061" s="70"/>
      <c r="AB1061" s="70"/>
      <c r="AC1061" s="70"/>
      <c r="AD1061" s="70"/>
      <c r="AE1061" s="70"/>
      <c r="AF1061" s="70"/>
      <c r="AG1061" s="70"/>
      <c r="AH1061" s="70"/>
      <c r="AI1061" s="70"/>
      <c r="AJ1061" s="70"/>
      <c r="AK1061" s="70"/>
      <c r="AL1061" s="70"/>
      <c r="AM1061" s="70"/>
      <c r="AN1061" s="70"/>
      <c r="AO1061" s="70"/>
      <c r="AP1061" s="70"/>
      <c r="AQ1061" s="70"/>
      <c r="AR1061" s="70"/>
      <c r="AS1061" s="70"/>
      <c r="AT1061" s="70"/>
      <c r="AU1061" s="70"/>
      <c r="AV1061" s="70"/>
      <c r="AW1061" s="70"/>
      <c r="AX1061" s="70"/>
      <c r="AY1061" s="70"/>
      <c r="AZ1061" s="70"/>
      <c r="BA1061" s="70"/>
      <c r="BB1061" s="70"/>
      <c r="BC1061" s="70"/>
      <c r="BD1061" s="70"/>
      <c r="BE1061" s="70"/>
      <c r="BF1061" s="70"/>
      <c r="BG1061" s="70"/>
      <c r="BH1061" s="70"/>
      <c r="BI1061" s="70"/>
      <c r="BJ1061" s="70"/>
      <c r="BK1061" s="70"/>
      <c r="BL1061" s="70"/>
      <c r="BM1061" s="70"/>
      <c r="BN1061" s="70"/>
      <c r="BO1061" s="70"/>
      <c r="BP1061" s="70"/>
      <c r="BQ1061" s="70"/>
      <c r="BR1061" s="70"/>
      <c r="BS1061" s="70"/>
    </row>
    <row r="1062" spans="7:71" ht="16.5" x14ac:dyDescent="0.35">
      <c r="G1062" s="70"/>
      <c r="H1062" s="70"/>
      <c r="I1062" s="70"/>
      <c r="J1062" s="70"/>
      <c r="K1062" s="70"/>
      <c r="L1062" s="70"/>
      <c r="M1062" s="70"/>
      <c r="N1062" s="70"/>
      <c r="O1062" s="70"/>
      <c r="P1062" s="70"/>
      <c r="Q1062" s="70"/>
      <c r="R1062" s="70"/>
      <c r="S1062" s="70"/>
      <c r="T1062" s="70"/>
      <c r="U1062" s="70"/>
      <c r="V1062" s="70"/>
      <c r="W1062" s="70"/>
      <c r="X1062" s="70"/>
      <c r="Y1062" s="70"/>
      <c r="Z1062" s="70"/>
      <c r="AA1062" s="70"/>
      <c r="AB1062" s="70"/>
      <c r="AC1062" s="70"/>
      <c r="AD1062" s="70"/>
      <c r="AE1062" s="70"/>
      <c r="AF1062" s="70"/>
      <c r="AG1062" s="70"/>
      <c r="AH1062" s="70"/>
      <c r="AI1062" s="70"/>
      <c r="AJ1062" s="70"/>
      <c r="AK1062" s="70"/>
      <c r="AL1062" s="70"/>
      <c r="AM1062" s="70"/>
      <c r="AN1062" s="70"/>
      <c r="AO1062" s="70"/>
      <c r="AP1062" s="70"/>
      <c r="AQ1062" s="70"/>
      <c r="AR1062" s="70"/>
      <c r="AS1062" s="70"/>
      <c r="AT1062" s="70"/>
      <c r="AU1062" s="70"/>
      <c r="AV1062" s="70"/>
      <c r="AW1062" s="70"/>
      <c r="AX1062" s="70"/>
      <c r="AY1062" s="70"/>
      <c r="AZ1062" s="70"/>
      <c r="BA1062" s="70"/>
      <c r="BB1062" s="70"/>
      <c r="BC1062" s="70"/>
      <c r="BD1062" s="70"/>
      <c r="BE1062" s="70"/>
      <c r="BF1062" s="70"/>
      <c r="BG1062" s="70"/>
      <c r="BH1062" s="70"/>
      <c r="BI1062" s="70"/>
      <c r="BJ1062" s="70"/>
      <c r="BK1062" s="70"/>
      <c r="BL1062" s="70"/>
      <c r="BM1062" s="70"/>
      <c r="BN1062" s="70"/>
      <c r="BO1062" s="70"/>
      <c r="BP1062" s="70"/>
      <c r="BQ1062" s="70"/>
      <c r="BR1062" s="70"/>
      <c r="BS1062" s="70"/>
    </row>
    <row r="1063" spans="7:71" ht="16.5" x14ac:dyDescent="0.35">
      <c r="G1063" s="70"/>
      <c r="H1063" s="70"/>
      <c r="I1063" s="70"/>
      <c r="J1063" s="70"/>
      <c r="K1063" s="70"/>
      <c r="L1063" s="70"/>
      <c r="M1063" s="70"/>
      <c r="N1063" s="70"/>
      <c r="O1063" s="70"/>
      <c r="P1063" s="70"/>
      <c r="Q1063" s="70"/>
      <c r="R1063" s="70"/>
      <c r="S1063" s="70"/>
      <c r="T1063" s="70"/>
      <c r="U1063" s="70"/>
      <c r="V1063" s="70"/>
      <c r="W1063" s="70"/>
      <c r="X1063" s="70"/>
      <c r="Y1063" s="70"/>
      <c r="Z1063" s="70"/>
      <c r="AA1063" s="70"/>
      <c r="AB1063" s="70"/>
      <c r="AC1063" s="70"/>
      <c r="AD1063" s="70"/>
      <c r="AE1063" s="70"/>
      <c r="AF1063" s="70"/>
      <c r="AG1063" s="70"/>
      <c r="AH1063" s="70"/>
      <c r="AI1063" s="70"/>
      <c r="AJ1063" s="70"/>
      <c r="AK1063" s="70"/>
      <c r="AL1063" s="70"/>
      <c r="AM1063" s="70"/>
      <c r="AN1063" s="70"/>
      <c r="AO1063" s="70"/>
      <c r="AP1063" s="70"/>
      <c r="AQ1063" s="70"/>
      <c r="AR1063" s="70"/>
      <c r="AS1063" s="70"/>
      <c r="AT1063" s="70"/>
      <c r="AU1063" s="70"/>
      <c r="AV1063" s="70"/>
      <c r="AW1063" s="70"/>
      <c r="AX1063" s="70"/>
      <c r="AY1063" s="70"/>
      <c r="AZ1063" s="70"/>
      <c r="BA1063" s="70"/>
      <c r="BB1063" s="70"/>
      <c r="BC1063" s="70"/>
      <c r="BD1063" s="70"/>
      <c r="BE1063" s="70"/>
      <c r="BF1063" s="70"/>
      <c r="BG1063" s="70"/>
      <c r="BH1063" s="70"/>
      <c r="BI1063" s="70"/>
      <c r="BJ1063" s="70"/>
      <c r="BK1063" s="70"/>
      <c r="BL1063" s="70"/>
      <c r="BM1063" s="70"/>
      <c r="BN1063" s="70"/>
      <c r="BO1063" s="70"/>
      <c r="BP1063" s="70"/>
      <c r="BQ1063" s="70"/>
      <c r="BR1063" s="70"/>
      <c r="BS1063" s="70"/>
    </row>
    <row r="1064" spans="7:71" ht="16.5" x14ac:dyDescent="0.35">
      <c r="G1064" s="70"/>
      <c r="H1064" s="70"/>
      <c r="I1064" s="70"/>
      <c r="J1064" s="70"/>
      <c r="K1064" s="70"/>
      <c r="L1064" s="70"/>
      <c r="M1064" s="70"/>
      <c r="N1064" s="70"/>
      <c r="O1064" s="70"/>
      <c r="P1064" s="70"/>
      <c r="Q1064" s="70"/>
      <c r="R1064" s="70"/>
      <c r="S1064" s="70"/>
      <c r="T1064" s="70"/>
      <c r="U1064" s="70"/>
      <c r="V1064" s="70"/>
      <c r="W1064" s="70"/>
      <c r="X1064" s="70"/>
      <c r="Y1064" s="70"/>
      <c r="Z1064" s="70"/>
      <c r="AA1064" s="70"/>
      <c r="AB1064" s="70"/>
      <c r="AC1064" s="70"/>
      <c r="AD1064" s="70"/>
      <c r="AE1064" s="70"/>
      <c r="AF1064" s="70"/>
      <c r="AG1064" s="70"/>
      <c r="AH1064" s="70"/>
      <c r="AI1064" s="70"/>
      <c r="AJ1064" s="70"/>
      <c r="AK1064" s="70"/>
      <c r="AL1064" s="70"/>
      <c r="AM1064" s="70"/>
      <c r="AN1064" s="70"/>
      <c r="AO1064" s="70"/>
      <c r="AP1064" s="70"/>
      <c r="AQ1064" s="70"/>
      <c r="AR1064" s="70"/>
      <c r="AS1064" s="70"/>
      <c r="AT1064" s="70"/>
      <c r="AU1064" s="70"/>
      <c r="AV1064" s="70"/>
      <c r="AW1064" s="70"/>
      <c r="AX1064" s="70"/>
      <c r="AY1064" s="70"/>
      <c r="AZ1064" s="70"/>
      <c r="BA1064" s="70"/>
      <c r="BB1064" s="70"/>
      <c r="BC1064" s="70"/>
      <c r="BD1064" s="70"/>
      <c r="BE1064" s="70"/>
      <c r="BF1064" s="70"/>
      <c r="BG1064" s="70"/>
      <c r="BH1064" s="70"/>
      <c r="BI1064" s="70"/>
      <c r="BJ1064" s="70"/>
      <c r="BK1064" s="70"/>
      <c r="BL1064" s="70"/>
      <c r="BM1064" s="70"/>
      <c r="BN1064" s="70"/>
      <c r="BO1064" s="70"/>
      <c r="BP1064" s="70"/>
      <c r="BQ1064" s="70"/>
      <c r="BR1064" s="70"/>
      <c r="BS1064" s="70"/>
    </row>
    <row r="1065" spans="7:71" ht="16.5" x14ac:dyDescent="0.35">
      <c r="G1065" s="70"/>
      <c r="H1065" s="70"/>
      <c r="I1065" s="70"/>
      <c r="J1065" s="70"/>
      <c r="K1065" s="70"/>
      <c r="L1065" s="70"/>
      <c r="M1065" s="70"/>
      <c r="N1065" s="70"/>
      <c r="O1065" s="70"/>
      <c r="P1065" s="70"/>
      <c r="Q1065" s="70"/>
      <c r="R1065" s="70"/>
      <c r="S1065" s="70"/>
      <c r="T1065" s="70"/>
      <c r="U1065" s="70"/>
      <c r="V1065" s="70"/>
      <c r="W1065" s="70"/>
      <c r="X1065" s="70"/>
      <c r="Y1065" s="70"/>
      <c r="Z1065" s="70"/>
      <c r="AA1065" s="70"/>
      <c r="AB1065" s="70"/>
      <c r="AC1065" s="70"/>
      <c r="AD1065" s="70"/>
      <c r="AE1065" s="70"/>
      <c r="AF1065" s="70"/>
      <c r="AG1065" s="70"/>
      <c r="AH1065" s="70"/>
      <c r="AI1065" s="70"/>
      <c r="AJ1065" s="70"/>
      <c r="AK1065" s="70"/>
      <c r="AL1065" s="70"/>
      <c r="AM1065" s="70"/>
      <c r="AN1065" s="70"/>
      <c r="AO1065" s="70"/>
      <c r="AP1065" s="70"/>
      <c r="AQ1065" s="70"/>
      <c r="AR1065" s="70"/>
      <c r="AS1065" s="70"/>
      <c r="AT1065" s="70"/>
      <c r="AU1065" s="70"/>
      <c r="AV1065" s="70"/>
      <c r="AW1065" s="70"/>
      <c r="AX1065" s="70"/>
      <c r="AY1065" s="70"/>
      <c r="AZ1065" s="70"/>
      <c r="BA1065" s="70"/>
      <c r="BB1065" s="70"/>
      <c r="BC1065" s="70"/>
      <c r="BD1065" s="70"/>
      <c r="BE1065" s="70"/>
      <c r="BF1065" s="70"/>
      <c r="BG1065" s="70"/>
      <c r="BH1065" s="70"/>
      <c r="BI1065" s="70"/>
      <c r="BJ1065" s="70"/>
      <c r="BK1065" s="70"/>
      <c r="BL1065" s="70"/>
      <c r="BM1065" s="70"/>
      <c r="BN1065" s="70"/>
      <c r="BO1065" s="70"/>
      <c r="BP1065" s="70"/>
      <c r="BQ1065" s="70"/>
      <c r="BR1065" s="70"/>
      <c r="BS1065" s="70"/>
    </row>
    <row r="1066" spans="7:71" ht="16.5" x14ac:dyDescent="0.35">
      <c r="G1066" s="70"/>
      <c r="H1066" s="70"/>
      <c r="I1066" s="70"/>
      <c r="J1066" s="70"/>
      <c r="K1066" s="70"/>
      <c r="L1066" s="70"/>
      <c r="M1066" s="70"/>
      <c r="N1066" s="70"/>
      <c r="O1066" s="70"/>
      <c r="P1066" s="70"/>
      <c r="Q1066" s="70"/>
      <c r="R1066" s="70"/>
      <c r="S1066" s="70"/>
      <c r="T1066" s="70"/>
      <c r="U1066" s="70"/>
      <c r="V1066" s="70"/>
      <c r="W1066" s="70"/>
      <c r="X1066" s="70"/>
      <c r="Y1066" s="70"/>
      <c r="Z1066" s="70"/>
      <c r="AA1066" s="70"/>
      <c r="AB1066" s="70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</row>
    <row r="1067" spans="7:71" ht="16.5" x14ac:dyDescent="0.35">
      <c r="G1067" s="70"/>
      <c r="H1067" s="70"/>
      <c r="I1067" s="70"/>
      <c r="J1067" s="70"/>
      <c r="K1067" s="70"/>
      <c r="L1067" s="70"/>
      <c r="M1067" s="70"/>
      <c r="N1067" s="70"/>
      <c r="O1067" s="70"/>
      <c r="P1067" s="70"/>
      <c r="Q1067" s="70"/>
      <c r="R1067" s="70"/>
      <c r="S1067" s="70"/>
      <c r="T1067" s="70"/>
      <c r="U1067" s="70"/>
      <c r="V1067" s="70"/>
      <c r="W1067" s="70"/>
      <c r="X1067" s="70"/>
      <c r="Y1067" s="70"/>
      <c r="Z1067" s="70"/>
      <c r="AA1067" s="70"/>
      <c r="AB1067" s="70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</row>
    <row r="1068" spans="7:71" ht="16.5" x14ac:dyDescent="0.35">
      <c r="G1068" s="70"/>
      <c r="H1068" s="70"/>
      <c r="I1068" s="70"/>
      <c r="J1068" s="70"/>
      <c r="K1068" s="70"/>
      <c r="L1068" s="70"/>
      <c r="M1068" s="70"/>
      <c r="N1068" s="70"/>
      <c r="O1068" s="70"/>
      <c r="P1068" s="70"/>
      <c r="Q1068" s="70"/>
      <c r="R1068" s="70"/>
      <c r="S1068" s="70"/>
      <c r="T1068" s="70"/>
      <c r="U1068" s="70"/>
      <c r="V1068" s="70"/>
      <c r="W1068" s="70"/>
      <c r="X1068" s="70"/>
      <c r="Y1068" s="70"/>
      <c r="Z1068" s="70"/>
      <c r="AA1068" s="70"/>
      <c r="AB1068" s="70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</row>
    <row r="1069" spans="7:71" ht="16.5" x14ac:dyDescent="0.35">
      <c r="G1069" s="70"/>
      <c r="H1069" s="70"/>
      <c r="I1069" s="70"/>
      <c r="J1069" s="70"/>
      <c r="K1069" s="70"/>
      <c r="L1069" s="70"/>
      <c r="M1069" s="70"/>
      <c r="N1069" s="70"/>
      <c r="O1069" s="70"/>
      <c r="P1069" s="70"/>
      <c r="Q1069" s="70"/>
      <c r="R1069" s="70"/>
      <c r="S1069" s="70"/>
      <c r="T1069" s="70"/>
      <c r="U1069" s="70"/>
      <c r="V1069" s="70"/>
      <c r="W1069" s="70"/>
      <c r="X1069" s="70"/>
      <c r="Y1069" s="70"/>
      <c r="Z1069" s="70"/>
      <c r="AA1069" s="70"/>
      <c r="AB1069" s="70"/>
      <c r="AC1069" s="70"/>
      <c r="AD1069" s="70"/>
      <c r="AE1069" s="70"/>
      <c r="AF1069" s="70"/>
      <c r="AG1069" s="70"/>
      <c r="AH1069" s="70"/>
      <c r="AI1069" s="70"/>
      <c r="AJ1069" s="70"/>
      <c r="AK1069" s="70"/>
      <c r="AL1069" s="70"/>
      <c r="AM1069" s="70"/>
      <c r="AN1069" s="70"/>
      <c r="AO1069" s="70"/>
      <c r="AP1069" s="70"/>
      <c r="AQ1069" s="70"/>
      <c r="AR1069" s="70"/>
      <c r="AS1069" s="70"/>
      <c r="AT1069" s="70"/>
      <c r="AU1069" s="70"/>
      <c r="AV1069" s="70"/>
      <c r="AW1069" s="70"/>
      <c r="AX1069" s="70"/>
      <c r="AY1069" s="70"/>
      <c r="AZ1069" s="70"/>
      <c r="BA1069" s="70"/>
      <c r="BB1069" s="70"/>
      <c r="BC1069" s="70"/>
      <c r="BD1069" s="70"/>
      <c r="BE1069" s="70"/>
      <c r="BF1069" s="70"/>
      <c r="BG1069" s="70"/>
      <c r="BH1069" s="70"/>
      <c r="BI1069" s="70"/>
      <c r="BJ1069" s="70"/>
      <c r="BK1069" s="70"/>
      <c r="BL1069" s="70"/>
      <c r="BM1069" s="70"/>
      <c r="BN1069" s="70"/>
      <c r="BO1069" s="70"/>
      <c r="BP1069" s="70"/>
      <c r="BQ1069" s="70"/>
      <c r="BR1069" s="70"/>
      <c r="BS1069" s="70"/>
    </row>
    <row r="1070" spans="7:71" ht="16.5" x14ac:dyDescent="0.35">
      <c r="G1070" s="70"/>
      <c r="H1070" s="70"/>
      <c r="I1070" s="70"/>
      <c r="J1070" s="70"/>
      <c r="K1070" s="70"/>
      <c r="L1070" s="70"/>
      <c r="M1070" s="70"/>
      <c r="N1070" s="70"/>
      <c r="O1070" s="70"/>
      <c r="P1070" s="70"/>
      <c r="Q1070" s="70"/>
      <c r="R1070" s="70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70"/>
      <c r="AC1070" s="70"/>
      <c r="AD1070" s="70"/>
      <c r="AE1070" s="70"/>
      <c r="AF1070" s="70"/>
      <c r="AG1070" s="70"/>
      <c r="AH1070" s="70"/>
      <c r="AI1070" s="70"/>
      <c r="AJ1070" s="70"/>
      <c r="AK1070" s="70"/>
      <c r="AL1070" s="70"/>
      <c r="AM1070" s="70"/>
      <c r="AN1070" s="70"/>
      <c r="AO1070" s="70"/>
      <c r="AP1070" s="70"/>
      <c r="AQ1070" s="70"/>
      <c r="AR1070" s="70"/>
      <c r="AS1070" s="70"/>
      <c r="AT1070" s="70"/>
      <c r="AU1070" s="70"/>
      <c r="AV1070" s="70"/>
      <c r="AW1070" s="70"/>
      <c r="AX1070" s="70"/>
      <c r="AY1070" s="70"/>
      <c r="AZ1070" s="70"/>
      <c r="BA1070" s="70"/>
      <c r="BB1070" s="70"/>
      <c r="BC1070" s="70"/>
      <c r="BD1070" s="70"/>
      <c r="BE1070" s="70"/>
      <c r="BF1070" s="70"/>
      <c r="BG1070" s="70"/>
      <c r="BH1070" s="70"/>
      <c r="BI1070" s="70"/>
      <c r="BJ1070" s="70"/>
      <c r="BK1070" s="70"/>
      <c r="BL1070" s="70"/>
      <c r="BM1070" s="70"/>
      <c r="BN1070" s="70"/>
      <c r="BO1070" s="70"/>
      <c r="BP1070" s="70"/>
      <c r="BQ1070" s="70"/>
      <c r="BR1070" s="70"/>
      <c r="BS1070" s="70"/>
    </row>
    <row r="1071" spans="7:71" ht="16.5" x14ac:dyDescent="0.35">
      <c r="G1071" s="70"/>
      <c r="H1071" s="70"/>
      <c r="I1071" s="70"/>
      <c r="J1071" s="70"/>
      <c r="K1071" s="70"/>
      <c r="L1071" s="70"/>
      <c r="M1071" s="70"/>
      <c r="N1071" s="70"/>
      <c r="O1071" s="70"/>
      <c r="P1071" s="70"/>
      <c r="Q1071" s="70"/>
      <c r="R1071" s="70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0"/>
      <c r="AD1071" s="70"/>
      <c r="AE1071" s="70"/>
      <c r="AF1071" s="70"/>
      <c r="AG1071" s="70"/>
      <c r="AH1071" s="70"/>
      <c r="AI1071" s="70"/>
      <c r="AJ1071" s="70"/>
      <c r="AK1071" s="70"/>
      <c r="AL1071" s="70"/>
      <c r="AM1071" s="70"/>
      <c r="AN1071" s="70"/>
      <c r="AO1071" s="70"/>
      <c r="AP1071" s="70"/>
      <c r="AQ1071" s="70"/>
      <c r="AR1071" s="70"/>
      <c r="AS1071" s="70"/>
      <c r="AT1071" s="70"/>
      <c r="AU1071" s="70"/>
      <c r="AV1071" s="70"/>
      <c r="AW1071" s="70"/>
      <c r="AX1071" s="70"/>
      <c r="AY1071" s="70"/>
      <c r="AZ1071" s="70"/>
      <c r="BA1071" s="70"/>
      <c r="BB1071" s="70"/>
      <c r="BC1071" s="70"/>
      <c r="BD1071" s="70"/>
      <c r="BE1071" s="70"/>
      <c r="BF1071" s="70"/>
      <c r="BG1071" s="70"/>
      <c r="BH1071" s="70"/>
      <c r="BI1071" s="70"/>
      <c r="BJ1071" s="70"/>
      <c r="BK1071" s="70"/>
      <c r="BL1071" s="70"/>
      <c r="BM1071" s="70"/>
      <c r="BN1071" s="70"/>
      <c r="BO1071" s="70"/>
      <c r="BP1071" s="70"/>
      <c r="BQ1071" s="70"/>
      <c r="BR1071" s="70"/>
      <c r="BS1071" s="70"/>
    </row>
    <row r="1072" spans="7:71" ht="16.5" x14ac:dyDescent="0.35">
      <c r="G1072" s="70"/>
      <c r="H1072" s="70"/>
      <c r="I1072" s="70"/>
      <c r="J1072" s="70"/>
      <c r="K1072" s="70"/>
      <c r="L1072" s="70"/>
      <c r="M1072" s="70"/>
      <c r="N1072" s="70"/>
      <c r="O1072" s="70"/>
      <c r="P1072" s="70"/>
      <c r="Q1072" s="70"/>
      <c r="R1072" s="70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0"/>
      <c r="AD1072" s="70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  <c r="AU1072" s="70"/>
      <c r="AV1072" s="70"/>
      <c r="AW1072" s="70"/>
      <c r="AX1072" s="70"/>
      <c r="AY1072" s="70"/>
      <c r="AZ1072" s="70"/>
      <c r="BA1072" s="70"/>
      <c r="BB1072" s="70"/>
      <c r="BC1072" s="70"/>
      <c r="BD1072" s="70"/>
      <c r="BE1072" s="70"/>
      <c r="BF1072" s="70"/>
      <c r="BG1072" s="70"/>
      <c r="BH1072" s="70"/>
      <c r="BI1072" s="70"/>
      <c r="BJ1072" s="70"/>
      <c r="BK1072" s="70"/>
      <c r="BL1072" s="70"/>
      <c r="BM1072" s="70"/>
      <c r="BN1072" s="70"/>
      <c r="BO1072" s="70"/>
      <c r="BP1072" s="70"/>
      <c r="BQ1072" s="70"/>
      <c r="BR1072" s="70"/>
      <c r="BS1072" s="70"/>
    </row>
    <row r="1073" spans="7:71" ht="16.5" x14ac:dyDescent="0.35">
      <c r="G1073" s="70"/>
      <c r="H1073" s="70"/>
      <c r="I1073" s="70"/>
      <c r="J1073" s="70"/>
      <c r="K1073" s="70"/>
      <c r="L1073" s="70"/>
      <c r="M1073" s="70"/>
      <c r="N1073" s="70"/>
      <c r="O1073" s="70"/>
      <c r="P1073" s="70"/>
      <c r="Q1073" s="70"/>
      <c r="R1073" s="70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0"/>
      <c r="AD1073" s="70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  <c r="AW1073" s="70"/>
      <c r="AX1073" s="70"/>
      <c r="AY1073" s="70"/>
      <c r="AZ1073" s="70"/>
      <c r="BA1073" s="70"/>
      <c r="BB1073" s="70"/>
      <c r="BC1073" s="70"/>
      <c r="BD1073" s="70"/>
      <c r="BE1073" s="70"/>
      <c r="BF1073" s="70"/>
      <c r="BG1073" s="70"/>
      <c r="BH1073" s="70"/>
      <c r="BI1073" s="70"/>
      <c r="BJ1073" s="70"/>
      <c r="BK1073" s="70"/>
      <c r="BL1073" s="70"/>
      <c r="BM1073" s="70"/>
      <c r="BN1073" s="70"/>
      <c r="BO1073" s="70"/>
      <c r="BP1073" s="70"/>
      <c r="BQ1073" s="70"/>
      <c r="BR1073" s="70"/>
      <c r="BS1073" s="70"/>
    </row>
    <row r="1074" spans="7:71" ht="16.5" x14ac:dyDescent="0.35">
      <c r="G1074" s="70"/>
      <c r="H1074" s="70"/>
      <c r="I1074" s="70"/>
      <c r="J1074" s="70"/>
      <c r="K1074" s="70"/>
      <c r="L1074" s="70"/>
      <c r="M1074" s="70"/>
      <c r="N1074" s="70"/>
      <c r="O1074" s="70"/>
      <c r="P1074" s="70"/>
      <c r="Q1074" s="70"/>
      <c r="R1074" s="70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0"/>
      <c r="AD1074" s="70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  <c r="AU1074" s="70"/>
      <c r="AV1074" s="70"/>
      <c r="AW1074" s="70"/>
      <c r="AX1074" s="70"/>
      <c r="AY1074" s="70"/>
      <c r="AZ1074" s="70"/>
      <c r="BA1074" s="70"/>
      <c r="BB1074" s="70"/>
      <c r="BC1074" s="70"/>
      <c r="BD1074" s="70"/>
      <c r="BE1074" s="70"/>
      <c r="BF1074" s="70"/>
      <c r="BG1074" s="70"/>
      <c r="BH1074" s="70"/>
      <c r="BI1074" s="70"/>
      <c r="BJ1074" s="70"/>
      <c r="BK1074" s="70"/>
      <c r="BL1074" s="70"/>
      <c r="BM1074" s="70"/>
      <c r="BN1074" s="70"/>
      <c r="BO1074" s="70"/>
      <c r="BP1074" s="70"/>
      <c r="BQ1074" s="70"/>
      <c r="BR1074" s="70"/>
      <c r="BS1074" s="70"/>
    </row>
    <row r="1075" spans="7:71" ht="16.5" x14ac:dyDescent="0.35">
      <c r="G1075" s="70"/>
      <c r="H1075" s="70"/>
      <c r="I1075" s="70"/>
      <c r="J1075" s="70"/>
      <c r="K1075" s="70"/>
      <c r="L1075" s="70"/>
      <c r="M1075" s="70"/>
      <c r="N1075" s="70"/>
      <c r="O1075" s="70"/>
      <c r="P1075" s="70"/>
      <c r="Q1075" s="70"/>
      <c r="R1075" s="70"/>
      <c r="S1075" s="70"/>
      <c r="T1075" s="70"/>
      <c r="U1075" s="70"/>
      <c r="V1075" s="70"/>
      <c r="W1075" s="70"/>
      <c r="X1075" s="70"/>
      <c r="Y1075" s="70"/>
      <c r="Z1075" s="70"/>
      <c r="AA1075" s="70"/>
      <c r="AB1075" s="70"/>
      <c r="AC1075" s="70"/>
      <c r="AD1075" s="70"/>
      <c r="AE1075" s="70"/>
      <c r="AF1075" s="70"/>
      <c r="AG1075" s="70"/>
      <c r="AH1075" s="70"/>
      <c r="AI1075" s="70"/>
      <c r="AJ1075" s="70"/>
      <c r="AK1075" s="70"/>
      <c r="AL1075" s="70"/>
      <c r="AM1075" s="70"/>
      <c r="AN1075" s="70"/>
      <c r="AO1075" s="70"/>
      <c r="AP1075" s="70"/>
      <c r="AQ1075" s="70"/>
      <c r="AR1075" s="70"/>
      <c r="AS1075" s="70"/>
      <c r="AT1075" s="70"/>
      <c r="AU1075" s="70"/>
      <c r="AV1075" s="70"/>
      <c r="AW1075" s="70"/>
      <c r="AX1075" s="70"/>
      <c r="AY1075" s="70"/>
      <c r="AZ1075" s="70"/>
      <c r="BA1075" s="70"/>
      <c r="BB1075" s="70"/>
      <c r="BC1075" s="70"/>
      <c r="BD1075" s="70"/>
      <c r="BE1075" s="70"/>
      <c r="BF1075" s="70"/>
      <c r="BG1075" s="70"/>
      <c r="BH1075" s="70"/>
      <c r="BI1075" s="70"/>
      <c r="BJ1075" s="70"/>
      <c r="BK1075" s="70"/>
      <c r="BL1075" s="70"/>
      <c r="BM1075" s="70"/>
      <c r="BN1075" s="70"/>
      <c r="BO1075" s="70"/>
      <c r="BP1075" s="70"/>
      <c r="BQ1075" s="70"/>
      <c r="BR1075" s="70"/>
      <c r="BS1075" s="70"/>
    </row>
    <row r="1076" spans="7:71" ht="16.5" x14ac:dyDescent="0.35">
      <c r="G1076" s="70"/>
      <c r="H1076" s="70"/>
      <c r="I1076" s="70"/>
      <c r="J1076" s="70"/>
      <c r="K1076" s="70"/>
      <c r="L1076" s="70"/>
      <c r="M1076" s="70"/>
      <c r="N1076" s="70"/>
      <c r="O1076" s="70"/>
      <c r="P1076" s="70"/>
      <c r="Q1076" s="70"/>
      <c r="R1076" s="70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70"/>
      <c r="AD1076" s="70"/>
      <c r="AE1076" s="70"/>
      <c r="AF1076" s="70"/>
      <c r="AG1076" s="70"/>
      <c r="AH1076" s="70"/>
      <c r="AI1076" s="70"/>
      <c r="AJ1076" s="70"/>
      <c r="AK1076" s="70"/>
      <c r="AL1076" s="70"/>
      <c r="AM1076" s="70"/>
      <c r="AN1076" s="70"/>
      <c r="AO1076" s="70"/>
      <c r="AP1076" s="70"/>
      <c r="AQ1076" s="70"/>
      <c r="AR1076" s="70"/>
      <c r="AS1076" s="70"/>
      <c r="AT1076" s="70"/>
      <c r="AU1076" s="70"/>
      <c r="AV1076" s="70"/>
      <c r="AW1076" s="70"/>
      <c r="AX1076" s="70"/>
      <c r="AY1076" s="70"/>
      <c r="AZ1076" s="70"/>
      <c r="BA1076" s="70"/>
      <c r="BB1076" s="70"/>
      <c r="BC1076" s="70"/>
      <c r="BD1076" s="70"/>
      <c r="BE1076" s="70"/>
      <c r="BF1076" s="70"/>
      <c r="BG1076" s="70"/>
      <c r="BH1076" s="70"/>
      <c r="BI1076" s="70"/>
      <c r="BJ1076" s="70"/>
      <c r="BK1076" s="70"/>
      <c r="BL1076" s="70"/>
      <c r="BM1076" s="70"/>
      <c r="BN1076" s="70"/>
      <c r="BO1076" s="70"/>
      <c r="BP1076" s="70"/>
      <c r="BQ1076" s="70"/>
      <c r="BR1076" s="70"/>
      <c r="BS1076" s="70"/>
    </row>
    <row r="1077" spans="7:71" ht="16.5" x14ac:dyDescent="0.35">
      <c r="G1077" s="70"/>
      <c r="H1077" s="70"/>
      <c r="I1077" s="70"/>
      <c r="J1077" s="70"/>
      <c r="K1077" s="70"/>
      <c r="L1077" s="70"/>
      <c r="M1077" s="70"/>
      <c r="N1077" s="70"/>
      <c r="O1077" s="70"/>
      <c r="P1077" s="70"/>
      <c r="Q1077" s="70"/>
      <c r="R1077" s="70"/>
      <c r="S1077" s="70"/>
      <c r="T1077" s="70"/>
      <c r="U1077" s="70"/>
      <c r="V1077" s="70"/>
      <c r="W1077" s="70"/>
      <c r="X1077" s="70"/>
      <c r="Y1077" s="70"/>
      <c r="Z1077" s="70"/>
      <c r="AA1077" s="70"/>
      <c r="AB1077" s="70"/>
      <c r="AC1077" s="70"/>
      <c r="AD1077" s="70"/>
      <c r="AE1077" s="70"/>
      <c r="AF1077" s="70"/>
      <c r="AG1077" s="70"/>
      <c r="AH1077" s="70"/>
      <c r="AI1077" s="70"/>
      <c r="AJ1077" s="70"/>
      <c r="AK1077" s="70"/>
      <c r="AL1077" s="70"/>
      <c r="AM1077" s="70"/>
      <c r="AN1077" s="70"/>
      <c r="AO1077" s="70"/>
      <c r="AP1077" s="70"/>
      <c r="AQ1077" s="70"/>
      <c r="AR1077" s="70"/>
      <c r="AS1077" s="70"/>
      <c r="AT1077" s="70"/>
      <c r="AU1077" s="70"/>
      <c r="AV1077" s="70"/>
      <c r="AW1077" s="70"/>
      <c r="AX1077" s="70"/>
      <c r="AY1077" s="70"/>
      <c r="AZ1077" s="70"/>
      <c r="BA1077" s="70"/>
      <c r="BB1077" s="70"/>
      <c r="BC1077" s="70"/>
      <c r="BD1077" s="70"/>
      <c r="BE1077" s="70"/>
      <c r="BF1077" s="70"/>
      <c r="BG1077" s="70"/>
      <c r="BH1077" s="70"/>
      <c r="BI1077" s="70"/>
      <c r="BJ1077" s="70"/>
      <c r="BK1077" s="70"/>
      <c r="BL1077" s="70"/>
      <c r="BM1077" s="70"/>
      <c r="BN1077" s="70"/>
      <c r="BO1077" s="70"/>
      <c r="BP1077" s="70"/>
      <c r="BQ1077" s="70"/>
      <c r="BR1077" s="70"/>
      <c r="BS1077" s="70"/>
    </row>
    <row r="1078" spans="7:71" ht="16.5" x14ac:dyDescent="0.35">
      <c r="G1078" s="70"/>
      <c r="H1078" s="70"/>
      <c r="I1078" s="70"/>
      <c r="J1078" s="70"/>
      <c r="K1078" s="70"/>
      <c r="L1078" s="70"/>
      <c r="M1078" s="70"/>
      <c r="N1078" s="70"/>
      <c r="O1078" s="70"/>
      <c r="P1078" s="70"/>
      <c r="Q1078" s="70"/>
      <c r="R1078" s="70"/>
      <c r="S1078" s="70"/>
      <c r="T1078" s="70"/>
      <c r="U1078" s="70"/>
      <c r="V1078" s="70"/>
      <c r="W1078" s="70"/>
      <c r="X1078" s="70"/>
      <c r="Y1078" s="70"/>
      <c r="Z1078" s="70"/>
      <c r="AA1078" s="70"/>
      <c r="AB1078" s="70"/>
      <c r="AC1078" s="70"/>
      <c r="AD1078" s="70"/>
      <c r="AE1078" s="70"/>
      <c r="AF1078" s="70"/>
      <c r="AG1078" s="70"/>
      <c r="AH1078" s="70"/>
      <c r="AI1078" s="70"/>
      <c r="AJ1078" s="70"/>
      <c r="AK1078" s="70"/>
      <c r="AL1078" s="70"/>
      <c r="AM1078" s="70"/>
      <c r="AN1078" s="70"/>
      <c r="AO1078" s="70"/>
      <c r="AP1078" s="70"/>
      <c r="AQ1078" s="70"/>
      <c r="AR1078" s="70"/>
      <c r="AS1078" s="70"/>
      <c r="AT1078" s="70"/>
      <c r="AU1078" s="70"/>
      <c r="AV1078" s="70"/>
      <c r="AW1078" s="70"/>
      <c r="AX1078" s="70"/>
      <c r="AY1078" s="70"/>
      <c r="AZ1078" s="70"/>
      <c r="BA1078" s="70"/>
      <c r="BB1078" s="70"/>
      <c r="BC1078" s="70"/>
      <c r="BD1078" s="70"/>
      <c r="BE1078" s="70"/>
      <c r="BF1078" s="70"/>
      <c r="BG1078" s="70"/>
      <c r="BH1078" s="70"/>
      <c r="BI1078" s="70"/>
      <c r="BJ1078" s="70"/>
      <c r="BK1078" s="70"/>
      <c r="BL1078" s="70"/>
      <c r="BM1078" s="70"/>
      <c r="BN1078" s="70"/>
      <c r="BO1078" s="70"/>
      <c r="BP1078" s="70"/>
      <c r="BQ1078" s="70"/>
      <c r="BR1078" s="70"/>
      <c r="BS1078" s="70"/>
    </row>
    <row r="1079" spans="7:71" ht="16.5" x14ac:dyDescent="0.35">
      <c r="G1079" s="70"/>
      <c r="H1079" s="70"/>
      <c r="I1079" s="70"/>
      <c r="J1079" s="70"/>
      <c r="K1079" s="70"/>
      <c r="L1079" s="70"/>
      <c r="M1079" s="70"/>
      <c r="N1079" s="70"/>
      <c r="O1079" s="70"/>
      <c r="P1079" s="70"/>
      <c r="Q1079" s="70"/>
      <c r="R1079" s="70"/>
      <c r="S1079" s="70"/>
      <c r="T1079" s="70"/>
      <c r="U1079" s="70"/>
      <c r="V1079" s="70"/>
      <c r="W1079" s="70"/>
      <c r="X1079" s="70"/>
      <c r="Y1079" s="70"/>
      <c r="Z1079" s="70"/>
      <c r="AA1079" s="70"/>
      <c r="AB1079" s="70"/>
      <c r="AC1079" s="70"/>
      <c r="AD1079" s="70"/>
      <c r="AE1079" s="70"/>
      <c r="AF1079" s="70"/>
      <c r="AG1079" s="70"/>
      <c r="AH1079" s="70"/>
      <c r="AI1079" s="70"/>
      <c r="AJ1079" s="70"/>
      <c r="AK1079" s="70"/>
      <c r="AL1079" s="70"/>
      <c r="AM1079" s="70"/>
      <c r="AN1079" s="70"/>
      <c r="AO1079" s="70"/>
      <c r="AP1079" s="70"/>
      <c r="AQ1079" s="70"/>
      <c r="AR1079" s="70"/>
      <c r="AS1079" s="70"/>
      <c r="AT1079" s="70"/>
      <c r="AU1079" s="70"/>
      <c r="AV1079" s="70"/>
      <c r="AW1079" s="70"/>
      <c r="AX1079" s="70"/>
      <c r="AY1079" s="70"/>
      <c r="AZ1079" s="70"/>
      <c r="BA1079" s="70"/>
      <c r="BB1079" s="70"/>
      <c r="BC1079" s="70"/>
      <c r="BD1079" s="70"/>
      <c r="BE1079" s="70"/>
      <c r="BF1079" s="70"/>
      <c r="BG1079" s="70"/>
      <c r="BH1079" s="70"/>
      <c r="BI1079" s="70"/>
      <c r="BJ1079" s="70"/>
      <c r="BK1079" s="70"/>
      <c r="BL1079" s="70"/>
      <c r="BM1079" s="70"/>
      <c r="BN1079" s="70"/>
      <c r="BO1079" s="70"/>
      <c r="BP1079" s="70"/>
      <c r="BQ1079" s="70"/>
      <c r="BR1079" s="70"/>
      <c r="BS1079" s="70"/>
    </row>
    <row r="1080" spans="7:71" ht="16.5" x14ac:dyDescent="0.35">
      <c r="G1080" s="70"/>
      <c r="H1080" s="70"/>
      <c r="I1080" s="70"/>
      <c r="J1080" s="70"/>
      <c r="K1080" s="70"/>
      <c r="L1080" s="70"/>
      <c r="M1080" s="70"/>
      <c r="N1080" s="70"/>
      <c r="O1080" s="70"/>
      <c r="P1080" s="70"/>
      <c r="Q1080" s="70"/>
      <c r="R1080" s="70"/>
      <c r="S1080" s="70"/>
      <c r="T1080" s="70"/>
      <c r="U1080" s="70"/>
      <c r="V1080" s="70"/>
      <c r="W1080" s="70"/>
      <c r="X1080" s="70"/>
      <c r="Y1080" s="70"/>
      <c r="Z1080" s="70"/>
      <c r="AA1080" s="70"/>
      <c r="AB1080" s="70"/>
      <c r="AC1080" s="70"/>
      <c r="AD1080" s="70"/>
      <c r="AE1080" s="70"/>
      <c r="AF1080" s="70"/>
      <c r="AG1080" s="70"/>
      <c r="AH1080" s="70"/>
      <c r="AI1080" s="70"/>
      <c r="AJ1080" s="70"/>
      <c r="AK1080" s="70"/>
      <c r="AL1080" s="70"/>
      <c r="AM1080" s="70"/>
      <c r="AN1080" s="70"/>
      <c r="AO1080" s="70"/>
      <c r="AP1080" s="70"/>
      <c r="AQ1080" s="70"/>
      <c r="AR1080" s="70"/>
      <c r="AS1080" s="70"/>
      <c r="AT1080" s="70"/>
      <c r="AU1080" s="70"/>
      <c r="AV1080" s="70"/>
      <c r="AW1080" s="70"/>
      <c r="AX1080" s="70"/>
      <c r="AY1080" s="70"/>
      <c r="AZ1080" s="70"/>
      <c r="BA1080" s="70"/>
      <c r="BB1080" s="70"/>
      <c r="BC1080" s="70"/>
      <c r="BD1080" s="70"/>
      <c r="BE1080" s="70"/>
      <c r="BF1080" s="70"/>
      <c r="BG1080" s="70"/>
      <c r="BH1080" s="70"/>
      <c r="BI1080" s="70"/>
      <c r="BJ1080" s="70"/>
      <c r="BK1080" s="70"/>
      <c r="BL1080" s="70"/>
      <c r="BM1080" s="70"/>
      <c r="BN1080" s="70"/>
      <c r="BO1080" s="70"/>
      <c r="BP1080" s="70"/>
      <c r="BQ1080" s="70"/>
      <c r="BR1080" s="70"/>
      <c r="BS1080" s="70"/>
    </row>
    <row r="1081" spans="7:71" ht="16.5" x14ac:dyDescent="0.35">
      <c r="G1081" s="70"/>
      <c r="H1081" s="70"/>
      <c r="I1081" s="70"/>
      <c r="J1081" s="70"/>
      <c r="K1081" s="70"/>
      <c r="L1081" s="70"/>
      <c r="M1081" s="70"/>
      <c r="N1081" s="70"/>
      <c r="O1081" s="70"/>
      <c r="P1081" s="70"/>
      <c r="Q1081" s="70"/>
      <c r="R1081" s="70"/>
      <c r="S1081" s="70"/>
      <c r="T1081" s="70"/>
      <c r="U1081" s="70"/>
      <c r="V1081" s="70"/>
      <c r="W1081" s="70"/>
      <c r="X1081" s="70"/>
      <c r="Y1081" s="70"/>
      <c r="Z1081" s="70"/>
      <c r="AA1081" s="70"/>
      <c r="AB1081" s="70"/>
      <c r="AC1081" s="70"/>
      <c r="AD1081" s="70"/>
      <c r="AE1081" s="70"/>
      <c r="AF1081" s="70"/>
      <c r="AG1081" s="70"/>
      <c r="AH1081" s="70"/>
      <c r="AI1081" s="70"/>
      <c r="AJ1081" s="70"/>
      <c r="AK1081" s="70"/>
      <c r="AL1081" s="70"/>
      <c r="AM1081" s="70"/>
      <c r="AN1081" s="70"/>
      <c r="AO1081" s="70"/>
      <c r="AP1081" s="70"/>
      <c r="AQ1081" s="70"/>
      <c r="AR1081" s="70"/>
      <c r="AS1081" s="70"/>
      <c r="AT1081" s="70"/>
      <c r="AU1081" s="70"/>
      <c r="AV1081" s="70"/>
      <c r="AW1081" s="70"/>
      <c r="AX1081" s="70"/>
      <c r="AY1081" s="70"/>
      <c r="AZ1081" s="70"/>
      <c r="BA1081" s="70"/>
      <c r="BB1081" s="70"/>
      <c r="BC1081" s="70"/>
      <c r="BD1081" s="70"/>
      <c r="BE1081" s="70"/>
      <c r="BF1081" s="70"/>
      <c r="BG1081" s="70"/>
      <c r="BH1081" s="70"/>
      <c r="BI1081" s="70"/>
      <c r="BJ1081" s="70"/>
      <c r="BK1081" s="70"/>
      <c r="BL1081" s="70"/>
      <c r="BM1081" s="70"/>
      <c r="BN1081" s="70"/>
      <c r="BO1081" s="70"/>
      <c r="BP1081" s="70"/>
      <c r="BQ1081" s="70"/>
      <c r="BR1081" s="70"/>
      <c r="BS1081" s="70"/>
    </row>
    <row r="1082" spans="7:71" ht="16.5" x14ac:dyDescent="0.35">
      <c r="G1082" s="70"/>
      <c r="H1082" s="70"/>
      <c r="I1082" s="70"/>
      <c r="J1082" s="70"/>
      <c r="K1082" s="70"/>
      <c r="L1082" s="70"/>
      <c r="M1082" s="70"/>
      <c r="N1082" s="70"/>
      <c r="O1082" s="70"/>
      <c r="P1082" s="70"/>
      <c r="Q1082" s="70"/>
      <c r="R1082" s="70"/>
      <c r="S1082" s="70"/>
      <c r="T1082" s="70"/>
      <c r="U1082" s="70"/>
      <c r="V1082" s="70"/>
      <c r="W1082" s="70"/>
      <c r="X1082" s="70"/>
      <c r="Y1082" s="70"/>
      <c r="Z1082" s="70"/>
      <c r="AA1082" s="70"/>
      <c r="AB1082" s="70"/>
      <c r="AC1082" s="70"/>
      <c r="AD1082" s="70"/>
      <c r="AE1082" s="70"/>
      <c r="AF1082" s="70"/>
      <c r="AG1082" s="70"/>
      <c r="AH1082" s="70"/>
      <c r="AI1082" s="70"/>
      <c r="AJ1082" s="70"/>
      <c r="AK1082" s="70"/>
      <c r="AL1082" s="70"/>
      <c r="AM1082" s="70"/>
      <c r="AN1082" s="70"/>
      <c r="AO1082" s="70"/>
      <c r="AP1082" s="70"/>
      <c r="AQ1082" s="70"/>
      <c r="AR1082" s="70"/>
      <c r="AS1082" s="70"/>
      <c r="AT1082" s="70"/>
      <c r="AU1082" s="70"/>
      <c r="AV1082" s="70"/>
      <c r="AW1082" s="70"/>
      <c r="AX1082" s="70"/>
      <c r="AY1082" s="70"/>
      <c r="AZ1082" s="70"/>
      <c r="BA1082" s="70"/>
      <c r="BB1082" s="70"/>
      <c r="BC1082" s="70"/>
      <c r="BD1082" s="70"/>
      <c r="BE1082" s="70"/>
      <c r="BF1082" s="70"/>
      <c r="BG1082" s="70"/>
      <c r="BH1082" s="70"/>
      <c r="BI1082" s="70"/>
      <c r="BJ1082" s="70"/>
      <c r="BK1082" s="70"/>
      <c r="BL1082" s="70"/>
      <c r="BM1082" s="70"/>
      <c r="BN1082" s="70"/>
      <c r="BO1082" s="70"/>
      <c r="BP1082" s="70"/>
      <c r="BQ1082" s="70"/>
      <c r="BR1082" s="70"/>
      <c r="BS1082" s="70"/>
    </row>
    <row r="1083" spans="7:71" ht="16.5" x14ac:dyDescent="0.35">
      <c r="G1083" s="70"/>
      <c r="H1083" s="70"/>
      <c r="I1083" s="70"/>
      <c r="J1083" s="70"/>
      <c r="K1083" s="70"/>
      <c r="L1083" s="70"/>
      <c r="M1083" s="70"/>
      <c r="N1083" s="70"/>
      <c r="O1083" s="70"/>
      <c r="P1083" s="70"/>
      <c r="Q1083" s="70"/>
      <c r="R1083" s="70"/>
      <c r="S1083" s="70"/>
      <c r="T1083" s="70"/>
      <c r="U1083" s="70"/>
      <c r="V1083" s="70"/>
      <c r="W1083" s="70"/>
      <c r="X1083" s="70"/>
      <c r="Y1083" s="70"/>
      <c r="Z1083" s="70"/>
      <c r="AA1083" s="70"/>
      <c r="AB1083" s="70"/>
      <c r="AC1083" s="70"/>
      <c r="AD1083" s="70"/>
      <c r="AE1083" s="70"/>
      <c r="AF1083" s="70"/>
      <c r="AG1083" s="70"/>
      <c r="AH1083" s="70"/>
      <c r="AI1083" s="70"/>
      <c r="AJ1083" s="70"/>
      <c r="AK1083" s="70"/>
      <c r="AL1083" s="70"/>
      <c r="AM1083" s="70"/>
      <c r="AN1083" s="70"/>
      <c r="AO1083" s="70"/>
      <c r="AP1083" s="70"/>
      <c r="AQ1083" s="70"/>
      <c r="AR1083" s="70"/>
      <c r="AS1083" s="70"/>
      <c r="AT1083" s="70"/>
      <c r="AU1083" s="70"/>
      <c r="AV1083" s="70"/>
      <c r="AW1083" s="70"/>
      <c r="AX1083" s="70"/>
      <c r="AY1083" s="70"/>
      <c r="AZ1083" s="70"/>
      <c r="BA1083" s="70"/>
      <c r="BB1083" s="70"/>
      <c r="BC1083" s="70"/>
      <c r="BD1083" s="70"/>
      <c r="BE1083" s="70"/>
      <c r="BF1083" s="70"/>
      <c r="BG1083" s="70"/>
      <c r="BH1083" s="70"/>
      <c r="BI1083" s="70"/>
      <c r="BJ1083" s="70"/>
      <c r="BK1083" s="70"/>
      <c r="BL1083" s="70"/>
      <c r="BM1083" s="70"/>
      <c r="BN1083" s="70"/>
      <c r="BO1083" s="70"/>
      <c r="BP1083" s="70"/>
      <c r="BQ1083" s="70"/>
      <c r="BR1083" s="70"/>
      <c r="BS1083" s="70"/>
    </row>
    <row r="1084" spans="7:71" ht="16.5" x14ac:dyDescent="0.35">
      <c r="G1084" s="70"/>
      <c r="H1084" s="70"/>
      <c r="I1084" s="70"/>
      <c r="J1084" s="70"/>
      <c r="K1084" s="70"/>
      <c r="L1084" s="70"/>
      <c r="M1084" s="70"/>
      <c r="N1084" s="70"/>
      <c r="O1084" s="70"/>
      <c r="P1084" s="70"/>
      <c r="Q1084" s="70"/>
      <c r="R1084" s="70"/>
      <c r="S1084" s="70"/>
      <c r="T1084" s="70"/>
      <c r="U1084" s="70"/>
      <c r="V1084" s="70"/>
      <c r="W1084" s="70"/>
      <c r="X1084" s="70"/>
      <c r="Y1084" s="70"/>
      <c r="Z1084" s="70"/>
      <c r="AA1084" s="70"/>
      <c r="AB1084" s="70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  <c r="AU1084" s="70"/>
      <c r="AV1084" s="70"/>
      <c r="AW1084" s="70"/>
      <c r="AX1084" s="70"/>
      <c r="AY1084" s="70"/>
      <c r="AZ1084" s="70"/>
      <c r="BA1084" s="70"/>
      <c r="BB1084" s="70"/>
      <c r="BC1084" s="70"/>
      <c r="BD1084" s="70"/>
      <c r="BE1084" s="70"/>
      <c r="BF1084" s="70"/>
      <c r="BG1084" s="70"/>
      <c r="BH1084" s="70"/>
      <c r="BI1084" s="70"/>
      <c r="BJ1084" s="70"/>
      <c r="BK1084" s="70"/>
      <c r="BL1084" s="70"/>
      <c r="BM1084" s="70"/>
      <c r="BN1084" s="70"/>
      <c r="BO1084" s="70"/>
      <c r="BP1084" s="70"/>
      <c r="BQ1084" s="70"/>
      <c r="BR1084" s="70"/>
      <c r="BS1084" s="70"/>
    </row>
    <row r="1085" spans="7:71" ht="16.5" x14ac:dyDescent="0.35">
      <c r="G1085" s="70"/>
      <c r="H1085" s="70"/>
      <c r="I1085" s="70"/>
      <c r="J1085" s="70"/>
      <c r="K1085" s="70"/>
      <c r="L1085" s="70"/>
      <c r="M1085" s="70"/>
      <c r="N1085" s="70"/>
      <c r="O1085" s="70"/>
      <c r="P1085" s="70"/>
      <c r="Q1085" s="70"/>
      <c r="R1085" s="70"/>
      <c r="S1085" s="70"/>
      <c r="T1085" s="70"/>
      <c r="U1085" s="70"/>
      <c r="V1085" s="70"/>
      <c r="W1085" s="70"/>
      <c r="X1085" s="70"/>
      <c r="Y1085" s="70"/>
      <c r="Z1085" s="70"/>
      <c r="AA1085" s="70"/>
      <c r="AB1085" s="70"/>
      <c r="AC1085" s="70"/>
      <c r="AD1085" s="70"/>
      <c r="AE1085" s="70"/>
      <c r="AF1085" s="70"/>
      <c r="AG1085" s="70"/>
      <c r="AH1085" s="70"/>
      <c r="AI1085" s="70"/>
      <c r="AJ1085" s="70"/>
      <c r="AK1085" s="70"/>
      <c r="AL1085" s="70"/>
      <c r="AM1085" s="70"/>
      <c r="AN1085" s="70"/>
      <c r="AO1085" s="70"/>
      <c r="AP1085" s="70"/>
      <c r="AQ1085" s="70"/>
      <c r="AR1085" s="70"/>
      <c r="AS1085" s="70"/>
      <c r="AT1085" s="70"/>
      <c r="AU1085" s="70"/>
      <c r="AV1085" s="70"/>
      <c r="AW1085" s="70"/>
      <c r="AX1085" s="70"/>
      <c r="AY1085" s="70"/>
      <c r="AZ1085" s="70"/>
      <c r="BA1085" s="70"/>
      <c r="BB1085" s="70"/>
      <c r="BC1085" s="70"/>
      <c r="BD1085" s="70"/>
      <c r="BE1085" s="70"/>
      <c r="BF1085" s="70"/>
      <c r="BG1085" s="70"/>
      <c r="BH1085" s="70"/>
      <c r="BI1085" s="70"/>
      <c r="BJ1085" s="70"/>
      <c r="BK1085" s="70"/>
      <c r="BL1085" s="70"/>
      <c r="BM1085" s="70"/>
      <c r="BN1085" s="70"/>
      <c r="BO1085" s="70"/>
      <c r="BP1085" s="70"/>
      <c r="BQ1085" s="70"/>
      <c r="BR1085" s="70"/>
      <c r="BS1085" s="70"/>
    </row>
    <row r="1086" spans="7:71" ht="16.5" x14ac:dyDescent="0.35">
      <c r="G1086" s="70"/>
      <c r="H1086" s="70"/>
      <c r="I1086" s="70"/>
      <c r="J1086" s="70"/>
      <c r="K1086" s="70"/>
      <c r="L1086" s="70"/>
      <c r="M1086" s="70"/>
      <c r="N1086" s="70"/>
      <c r="O1086" s="70"/>
      <c r="P1086" s="70"/>
      <c r="Q1086" s="70"/>
      <c r="R1086" s="70"/>
      <c r="S1086" s="70"/>
      <c r="T1086" s="70"/>
      <c r="U1086" s="70"/>
      <c r="V1086" s="70"/>
      <c r="W1086" s="70"/>
      <c r="X1086" s="70"/>
      <c r="Y1086" s="70"/>
      <c r="Z1086" s="70"/>
      <c r="AA1086" s="70"/>
      <c r="AB1086" s="70"/>
      <c r="AC1086" s="70"/>
      <c r="AD1086" s="70"/>
      <c r="AE1086" s="70"/>
      <c r="AF1086" s="70"/>
      <c r="AG1086" s="70"/>
      <c r="AH1086" s="70"/>
      <c r="AI1086" s="70"/>
      <c r="AJ1086" s="70"/>
      <c r="AK1086" s="70"/>
      <c r="AL1086" s="70"/>
      <c r="AM1086" s="70"/>
      <c r="AN1086" s="70"/>
      <c r="AO1086" s="70"/>
      <c r="AP1086" s="70"/>
      <c r="AQ1086" s="70"/>
      <c r="AR1086" s="70"/>
      <c r="AS1086" s="70"/>
      <c r="AT1086" s="70"/>
      <c r="AU1086" s="70"/>
      <c r="AV1086" s="70"/>
      <c r="AW1086" s="70"/>
      <c r="AX1086" s="70"/>
      <c r="AY1086" s="70"/>
      <c r="AZ1086" s="70"/>
      <c r="BA1086" s="70"/>
      <c r="BB1086" s="70"/>
      <c r="BC1086" s="70"/>
      <c r="BD1086" s="70"/>
      <c r="BE1086" s="70"/>
      <c r="BF1086" s="70"/>
      <c r="BG1086" s="70"/>
      <c r="BH1086" s="70"/>
      <c r="BI1086" s="70"/>
      <c r="BJ1086" s="70"/>
      <c r="BK1086" s="70"/>
      <c r="BL1086" s="70"/>
      <c r="BM1086" s="70"/>
      <c r="BN1086" s="70"/>
      <c r="BO1086" s="70"/>
      <c r="BP1086" s="70"/>
      <c r="BQ1086" s="70"/>
      <c r="BR1086" s="70"/>
      <c r="BS1086" s="70"/>
    </row>
    <row r="1087" spans="7:71" ht="16.5" x14ac:dyDescent="0.35">
      <c r="G1087" s="70"/>
      <c r="H1087" s="70"/>
      <c r="I1087" s="70"/>
      <c r="J1087" s="70"/>
      <c r="K1087" s="70"/>
      <c r="L1087" s="70"/>
      <c r="M1087" s="70"/>
      <c r="N1087" s="70"/>
      <c r="O1087" s="70"/>
      <c r="P1087" s="70"/>
      <c r="Q1087" s="70"/>
      <c r="R1087" s="70"/>
      <c r="S1087" s="70"/>
      <c r="T1087" s="70"/>
      <c r="U1087" s="70"/>
      <c r="V1087" s="70"/>
      <c r="W1087" s="70"/>
      <c r="X1087" s="70"/>
      <c r="Y1087" s="70"/>
      <c r="Z1087" s="70"/>
      <c r="AA1087" s="70"/>
      <c r="AB1087" s="70"/>
      <c r="AC1087" s="70"/>
      <c r="AD1087" s="70"/>
      <c r="AE1087" s="70"/>
      <c r="AF1087" s="70"/>
      <c r="AG1087" s="70"/>
      <c r="AH1087" s="70"/>
      <c r="AI1087" s="70"/>
      <c r="AJ1087" s="70"/>
      <c r="AK1087" s="70"/>
      <c r="AL1087" s="70"/>
      <c r="AM1087" s="70"/>
      <c r="AN1087" s="70"/>
      <c r="AO1087" s="70"/>
      <c r="AP1087" s="70"/>
      <c r="AQ1087" s="70"/>
      <c r="AR1087" s="70"/>
      <c r="AS1087" s="70"/>
      <c r="AT1087" s="70"/>
      <c r="AU1087" s="70"/>
      <c r="AV1087" s="70"/>
      <c r="AW1087" s="70"/>
      <c r="AX1087" s="70"/>
      <c r="AY1087" s="70"/>
      <c r="AZ1087" s="70"/>
      <c r="BA1087" s="70"/>
      <c r="BB1087" s="70"/>
      <c r="BC1087" s="70"/>
      <c r="BD1087" s="70"/>
      <c r="BE1087" s="70"/>
      <c r="BF1087" s="70"/>
      <c r="BG1087" s="70"/>
      <c r="BH1087" s="70"/>
      <c r="BI1087" s="70"/>
      <c r="BJ1087" s="70"/>
      <c r="BK1087" s="70"/>
      <c r="BL1087" s="70"/>
      <c r="BM1087" s="70"/>
      <c r="BN1087" s="70"/>
      <c r="BO1087" s="70"/>
      <c r="BP1087" s="70"/>
      <c r="BQ1087" s="70"/>
      <c r="BR1087" s="70"/>
      <c r="BS1087" s="70"/>
    </row>
    <row r="1088" spans="7:71" ht="16.5" x14ac:dyDescent="0.35">
      <c r="G1088" s="70"/>
      <c r="H1088" s="70"/>
      <c r="I1088" s="70"/>
      <c r="J1088" s="70"/>
      <c r="K1088" s="70"/>
      <c r="L1088" s="70"/>
      <c r="M1088" s="70"/>
      <c r="N1088" s="70"/>
      <c r="O1088" s="70"/>
      <c r="P1088" s="70"/>
      <c r="Q1088" s="70"/>
      <c r="R1088" s="70"/>
      <c r="S1088" s="70"/>
      <c r="T1088" s="70"/>
      <c r="U1088" s="70"/>
      <c r="V1088" s="70"/>
      <c r="W1088" s="70"/>
      <c r="X1088" s="70"/>
      <c r="Y1088" s="70"/>
      <c r="Z1088" s="70"/>
      <c r="AA1088" s="70"/>
      <c r="AB1088" s="70"/>
      <c r="AC1088" s="70"/>
      <c r="AD1088" s="70"/>
      <c r="AE1088" s="70"/>
      <c r="AF1088" s="70"/>
      <c r="AG1088" s="70"/>
      <c r="AH1088" s="70"/>
      <c r="AI1088" s="70"/>
      <c r="AJ1088" s="70"/>
      <c r="AK1088" s="70"/>
      <c r="AL1088" s="70"/>
      <c r="AM1088" s="70"/>
      <c r="AN1088" s="70"/>
      <c r="AO1088" s="70"/>
      <c r="AP1088" s="70"/>
      <c r="AQ1088" s="70"/>
      <c r="AR1088" s="70"/>
      <c r="AS1088" s="70"/>
      <c r="AT1088" s="70"/>
      <c r="AU1088" s="70"/>
      <c r="AV1088" s="70"/>
      <c r="AW1088" s="70"/>
      <c r="AX1088" s="70"/>
      <c r="AY1088" s="70"/>
      <c r="AZ1088" s="70"/>
      <c r="BA1088" s="70"/>
      <c r="BB1088" s="70"/>
      <c r="BC1088" s="70"/>
      <c r="BD1088" s="70"/>
      <c r="BE1088" s="70"/>
      <c r="BF1088" s="70"/>
      <c r="BG1088" s="70"/>
      <c r="BH1088" s="70"/>
      <c r="BI1088" s="70"/>
      <c r="BJ1088" s="70"/>
      <c r="BK1088" s="70"/>
      <c r="BL1088" s="70"/>
      <c r="BM1088" s="70"/>
      <c r="BN1088" s="70"/>
      <c r="BO1088" s="70"/>
      <c r="BP1088" s="70"/>
      <c r="BQ1088" s="70"/>
      <c r="BR1088" s="70"/>
      <c r="BS1088" s="70"/>
    </row>
    <row r="1089" spans="7:71" ht="16.5" x14ac:dyDescent="0.35">
      <c r="G1089" s="70"/>
      <c r="H1089" s="70"/>
      <c r="I1089" s="70"/>
      <c r="J1089" s="70"/>
      <c r="K1089" s="70"/>
      <c r="L1089" s="70"/>
      <c r="M1089" s="70"/>
      <c r="N1089" s="70"/>
      <c r="O1089" s="70"/>
      <c r="P1089" s="70"/>
      <c r="Q1089" s="70"/>
      <c r="R1089" s="70"/>
      <c r="S1089" s="70"/>
      <c r="T1089" s="70"/>
      <c r="U1089" s="70"/>
      <c r="V1089" s="70"/>
      <c r="W1089" s="70"/>
      <c r="X1089" s="70"/>
      <c r="Y1089" s="70"/>
      <c r="Z1089" s="70"/>
      <c r="AA1089" s="70"/>
      <c r="AB1089" s="70"/>
      <c r="AC1089" s="70"/>
      <c r="AD1089" s="70"/>
      <c r="AE1089" s="70"/>
      <c r="AF1089" s="70"/>
      <c r="AG1089" s="70"/>
      <c r="AH1089" s="70"/>
      <c r="AI1089" s="70"/>
      <c r="AJ1089" s="70"/>
      <c r="AK1089" s="70"/>
      <c r="AL1089" s="70"/>
      <c r="AM1089" s="70"/>
      <c r="AN1089" s="70"/>
      <c r="AO1089" s="70"/>
      <c r="AP1089" s="70"/>
      <c r="AQ1089" s="70"/>
      <c r="AR1089" s="70"/>
      <c r="AS1089" s="70"/>
      <c r="AT1089" s="70"/>
      <c r="AU1089" s="70"/>
      <c r="AV1089" s="70"/>
      <c r="AW1089" s="70"/>
      <c r="AX1089" s="70"/>
      <c r="AY1089" s="70"/>
      <c r="AZ1089" s="70"/>
      <c r="BA1089" s="70"/>
      <c r="BB1089" s="70"/>
      <c r="BC1089" s="70"/>
      <c r="BD1089" s="70"/>
      <c r="BE1089" s="70"/>
      <c r="BF1089" s="70"/>
      <c r="BG1089" s="70"/>
      <c r="BH1089" s="70"/>
      <c r="BI1089" s="70"/>
      <c r="BJ1089" s="70"/>
      <c r="BK1089" s="70"/>
      <c r="BL1089" s="70"/>
      <c r="BM1089" s="70"/>
      <c r="BN1089" s="70"/>
      <c r="BO1089" s="70"/>
      <c r="BP1089" s="70"/>
      <c r="BQ1089" s="70"/>
      <c r="BR1089" s="70"/>
      <c r="BS1089" s="70"/>
    </row>
    <row r="1090" spans="7:71" ht="16.5" x14ac:dyDescent="0.35">
      <c r="G1090" s="70"/>
      <c r="H1090" s="70"/>
      <c r="I1090" s="70"/>
      <c r="J1090" s="70"/>
      <c r="K1090" s="70"/>
      <c r="L1090" s="70"/>
      <c r="M1090" s="70"/>
      <c r="N1090" s="70"/>
      <c r="O1090" s="70"/>
      <c r="P1090" s="70"/>
      <c r="Q1090" s="70"/>
      <c r="R1090" s="70"/>
      <c r="S1090" s="70"/>
      <c r="T1090" s="70"/>
      <c r="U1090" s="70"/>
      <c r="V1090" s="70"/>
      <c r="W1090" s="70"/>
      <c r="X1090" s="70"/>
      <c r="Y1090" s="70"/>
      <c r="Z1090" s="70"/>
      <c r="AA1090" s="70"/>
      <c r="AB1090" s="70"/>
      <c r="AC1090" s="70"/>
      <c r="AD1090" s="70"/>
      <c r="AE1090" s="70"/>
      <c r="AF1090" s="70"/>
      <c r="AG1090" s="70"/>
      <c r="AH1090" s="70"/>
      <c r="AI1090" s="70"/>
      <c r="AJ1090" s="70"/>
      <c r="AK1090" s="70"/>
      <c r="AL1090" s="70"/>
      <c r="AM1090" s="70"/>
      <c r="AN1090" s="70"/>
      <c r="AO1090" s="70"/>
      <c r="AP1090" s="70"/>
      <c r="AQ1090" s="70"/>
      <c r="AR1090" s="70"/>
      <c r="AS1090" s="70"/>
      <c r="AT1090" s="70"/>
      <c r="AU1090" s="70"/>
      <c r="AV1090" s="70"/>
      <c r="AW1090" s="70"/>
      <c r="AX1090" s="70"/>
      <c r="AY1090" s="70"/>
      <c r="AZ1090" s="70"/>
      <c r="BA1090" s="70"/>
      <c r="BB1090" s="70"/>
      <c r="BC1090" s="70"/>
      <c r="BD1090" s="70"/>
      <c r="BE1090" s="70"/>
      <c r="BF1090" s="70"/>
      <c r="BG1090" s="70"/>
      <c r="BH1090" s="70"/>
      <c r="BI1090" s="70"/>
      <c r="BJ1090" s="70"/>
      <c r="BK1090" s="70"/>
      <c r="BL1090" s="70"/>
      <c r="BM1090" s="70"/>
      <c r="BN1090" s="70"/>
      <c r="BO1090" s="70"/>
      <c r="BP1090" s="70"/>
      <c r="BQ1090" s="70"/>
      <c r="BR1090" s="70"/>
      <c r="BS1090" s="70"/>
    </row>
    <row r="1091" spans="7:71" ht="16.5" x14ac:dyDescent="0.35">
      <c r="G1091" s="70"/>
      <c r="H1091" s="70"/>
      <c r="I1091" s="70"/>
      <c r="J1091" s="70"/>
      <c r="K1091" s="70"/>
      <c r="L1091" s="70"/>
      <c r="M1091" s="70"/>
      <c r="N1091" s="70"/>
      <c r="O1091" s="70"/>
      <c r="P1091" s="70"/>
      <c r="Q1091" s="70"/>
      <c r="R1091" s="70"/>
      <c r="S1091" s="70"/>
      <c r="T1091" s="70"/>
      <c r="U1091" s="70"/>
      <c r="V1091" s="70"/>
      <c r="W1091" s="70"/>
      <c r="X1091" s="70"/>
      <c r="Y1091" s="70"/>
      <c r="Z1091" s="70"/>
      <c r="AA1091" s="70"/>
      <c r="AB1091" s="70"/>
      <c r="AC1091" s="70"/>
      <c r="AD1091" s="70"/>
      <c r="AE1091" s="70"/>
      <c r="AF1091" s="70"/>
      <c r="AG1091" s="70"/>
      <c r="AH1091" s="70"/>
      <c r="AI1091" s="70"/>
      <c r="AJ1091" s="70"/>
      <c r="AK1091" s="70"/>
      <c r="AL1091" s="70"/>
      <c r="AM1091" s="70"/>
      <c r="AN1091" s="70"/>
      <c r="AO1091" s="70"/>
      <c r="AP1091" s="70"/>
      <c r="AQ1091" s="70"/>
      <c r="AR1091" s="70"/>
      <c r="AS1091" s="70"/>
      <c r="AT1091" s="70"/>
      <c r="AU1091" s="70"/>
      <c r="AV1091" s="70"/>
      <c r="AW1091" s="70"/>
      <c r="AX1091" s="70"/>
      <c r="AY1091" s="70"/>
      <c r="AZ1091" s="70"/>
      <c r="BA1091" s="70"/>
      <c r="BB1091" s="70"/>
      <c r="BC1091" s="70"/>
      <c r="BD1091" s="70"/>
      <c r="BE1091" s="70"/>
      <c r="BF1091" s="70"/>
      <c r="BG1091" s="70"/>
      <c r="BH1091" s="70"/>
      <c r="BI1091" s="70"/>
      <c r="BJ1091" s="70"/>
      <c r="BK1091" s="70"/>
      <c r="BL1091" s="70"/>
      <c r="BM1091" s="70"/>
      <c r="BN1091" s="70"/>
      <c r="BO1091" s="70"/>
      <c r="BP1091" s="70"/>
      <c r="BQ1091" s="70"/>
      <c r="BR1091" s="70"/>
      <c r="BS1091" s="70"/>
    </row>
    <row r="1092" spans="7:71" ht="16.5" x14ac:dyDescent="0.35">
      <c r="G1092" s="70"/>
      <c r="H1092" s="70"/>
      <c r="I1092" s="70"/>
      <c r="J1092" s="70"/>
      <c r="K1092" s="70"/>
      <c r="L1092" s="70"/>
      <c r="M1092" s="70"/>
      <c r="N1092" s="70"/>
      <c r="O1092" s="70"/>
      <c r="P1092" s="70"/>
      <c r="Q1092" s="70"/>
      <c r="R1092" s="70"/>
      <c r="S1092" s="70"/>
      <c r="T1092" s="70"/>
      <c r="U1092" s="70"/>
      <c r="V1092" s="70"/>
      <c r="W1092" s="70"/>
      <c r="X1092" s="70"/>
      <c r="Y1092" s="70"/>
      <c r="Z1092" s="70"/>
      <c r="AA1092" s="70"/>
      <c r="AB1092" s="70"/>
      <c r="AC1092" s="70"/>
      <c r="AD1092" s="70"/>
      <c r="AE1092" s="70"/>
      <c r="AF1092" s="70"/>
      <c r="AG1092" s="70"/>
      <c r="AH1092" s="70"/>
      <c r="AI1092" s="70"/>
      <c r="AJ1092" s="70"/>
      <c r="AK1092" s="70"/>
      <c r="AL1092" s="70"/>
      <c r="AM1092" s="70"/>
      <c r="AN1092" s="70"/>
      <c r="AO1092" s="70"/>
      <c r="AP1092" s="70"/>
      <c r="AQ1092" s="70"/>
      <c r="AR1092" s="70"/>
      <c r="AS1092" s="70"/>
      <c r="AT1092" s="70"/>
      <c r="AU1092" s="70"/>
      <c r="AV1092" s="70"/>
      <c r="AW1092" s="70"/>
      <c r="AX1092" s="70"/>
      <c r="AY1092" s="70"/>
      <c r="AZ1092" s="70"/>
      <c r="BA1092" s="70"/>
      <c r="BB1092" s="70"/>
      <c r="BC1092" s="70"/>
      <c r="BD1092" s="70"/>
      <c r="BE1092" s="70"/>
      <c r="BF1092" s="70"/>
      <c r="BG1092" s="70"/>
      <c r="BH1092" s="70"/>
      <c r="BI1092" s="70"/>
      <c r="BJ1092" s="70"/>
      <c r="BK1092" s="70"/>
      <c r="BL1092" s="70"/>
      <c r="BM1092" s="70"/>
      <c r="BN1092" s="70"/>
      <c r="BO1092" s="70"/>
      <c r="BP1092" s="70"/>
      <c r="BQ1092" s="70"/>
      <c r="BR1092" s="70"/>
      <c r="BS1092" s="70"/>
    </row>
    <row r="1093" spans="7:71" ht="16.5" x14ac:dyDescent="0.35">
      <c r="G1093" s="70"/>
      <c r="H1093" s="70"/>
      <c r="I1093" s="70"/>
      <c r="J1093" s="70"/>
      <c r="K1093" s="70"/>
      <c r="L1093" s="70"/>
      <c r="M1093" s="70"/>
      <c r="N1093" s="70"/>
      <c r="O1093" s="70"/>
      <c r="P1093" s="70"/>
      <c r="Q1093" s="70"/>
      <c r="R1093" s="70"/>
      <c r="S1093" s="70"/>
      <c r="T1093" s="70"/>
      <c r="U1093" s="70"/>
      <c r="V1093" s="70"/>
      <c r="W1093" s="70"/>
      <c r="X1093" s="70"/>
      <c r="Y1093" s="70"/>
      <c r="Z1093" s="70"/>
      <c r="AA1093" s="70"/>
      <c r="AB1093" s="70"/>
      <c r="AC1093" s="70"/>
      <c r="AD1093" s="70"/>
      <c r="AE1093" s="70"/>
      <c r="AF1093" s="70"/>
      <c r="AG1093" s="70"/>
      <c r="AH1093" s="70"/>
      <c r="AI1093" s="70"/>
      <c r="AJ1093" s="70"/>
      <c r="AK1093" s="70"/>
      <c r="AL1093" s="70"/>
      <c r="AM1093" s="70"/>
      <c r="AN1093" s="70"/>
      <c r="AO1093" s="70"/>
      <c r="AP1093" s="70"/>
      <c r="AQ1093" s="70"/>
      <c r="AR1093" s="70"/>
      <c r="AS1093" s="70"/>
      <c r="AT1093" s="70"/>
      <c r="AU1093" s="70"/>
      <c r="AV1093" s="70"/>
      <c r="AW1093" s="70"/>
      <c r="AX1093" s="70"/>
      <c r="AY1093" s="70"/>
      <c r="AZ1093" s="70"/>
      <c r="BA1093" s="70"/>
      <c r="BB1093" s="70"/>
      <c r="BC1093" s="70"/>
      <c r="BD1093" s="70"/>
      <c r="BE1093" s="70"/>
      <c r="BF1093" s="70"/>
      <c r="BG1093" s="70"/>
      <c r="BH1093" s="70"/>
      <c r="BI1093" s="70"/>
      <c r="BJ1093" s="70"/>
      <c r="BK1093" s="70"/>
      <c r="BL1093" s="70"/>
      <c r="BM1093" s="70"/>
      <c r="BN1093" s="70"/>
      <c r="BO1093" s="70"/>
      <c r="BP1093" s="70"/>
      <c r="BQ1093" s="70"/>
      <c r="BR1093" s="70"/>
      <c r="BS1093" s="70"/>
    </row>
    <row r="1094" spans="7:71" ht="16.5" x14ac:dyDescent="0.35">
      <c r="G1094" s="70"/>
      <c r="H1094" s="70"/>
      <c r="I1094" s="70"/>
      <c r="J1094" s="70"/>
      <c r="K1094" s="70"/>
      <c r="L1094" s="70"/>
      <c r="M1094" s="70"/>
      <c r="N1094" s="70"/>
      <c r="O1094" s="70"/>
      <c r="P1094" s="70"/>
      <c r="Q1094" s="70"/>
      <c r="R1094" s="70"/>
      <c r="S1094" s="70"/>
      <c r="T1094" s="70"/>
      <c r="U1094" s="70"/>
      <c r="V1094" s="70"/>
      <c r="W1094" s="70"/>
      <c r="X1094" s="70"/>
      <c r="Y1094" s="70"/>
      <c r="Z1094" s="70"/>
      <c r="AA1094" s="70"/>
      <c r="AB1094" s="70"/>
      <c r="AC1094" s="70"/>
      <c r="AD1094" s="70"/>
      <c r="AE1094" s="70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  <c r="AU1094" s="70"/>
      <c r="AV1094" s="70"/>
      <c r="AW1094" s="70"/>
      <c r="AX1094" s="70"/>
      <c r="AY1094" s="70"/>
      <c r="AZ1094" s="70"/>
      <c r="BA1094" s="70"/>
      <c r="BB1094" s="70"/>
      <c r="BC1094" s="70"/>
      <c r="BD1094" s="70"/>
      <c r="BE1094" s="70"/>
      <c r="BF1094" s="70"/>
      <c r="BG1094" s="70"/>
      <c r="BH1094" s="70"/>
      <c r="BI1094" s="70"/>
      <c r="BJ1094" s="70"/>
      <c r="BK1094" s="70"/>
      <c r="BL1094" s="70"/>
      <c r="BM1094" s="70"/>
      <c r="BN1094" s="70"/>
      <c r="BO1094" s="70"/>
      <c r="BP1094" s="70"/>
      <c r="BQ1094" s="70"/>
      <c r="BR1094" s="70"/>
      <c r="BS1094" s="70"/>
    </row>
    <row r="1095" spans="7:71" ht="16.5" x14ac:dyDescent="0.35">
      <c r="G1095" s="70"/>
      <c r="H1095" s="70"/>
      <c r="I1095" s="70"/>
      <c r="J1095" s="70"/>
      <c r="K1095" s="70"/>
      <c r="L1095" s="70"/>
      <c r="M1095" s="70"/>
      <c r="N1095" s="70"/>
      <c r="O1095" s="70"/>
      <c r="P1095" s="70"/>
      <c r="Q1095" s="70"/>
      <c r="R1095" s="70"/>
      <c r="S1095" s="70"/>
      <c r="T1095" s="70"/>
      <c r="U1095" s="70"/>
      <c r="V1095" s="70"/>
      <c r="W1095" s="70"/>
      <c r="X1095" s="70"/>
      <c r="Y1095" s="70"/>
      <c r="Z1095" s="70"/>
      <c r="AA1095" s="70"/>
      <c r="AB1095" s="70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</row>
    <row r="1096" spans="7:71" ht="16.5" x14ac:dyDescent="0.35">
      <c r="G1096" s="70"/>
      <c r="H1096" s="70"/>
      <c r="I1096" s="70"/>
      <c r="J1096" s="70"/>
      <c r="K1096" s="70"/>
      <c r="L1096" s="70"/>
      <c r="M1096" s="70"/>
      <c r="N1096" s="70"/>
      <c r="O1096" s="70"/>
      <c r="P1096" s="70"/>
      <c r="Q1096" s="70"/>
      <c r="R1096" s="70"/>
      <c r="S1096" s="70"/>
      <c r="T1096" s="70"/>
      <c r="U1096" s="70"/>
      <c r="V1096" s="70"/>
      <c r="W1096" s="70"/>
      <c r="X1096" s="70"/>
      <c r="Y1096" s="70"/>
      <c r="Z1096" s="70"/>
      <c r="AA1096" s="70"/>
      <c r="AB1096" s="70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</row>
    <row r="1097" spans="7:71" ht="16.5" x14ac:dyDescent="0.35">
      <c r="G1097" s="70"/>
      <c r="H1097" s="70"/>
      <c r="I1097" s="70"/>
      <c r="J1097" s="70"/>
      <c r="K1097" s="70"/>
      <c r="L1097" s="70"/>
      <c r="M1097" s="70"/>
      <c r="N1097" s="70"/>
      <c r="O1097" s="70"/>
      <c r="P1097" s="70"/>
      <c r="Q1097" s="70"/>
      <c r="R1097" s="70"/>
      <c r="S1097" s="70"/>
      <c r="T1097" s="70"/>
      <c r="U1097" s="70"/>
      <c r="V1097" s="70"/>
      <c r="W1097" s="70"/>
      <c r="X1097" s="70"/>
      <c r="Y1097" s="70"/>
      <c r="Z1097" s="70"/>
      <c r="AA1097" s="70"/>
      <c r="AB1097" s="70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</row>
    <row r="1098" spans="7:71" ht="16.5" x14ac:dyDescent="0.35">
      <c r="G1098" s="70"/>
      <c r="H1098" s="70"/>
      <c r="I1098" s="70"/>
      <c r="J1098" s="70"/>
      <c r="K1098" s="70"/>
      <c r="L1098" s="70"/>
      <c r="M1098" s="70"/>
      <c r="N1098" s="70"/>
      <c r="O1098" s="70"/>
      <c r="P1098" s="70"/>
      <c r="Q1098" s="70"/>
      <c r="R1098" s="70"/>
      <c r="S1098" s="70"/>
      <c r="T1098" s="70"/>
      <c r="U1098" s="70"/>
      <c r="V1098" s="70"/>
      <c r="W1098" s="70"/>
      <c r="X1098" s="70"/>
      <c r="Y1098" s="70"/>
      <c r="Z1098" s="70"/>
      <c r="AA1098" s="70"/>
      <c r="AB1098" s="70"/>
      <c r="AC1098" s="70"/>
      <c r="AD1098" s="70"/>
      <c r="AE1098" s="70"/>
      <c r="AF1098" s="70"/>
      <c r="AG1098" s="70"/>
      <c r="AH1098" s="70"/>
      <c r="AI1098" s="70"/>
      <c r="AJ1098" s="70"/>
      <c r="AK1098" s="70"/>
      <c r="AL1098" s="70"/>
      <c r="AM1098" s="70"/>
      <c r="AN1098" s="70"/>
      <c r="AO1098" s="70"/>
      <c r="AP1098" s="70"/>
      <c r="AQ1098" s="70"/>
      <c r="AR1098" s="70"/>
      <c r="AS1098" s="70"/>
      <c r="AT1098" s="70"/>
      <c r="AU1098" s="70"/>
      <c r="AV1098" s="70"/>
      <c r="AW1098" s="70"/>
      <c r="AX1098" s="70"/>
      <c r="AY1098" s="70"/>
      <c r="AZ1098" s="70"/>
      <c r="BA1098" s="70"/>
      <c r="BB1098" s="70"/>
      <c r="BC1098" s="70"/>
      <c r="BD1098" s="70"/>
      <c r="BE1098" s="70"/>
      <c r="BF1098" s="70"/>
      <c r="BG1098" s="70"/>
      <c r="BH1098" s="70"/>
      <c r="BI1098" s="70"/>
      <c r="BJ1098" s="70"/>
      <c r="BK1098" s="70"/>
      <c r="BL1098" s="70"/>
      <c r="BM1098" s="70"/>
      <c r="BN1098" s="70"/>
      <c r="BO1098" s="70"/>
      <c r="BP1098" s="70"/>
      <c r="BQ1098" s="70"/>
      <c r="BR1098" s="70"/>
      <c r="BS1098" s="70"/>
    </row>
    <row r="1099" spans="7:71" ht="16.5" x14ac:dyDescent="0.35">
      <c r="G1099" s="70"/>
      <c r="H1099" s="70"/>
      <c r="I1099" s="70"/>
      <c r="J1099" s="70"/>
      <c r="K1099" s="70"/>
      <c r="L1099" s="70"/>
      <c r="M1099" s="70"/>
      <c r="N1099" s="70"/>
      <c r="O1099" s="70"/>
      <c r="P1099" s="70"/>
      <c r="Q1099" s="70"/>
      <c r="R1099" s="70"/>
      <c r="S1099" s="70"/>
      <c r="T1099" s="70"/>
      <c r="U1099" s="70"/>
      <c r="V1099" s="70"/>
      <c r="W1099" s="70"/>
      <c r="X1099" s="70"/>
      <c r="Y1099" s="70"/>
      <c r="Z1099" s="70"/>
      <c r="AA1099" s="70"/>
      <c r="AB1099" s="70"/>
      <c r="AC1099" s="70"/>
      <c r="AD1099" s="70"/>
      <c r="AE1099" s="70"/>
      <c r="AF1099" s="70"/>
      <c r="AG1099" s="70"/>
      <c r="AH1099" s="70"/>
      <c r="AI1099" s="70"/>
      <c r="AJ1099" s="70"/>
      <c r="AK1099" s="70"/>
      <c r="AL1099" s="70"/>
      <c r="AM1099" s="70"/>
      <c r="AN1099" s="70"/>
      <c r="AO1099" s="70"/>
      <c r="AP1099" s="70"/>
      <c r="AQ1099" s="70"/>
      <c r="AR1099" s="70"/>
      <c r="AS1099" s="70"/>
      <c r="AT1099" s="70"/>
      <c r="AU1099" s="70"/>
      <c r="AV1099" s="70"/>
      <c r="AW1099" s="70"/>
      <c r="AX1099" s="70"/>
      <c r="AY1099" s="70"/>
      <c r="AZ1099" s="70"/>
      <c r="BA1099" s="70"/>
      <c r="BB1099" s="70"/>
      <c r="BC1099" s="70"/>
      <c r="BD1099" s="70"/>
      <c r="BE1099" s="70"/>
      <c r="BF1099" s="70"/>
      <c r="BG1099" s="70"/>
      <c r="BH1099" s="70"/>
      <c r="BI1099" s="70"/>
      <c r="BJ1099" s="70"/>
      <c r="BK1099" s="70"/>
      <c r="BL1099" s="70"/>
      <c r="BM1099" s="70"/>
      <c r="BN1099" s="70"/>
      <c r="BO1099" s="70"/>
      <c r="BP1099" s="70"/>
      <c r="BQ1099" s="70"/>
      <c r="BR1099" s="70"/>
      <c r="BS1099" s="70"/>
    </row>
    <row r="1100" spans="7:71" ht="16.5" x14ac:dyDescent="0.35">
      <c r="G1100" s="70"/>
      <c r="H1100" s="70"/>
      <c r="I1100" s="70"/>
      <c r="J1100" s="70"/>
      <c r="K1100" s="70"/>
      <c r="L1100" s="70"/>
      <c r="M1100" s="70"/>
      <c r="N1100" s="70"/>
      <c r="O1100" s="70"/>
      <c r="P1100" s="70"/>
      <c r="Q1100" s="70"/>
      <c r="R1100" s="70"/>
      <c r="S1100" s="70"/>
      <c r="T1100" s="70"/>
      <c r="U1100" s="70"/>
      <c r="V1100" s="70"/>
      <c r="W1100" s="70"/>
      <c r="X1100" s="70"/>
      <c r="Y1100" s="70"/>
      <c r="Z1100" s="70"/>
      <c r="AA1100" s="70"/>
      <c r="AB1100" s="70"/>
      <c r="AC1100" s="70"/>
      <c r="AD1100" s="70"/>
      <c r="AE1100" s="70"/>
      <c r="AF1100" s="70"/>
      <c r="AG1100" s="70"/>
      <c r="AH1100" s="70"/>
      <c r="AI1100" s="70"/>
      <c r="AJ1100" s="70"/>
      <c r="AK1100" s="70"/>
      <c r="AL1100" s="70"/>
      <c r="AM1100" s="70"/>
      <c r="AN1100" s="70"/>
      <c r="AO1100" s="70"/>
      <c r="AP1100" s="70"/>
      <c r="AQ1100" s="70"/>
      <c r="AR1100" s="70"/>
      <c r="AS1100" s="70"/>
      <c r="AT1100" s="70"/>
      <c r="AU1100" s="70"/>
      <c r="AV1100" s="70"/>
      <c r="AW1100" s="70"/>
      <c r="AX1100" s="70"/>
      <c r="AY1100" s="70"/>
      <c r="AZ1100" s="70"/>
      <c r="BA1100" s="70"/>
      <c r="BB1100" s="70"/>
      <c r="BC1100" s="70"/>
      <c r="BD1100" s="70"/>
      <c r="BE1100" s="70"/>
      <c r="BF1100" s="70"/>
      <c r="BG1100" s="70"/>
      <c r="BH1100" s="70"/>
      <c r="BI1100" s="70"/>
      <c r="BJ1100" s="70"/>
      <c r="BK1100" s="70"/>
      <c r="BL1100" s="70"/>
      <c r="BM1100" s="70"/>
      <c r="BN1100" s="70"/>
      <c r="BO1100" s="70"/>
      <c r="BP1100" s="70"/>
      <c r="BQ1100" s="70"/>
      <c r="BR1100" s="70"/>
      <c r="BS1100" s="70"/>
    </row>
    <row r="1101" spans="7:71" ht="16.5" x14ac:dyDescent="0.35">
      <c r="G1101" s="70"/>
      <c r="H1101" s="70"/>
      <c r="I1101" s="70"/>
      <c r="J1101" s="70"/>
      <c r="K1101" s="70"/>
      <c r="L1101" s="70"/>
      <c r="M1101" s="70"/>
      <c r="N1101" s="70"/>
      <c r="O1101" s="70"/>
      <c r="P1101" s="70"/>
      <c r="Q1101" s="70"/>
      <c r="R1101" s="70"/>
      <c r="S1101" s="70"/>
      <c r="T1101" s="70"/>
      <c r="U1101" s="70"/>
      <c r="V1101" s="70"/>
      <c r="W1101" s="70"/>
      <c r="X1101" s="70"/>
      <c r="Y1101" s="70"/>
      <c r="Z1101" s="70"/>
      <c r="AA1101" s="70"/>
      <c r="AB1101" s="70"/>
      <c r="AC1101" s="70"/>
      <c r="AD1101" s="70"/>
      <c r="AE1101" s="70"/>
      <c r="AF1101" s="70"/>
      <c r="AG1101" s="70"/>
      <c r="AH1101" s="70"/>
      <c r="AI1101" s="70"/>
      <c r="AJ1101" s="70"/>
      <c r="AK1101" s="70"/>
      <c r="AL1101" s="70"/>
      <c r="AM1101" s="70"/>
      <c r="AN1101" s="70"/>
      <c r="AO1101" s="70"/>
      <c r="AP1101" s="70"/>
      <c r="AQ1101" s="70"/>
      <c r="AR1101" s="70"/>
      <c r="AS1101" s="70"/>
      <c r="AT1101" s="70"/>
      <c r="AU1101" s="70"/>
      <c r="AV1101" s="70"/>
      <c r="AW1101" s="70"/>
      <c r="AX1101" s="70"/>
      <c r="AY1101" s="70"/>
      <c r="AZ1101" s="70"/>
      <c r="BA1101" s="70"/>
      <c r="BB1101" s="70"/>
      <c r="BC1101" s="70"/>
      <c r="BD1101" s="70"/>
      <c r="BE1101" s="70"/>
      <c r="BF1101" s="70"/>
      <c r="BG1101" s="70"/>
      <c r="BH1101" s="70"/>
      <c r="BI1101" s="70"/>
      <c r="BJ1101" s="70"/>
      <c r="BK1101" s="70"/>
      <c r="BL1101" s="70"/>
      <c r="BM1101" s="70"/>
      <c r="BN1101" s="70"/>
      <c r="BO1101" s="70"/>
      <c r="BP1101" s="70"/>
      <c r="BQ1101" s="70"/>
      <c r="BR1101" s="70"/>
      <c r="BS1101" s="70"/>
    </row>
    <row r="1102" spans="7:71" ht="16.5" x14ac:dyDescent="0.35">
      <c r="G1102" s="70"/>
      <c r="H1102" s="70"/>
      <c r="I1102" s="70"/>
      <c r="J1102" s="70"/>
      <c r="K1102" s="70"/>
      <c r="L1102" s="70"/>
      <c r="M1102" s="70"/>
      <c r="N1102" s="70"/>
      <c r="O1102" s="70"/>
      <c r="P1102" s="70"/>
      <c r="Q1102" s="70"/>
      <c r="R1102" s="70"/>
      <c r="S1102" s="70"/>
      <c r="T1102" s="70"/>
      <c r="U1102" s="70"/>
      <c r="V1102" s="70"/>
      <c r="W1102" s="70"/>
      <c r="X1102" s="70"/>
      <c r="Y1102" s="70"/>
      <c r="Z1102" s="70"/>
      <c r="AA1102" s="70"/>
      <c r="AB1102" s="70"/>
      <c r="AC1102" s="70"/>
      <c r="AD1102" s="70"/>
      <c r="AE1102" s="70"/>
      <c r="AF1102" s="70"/>
      <c r="AG1102" s="70"/>
      <c r="AH1102" s="70"/>
      <c r="AI1102" s="70"/>
      <c r="AJ1102" s="70"/>
      <c r="AK1102" s="70"/>
      <c r="AL1102" s="70"/>
      <c r="AM1102" s="70"/>
      <c r="AN1102" s="70"/>
      <c r="AO1102" s="70"/>
      <c r="AP1102" s="70"/>
      <c r="AQ1102" s="70"/>
      <c r="AR1102" s="70"/>
      <c r="AS1102" s="70"/>
      <c r="AT1102" s="70"/>
      <c r="AU1102" s="70"/>
      <c r="AV1102" s="70"/>
      <c r="AW1102" s="70"/>
      <c r="AX1102" s="70"/>
      <c r="AY1102" s="70"/>
      <c r="AZ1102" s="70"/>
      <c r="BA1102" s="70"/>
      <c r="BB1102" s="70"/>
      <c r="BC1102" s="70"/>
      <c r="BD1102" s="70"/>
      <c r="BE1102" s="70"/>
      <c r="BF1102" s="70"/>
      <c r="BG1102" s="70"/>
      <c r="BH1102" s="70"/>
      <c r="BI1102" s="70"/>
      <c r="BJ1102" s="70"/>
      <c r="BK1102" s="70"/>
      <c r="BL1102" s="70"/>
      <c r="BM1102" s="70"/>
      <c r="BN1102" s="70"/>
      <c r="BO1102" s="70"/>
      <c r="BP1102" s="70"/>
      <c r="BQ1102" s="70"/>
      <c r="BR1102" s="70"/>
      <c r="BS1102" s="70"/>
    </row>
    <row r="1103" spans="7:71" ht="16.5" x14ac:dyDescent="0.35">
      <c r="G1103" s="70"/>
      <c r="H1103" s="70"/>
      <c r="I1103" s="70"/>
      <c r="J1103" s="70"/>
      <c r="K1103" s="70"/>
      <c r="L1103" s="70"/>
      <c r="M1103" s="70"/>
      <c r="N1103" s="70"/>
      <c r="O1103" s="70"/>
      <c r="P1103" s="70"/>
      <c r="Q1103" s="70"/>
      <c r="R1103" s="70"/>
      <c r="S1103" s="70"/>
      <c r="T1103" s="70"/>
      <c r="U1103" s="70"/>
      <c r="V1103" s="70"/>
      <c r="W1103" s="70"/>
      <c r="X1103" s="70"/>
      <c r="Y1103" s="70"/>
      <c r="Z1103" s="70"/>
      <c r="AA1103" s="70"/>
      <c r="AB1103" s="70"/>
      <c r="AC1103" s="70"/>
      <c r="AD1103" s="70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  <c r="AU1103" s="70"/>
      <c r="AV1103" s="70"/>
      <c r="AW1103" s="70"/>
      <c r="AX1103" s="70"/>
      <c r="AY1103" s="70"/>
      <c r="AZ1103" s="70"/>
      <c r="BA1103" s="70"/>
      <c r="BB1103" s="70"/>
      <c r="BC1103" s="70"/>
      <c r="BD1103" s="70"/>
      <c r="BE1103" s="70"/>
      <c r="BF1103" s="70"/>
      <c r="BG1103" s="70"/>
      <c r="BH1103" s="70"/>
      <c r="BI1103" s="70"/>
      <c r="BJ1103" s="70"/>
      <c r="BK1103" s="70"/>
      <c r="BL1103" s="70"/>
      <c r="BM1103" s="70"/>
      <c r="BN1103" s="70"/>
      <c r="BO1103" s="70"/>
      <c r="BP1103" s="70"/>
      <c r="BQ1103" s="70"/>
      <c r="BR1103" s="70"/>
      <c r="BS1103" s="70"/>
    </row>
    <row r="1104" spans="7:71" ht="16.5" x14ac:dyDescent="0.35">
      <c r="G1104" s="70"/>
      <c r="H1104" s="70"/>
      <c r="I1104" s="70"/>
      <c r="J1104" s="70"/>
      <c r="K1104" s="70"/>
      <c r="L1104" s="70"/>
      <c r="M1104" s="70"/>
      <c r="N1104" s="70"/>
      <c r="O1104" s="70"/>
      <c r="P1104" s="70"/>
      <c r="Q1104" s="70"/>
      <c r="R1104" s="70"/>
      <c r="S1104" s="70"/>
      <c r="T1104" s="70"/>
      <c r="U1104" s="70"/>
      <c r="V1104" s="70"/>
      <c r="W1104" s="70"/>
      <c r="X1104" s="70"/>
      <c r="Y1104" s="70"/>
      <c r="Z1104" s="70"/>
      <c r="AA1104" s="70"/>
      <c r="AB1104" s="70"/>
      <c r="AC1104" s="70"/>
      <c r="AD1104" s="70"/>
      <c r="AE1104" s="70"/>
      <c r="AF1104" s="70"/>
      <c r="AG1104" s="70"/>
      <c r="AH1104" s="70"/>
      <c r="AI1104" s="70"/>
      <c r="AJ1104" s="70"/>
      <c r="AK1104" s="70"/>
      <c r="AL1104" s="70"/>
      <c r="AM1104" s="70"/>
      <c r="AN1104" s="70"/>
      <c r="AO1104" s="70"/>
      <c r="AP1104" s="70"/>
      <c r="AQ1104" s="70"/>
      <c r="AR1104" s="70"/>
      <c r="AS1104" s="70"/>
      <c r="AT1104" s="70"/>
      <c r="AU1104" s="70"/>
      <c r="AV1104" s="70"/>
      <c r="AW1104" s="70"/>
      <c r="AX1104" s="70"/>
      <c r="AY1104" s="70"/>
      <c r="AZ1104" s="70"/>
      <c r="BA1104" s="70"/>
      <c r="BB1104" s="70"/>
      <c r="BC1104" s="70"/>
      <c r="BD1104" s="70"/>
      <c r="BE1104" s="70"/>
      <c r="BF1104" s="70"/>
      <c r="BG1104" s="70"/>
      <c r="BH1104" s="70"/>
      <c r="BI1104" s="70"/>
      <c r="BJ1104" s="70"/>
      <c r="BK1104" s="70"/>
      <c r="BL1104" s="70"/>
      <c r="BM1104" s="70"/>
      <c r="BN1104" s="70"/>
      <c r="BO1104" s="70"/>
      <c r="BP1104" s="70"/>
      <c r="BQ1104" s="70"/>
      <c r="BR1104" s="70"/>
      <c r="BS1104" s="70"/>
    </row>
    <row r="1105" spans="7:71" ht="16.5" x14ac:dyDescent="0.35">
      <c r="G1105" s="70"/>
      <c r="H1105" s="70"/>
      <c r="I1105" s="70"/>
      <c r="J1105" s="70"/>
      <c r="K1105" s="70"/>
      <c r="L1105" s="70"/>
      <c r="M1105" s="70"/>
      <c r="N1105" s="70"/>
      <c r="O1105" s="70"/>
      <c r="P1105" s="70"/>
      <c r="Q1105" s="70"/>
      <c r="R1105" s="70"/>
      <c r="S1105" s="70"/>
      <c r="T1105" s="70"/>
      <c r="U1105" s="70"/>
      <c r="V1105" s="70"/>
      <c r="W1105" s="70"/>
      <c r="X1105" s="70"/>
      <c r="Y1105" s="70"/>
      <c r="Z1105" s="70"/>
      <c r="AA1105" s="70"/>
      <c r="AB1105" s="70"/>
      <c r="AC1105" s="70"/>
      <c r="AD1105" s="70"/>
      <c r="AE1105" s="70"/>
      <c r="AF1105" s="70"/>
      <c r="AG1105" s="70"/>
      <c r="AH1105" s="70"/>
      <c r="AI1105" s="70"/>
      <c r="AJ1105" s="70"/>
      <c r="AK1105" s="70"/>
      <c r="AL1105" s="70"/>
      <c r="AM1105" s="70"/>
      <c r="AN1105" s="70"/>
      <c r="AO1105" s="70"/>
      <c r="AP1105" s="70"/>
      <c r="AQ1105" s="70"/>
      <c r="AR1105" s="70"/>
      <c r="AS1105" s="70"/>
      <c r="AT1105" s="70"/>
      <c r="AU1105" s="70"/>
      <c r="AV1105" s="70"/>
      <c r="AW1105" s="70"/>
      <c r="AX1105" s="70"/>
      <c r="AY1105" s="70"/>
      <c r="AZ1105" s="70"/>
      <c r="BA1105" s="70"/>
      <c r="BB1105" s="70"/>
      <c r="BC1105" s="70"/>
      <c r="BD1105" s="70"/>
      <c r="BE1105" s="70"/>
      <c r="BF1105" s="70"/>
      <c r="BG1105" s="70"/>
      <c r="BH1105" s="70"/>
      <c r="BI1105" s="70"/>
      <c r="BJ1105" s="70"/>
      <c r="BK1105" s="70"/>
      <c r="BL1105" s="70"/>
      <c r="BM1105" s="70"/>
      <c r="BN1105" s="70"/>
      <c r="BO1105" s="70"/>
      <c r="BP1105" s="70"/>
      <c r="BQ1105" s="70"/>
      <c r="BR1105" s="70"/>
      <c r="BS1105" s="70"/>
    </row>
    <row r="1106" spans="7:71" ht="16.5" x14ac:dyDescent="0.35">
      <c r="G1106" s="70"/>
      <c r="H1106" s="70"/>
      <c r="I1106" s="70"/>
      <c r="J1106" s="70"/>
      <c r="K1106" s="70"/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70"/>
      <c r="X1106" s="70"/>
      <c r="Y1106" s="70"/>
      <c r="Z1106" s="70"/>
      <c r="AA1106" s="70"/>
      <c r="AB1106" s="70"/>
      <c r="AC1106" s="70"/>
      <c r="AD1106" s="70"/>
      <c r="AE1106" s="70"/>
      <c r="AF1106" s="70"/>
      <c r="AG1106" s="70"/>
      <c r="AH1106" s="70"/>
      <c r="AI1106" s="70"/>
      <c r="AJ1106" s="70"/>
      <c r="AK1106" s="70"/>
      <c r="AL1106" s="70"/>
      <c r="AM1106" s="70"/>
      <c r="AN1106" s="70"/>
      <c r="AO1106" s="70"/>
      <c r="AP1106" s="70"/>
      <c r="AQ1106" s="70"/>
      <c r="AR1106" s="70"/>
      <c r="AS1106" s="70"/>
      <c r="AT1106" s="70"/>
      <c r="AU1106" s="70"/>
      <c r="AV1106" s="70"/>
      <c r="AW1106" s="70"/>
      <c r="AX1106" s="70"/>
      <c r="AY1106" s="70"/>
      <c r="AZ1106" s="70"/>
      <c r="BA1106" s="70"/>
      <c r="BB1106" s="70"/>
      <c r="BC1106" s="70"/>
      <c r="BD1106" s="70"/>
      <c r="BE1106" s="70"/>
      <c r="BF1106" s="70"/>
      <c r="BG1106" s="70"/>
      <c r="BH1106" s="70"/>
      <c r="BI1106" s="70"/>
      <c r="BJ1106" s="70"/>
      <c r="BK1106" s="70"/>
      <c r="BL1106" s="70"/>
      <c r="BM1106" s="70"/>
      <c r="BN1106" s="70"/>
      <c r="BO1106" s="70"/>
      <c r="BP1106" s="70"/>
      <c r="BQ1106" s="70"/>
      <c r="BR1106" s="70"/>
      <c r="BS1106" s="70"/>
    </row>
    <row r="1107" spans="7:71" ht="16.5" x14ac:dyDescent="0.35">
      <c r="G1107" s="70"/>
      <c r="H1107" s="70"/>
      <c r="I1107" s="70"/>
      <c r="J1107" s="70"/>
      <c r="K1107" s="70"/>
      <c r="L1107" s="70"/>
      <c r="M1107" s="70"/>
      <c r="N1107" s="70"/>
      <c r="O1107" s="70"/>
      <c r="P1107" s="70"/>
      <c r="Q1107" s="70"/>
      <c r="R1107" s="70"/>
      <c r="S1107" s="70"/>
      <c r="T1107" s="70"/>
      <c r="U1107" s="70"/>
      <c r="V1107" s="70"/>
      <c r="W1107" s="70"/>
      <c r="X1107" s="70"/>
      <c r="Y1107" s="70"/>
      <c r="Z1107" s="70"/>
      <c r="AA1107" s="70"/>
      <c r="AB1107" s="70"/>
      <c r="AC1107" s="70"/>
      <c r="AD1107" s="70"/>
      <c r="AE1107" s="70"/>
      <c r="AF1107" s="70"/>
      <c r="AG1107" s="70"/>
      <c r="AH1107" s="70"/>
      <c r="AI1107" s="70"/>
      <c r="AJ1107" s="70"/>
      <c r="AK1107" s="70"/>
      <c r="AL1107" s="70"/>
      <c r="AM1107" s="70"/>
      <c r="AN1107" s="70"/>
      <c r="AO1107" s="70"/>
      <c r="AP1107" s="70"/>
      <c r="AQ1107" s="70"/>
      <c r="AR1107" s="70"/>
      <c r="AS1107" s="70"/>
      <c r="AT1107" s="70"/>
      <c r="AU1107" s="70"/>
      <c r="AV1107" s="70"/>
      <c r="AW1107" s="70"/>
      <c r="AX1107" s="70"/>
      <c r="AY1107" s="70"/>
      <c r="AZ1107" s="70"/>
      <c r="BA1107" s="70"/>
      <c r="BB1107" s="70"/>
      <c r="BC1107" s="70"/>
      <c r="BD1107" s="70"/>
      <c r="BE1107" s="70"/>
      <c r="BF1107" s="70"/>
      <c r="BG1107" s="70"/>
      <c r="BH1107" s="70"/>
      <c r="BI1107" s="70"/>
      <c r="BJ1107" s="70"/>
      <c r="BK1107" s="70"/>
      <c r="BL1107" s="70"/>
      <c r="BM1107" s="70"/>
      <c r="BN1107" s="70"/>
      <c r="BO1107" s="70"/>
      <c r="BP1107" s="70"/>
      <c r="BQ1107" s="70"/>
      <c r="BR1107" s="70"/>
      <c r="BS1107" s="70"/>
    </row>
    <row r="1108" spans="7:71" ht="16.5" x14ac:dyDescent="0.35">
      <c r="G1108" s="70"/>
      <c r="H1108" s="70"/>
      <c r="I1108" s="70"/>
      <c r="J1108" s="70"/>
      <c r="K1108" s="70"/>
      <c r="L1108" s="70"/>
      <c r="M1108" s="70"/>
      <c r="N1108" s="70"/>
      <c r="O1108" s="70"/>
      <c r="P1108" s="70"/>
      <c r="Q1108" s="70"/>
      <c r="R1108" s="70"/>
      <c r="S1108" s="70"/>
      <c r="T1108" s="70"/>
      <c r="U1108" s="70"/>
      <c r="V1108" s="70"/>
      <c r="W1108" s="70"/>
      <c r="X1108" s="70"/>
      <c r="Y1108" s="70"/>
      <c r="Z1108" s="70"/>
      <c r="AA1108" s="70"/>
      <c r="AB1108" s="70"/>
      <c r="AC1108" s="70"/>
      <c r="AD1108" s="70"/>
      <c r="AE1108" s="70"/>
      <c r="AF1108" s="70"/>
      <c r="AG1108" s="70"/>
      <c r="AH1108" s="70"/>
      <c r="AI1108" s="70"/>
      <c r="AJ1108" s="70"/>
      <c r="AK1108" s="70"/>
      <c r="AL1108" s="70"/>
      <c r="AM1108" s="70"/>
      <c r="AN1108" s="70"/>
      <c r="AO1108" s="70"/>
      <c r="AP1108" s="70"/>
      <c r="AQ1108" s="70"/>
      <c r="AR1108" s="70"/>
      <c r="AS1108" s="70"/>
      <c r="AT1108" s="70"/>
      <c r="AU1108" s="70"/>
      <c r="AV1108" s="70"/>
      <c r="AW1108" s="70"/>
      <c r="AX1108" s="70"/>
      <c r="AY1108" s="70"/>
      <c r="AZ1108" s="70"/>
      <c r="BA1108" s="70"/>
      <c r="BB1108" s="70"/>
      <c r="BC1108" s="70"/>
      <c r="BD1108" s="70"/>
      <c r="BE1108" s="70"/>
      <c r="BF1108" s="70"/>
      <c r="BG1108" s="70"/>
      <c r="BH1108" s="70"/>
      <c r="BI1108" s="70"/>
      <c r="BJ1108" s="70"/>
      <c r="BK1108" s="70"/>
      <c r="BL1108" s="70"/>
      <c r="BM1108" s="70"/>
      <c r="BN1108" s="70"/>
      <c r="BO1108" s="70"/>
      <c r="BP1108" s="70"/>
      <c r="BQ1108" s="70"/>
      <c r="BR1108" s="70"/>
      <c r="BS1108" s="70"/>
    </row>
    <row r="1109" spans="7:71" ht="16.5" x14ac:dyDescent="0.35">
      <c r="G1109" s="70"/>
      <c r="H1109" s="70"/>
      <c r="I1109" s="70"/>
      <c r="J1109" s="70"/>
      <c r="K1109" s="70"/>
      <c r="L1109" s="70"/>
      <c r="M1109" s="70"/>
      <c r="N1109" s="70"/>
      <c r="O1109" s="70"/>
      <c r="P1109" s="70"/>
      <c r="Q1109" s="70"/>
      <c r="R1109" s="70"/>
      <c r="S1109" s="70"/>
      <c r="T1109" s="70"/>
      <c r="U1109" s="70"/>
      <c r="V1109" s="70"/>
      <c r="W1109" s="70"/>
      <c r="X1109" s="70"/>
      <c r="Y1109" s="70"/>
      <c r="Z1109" s="70"/>
      <c r="AA1109" s="70"/>
      <c r="AB1109" s="70"/>
      <c r="AC1109" s="70"/>
      <c r="AD1109" s="70"/>
      <c r="AE1109" s="70"/>
      <c r="AF1109" s="70"/>
      <c r="AG1109" s="70"/>
      <c r="AH1109" s="70"/>
      <c r="AI1109" s="70"/>
      <c r="AJ1109" s="70"/>
      <c r="AK1109" s="70"/>
      <c r="AL1109" s="70"/>
      <c r="AM1109" s="70"/>
      <c r="AN1109" s="70"/>
      <c r="AO1109" s="70"/>
      <c r="AP1109" s="70"/>
      <c r="AQ1109" s="70"/>
      <c r="AR1109" s="70"/>
      <c r="AS1109" s="70"/>
      <c r="AT1109" s="70"/>
      <c r="AU1109" s="70"/>
      <c r="AV1109" s="70"/>
      <c r="AW1109" s="70"/>
      <c r="AX1109" s="70"/>
      <c r="AY1109" s="70"/>
      <c r="AZ1109" s="70"/>
      <c r="BA1109" s="70"/>
      <c r="BB1109" s="70"/>
      <c r="BC1109" s="70"/>
      <c r="BD1109" s="70"/>
      <c r="BE1109" s="70"/>
      <c r="BF1109" s="70"/>
      <c r="BG1109" s="70"/>
      <c r="BH1109" s="70"/>
      <c r="BI1109" s="70"/>
      <c r="BJ1109" s="70"/>
      <c r="BK1109" s="70"/>
      <c r="BL1109" s="70"/>
      <c r="BM1109" s="70"/>
      <c r="BN1109" s="70"/>
      <c r="BO1109" s="70"/>
      <c r="BP1109" s="70"/>
      <c r="BQ1109" s="70"/>
      <c r="BR1109" s="70"/>
      <c r="BS1109" s="70"/>
    </row>
    <row r="1110" spans="7:71" ht="16.5" x14ac:dyDescent="0.35">
      <c r="G1110" s="70"/>
      <c r="H1110" s="70"/>
      <c r="I1110" s="70"/>
      <c r="J1110" s="70"/>
      <c r="K1110" s="70"/>
      <c r="L1110" s="70"/>
      <c r="M1110" s="70"/>
      <c r="N1110" s="70"/>
      <c r="O1110" s="70"/>
      <c r="P1110" s="70"/>
      <c r="Q1110" s="70"/>
      <c r="R1110" s="70"/>
      <c r="S1110" s="70"/>
      <c r="T1110" s="70"/>
      <c r="U1110" s="70"/>
      <c r="V1110" s="70"/>
      <c r="W1110" s="70"/>
      <c r="X1110" s="70"/>
      <c r="Y1110" s="70"/>
      <c r="Z1110" s="70"/>
      <c r="AA1110" s="70"/>
      <c r="AB1110" s="70"/>
      <c r="AC1110" s="70"/>
      <c r="AD1110" s="70"/>
      <c r="AE1110" s="70"/>
      <c r="AF1110" s="70"/>
      <c r="AG1110" s="70"/>
      <c r="AH1110" s="70"/>
      <c r="AI1110" s="70"/>
      <c r="AJ1110" s="70"/>
      <c r="AK1110" s="70"/>
      <c r="AL1110" s="70"/>
      <c r="AM1110" s="70"/>
      <c r="AN1110" s="70"/>
      <c r="AO1110" s="70"/>
      <c r="AP1110" s="70"/>
      <c r="AQ1110" s="70"/>
      <c r="AR1110" s="70"/>
      <c r="AS1110" s="70"/>
      <c r="AT1110" s="70"/>
      <c r="AU1110" s="70"/>
      <c r="AV1110" s="70"/>
      <c r="AW1110" s="70"/>
      <c r="AX1110" s="70"/>
      <c r="AY1110" s="70"/>
      <c r="AZ1110" s="70"/>
      <c r="BA1110" s="70"/>
      <c r="BB1110" s="70"/>
      <c r="BC1110" s="70"/>
      <c r="BD1110" s="70"/>
      <c r="BE1110" s="70"/>
      <c r="BF1110" s="70"/>
      <c r="BG1110" s="70"/>
      <c r="BH1110" s="70"/>
      <c r="BI1110" s="70"/>
      <c r="BJ1110" s="70"/>
      <c r="BK1110" s="70"/>
      <c r="BL1110" s="70"/>
      <c r="BM1110" s="70"/>
      <c r="BN1110" s="70"/>
      <c r="BO1110" s="70"/>
      <c r="BP1110" s="70"/>
      <c r="BQ1110" s="70"/>
      <c r="BR1110" s="70"/>
      <c r="BS1110" s="70"/>
    </row>
    <row r="1111" spans="7:71" ht="16.5" x14ac:dyDescent="0.35">
      <c r="G1111" s="70"/>
      <c r="H1111" s="70"/>
      <c r="I1111" s="70"/>
      <c r="J1111" s="70"/>
      <c r="K1111" s="70"/>
      <c r="L1111" s="70"/>
      <c r="M1111" s="70"/>
      <c r="N1111" s="70"/>
      <c r="O1111" s="70"/>
      <c r="P1111" s="70"/>
      <c r="Q1111" s="70"/>
      <c r="R1111" s="70"/>
      <c r="S1111" s="70"/>
      <c r="T1111" s="70"/>
      <c r="U1111" s="70"/>
      <c r="V1111" s="70"/>
      <c r="W1111" s="70"/>
      <c r="X1111" s="70"/>
      <c r="Y1111" s="70"/>
      <c r="Z1111" s="70"/>
      <c r="AA1111" s="70"/>
      <c r="AB1111" s="70"/>
      <c r="AC1111" s="70"/>
      <c r="AD1111" s="70"/>
      <c r="AE1111" s="70"/>
      <c r="AF1111" s="70"/>
      <c r="AG1111" s="70"/>
      <c r="AH1111" s="70"/>
      <c r="AI1111" s="70"/>
      <c r="AJ1111" s="70"/>
      <c r="AK1111" s="70"/>
      <c r="AL1111" s="70"/>
      <c r="AM1111" s="70"/>
      <c r="AN1111" s="70"/>
      <c r="AO1111" s="70"/>
      <c r="AP1111" s="70"/>
      <c r="AQ1111" s="70"/>
      <c r="AR1111" s="70"/>
      <c r="AS1111" s="70"/>
      <c r="AT1111" s="70"/>
      <c r="AU1111" s="70"/>
      <c r="AV1111" s="70"/>
      <c r="AW1111" s="70"/>
      <c r="AX1111" s="70"/>
      <c r="AY1111" s="70"/>
      <c r="AZ1111" s="70"/>
      <c r="BA1111" s="70"/>
      <c r="BB1111" s="70"/>
      <c r="BC1111" s="70"/>
      <c r="BD1111" s="70"/>
      <c r="BE1111" s="70"/>
      <c r="BF1111" s="70"/>
      <c r="BG1111" s="70"/>
      <c r="BH1111" s="70"/>
      <c r="BI1111" s="70"/>
      <c r="BJ1111" s="70"/>
      <c r="BK1111" s="70"/>
      <c r="BL1111" s="70"/>
      <c r="BM1111" s="70"/>
      <c r="BN1111" s="70"/>
      <c r="BO1111" s="70"/>
      <c r="BP1111" s="70"/>
      <c r="BQ1111" s="70"/>
      <c r="BR1111" s="70"/>
      <c r="BS1111" s="70"/>
    </row>
    <row r="1112" spans="7:71" ht="16.5" x14ac:dyDescent="0.35">
      <c r="G1112" s="70"/>
      <c r="H1112" s="70"/>
      <c r="I1112" s="70"/>
      <c r="J1112" s="70"/>
      <c r="K1112" s="70"/>
      <c r="L1112" s="70"/>
      <c r="M1112" s="70"/>
      <c r="N1112" s="70"/>
      <c r="O1112" s="70"/>
      <c r="P1112" s="70"/>
      <c r="Q1112" s="70"/>
      <c r="R1112" s="70"/>
      <c r="S1112" s="70"/>
      <c r="T1112" s="70"/>
      <c r="U1112" s="70"/>
      <c r="V1112" s="70"/>
      <c r="W1112" s="70"/>
      <c r="X1112" s="70"/>
      <c r="Y1112" s="70"/>
      <c r="Z1112" s="70"/>
      <c r="AA1112" s="70"/>
      <c r="AB1112" s="70"/>
      <c r="AC1112" s="70"/>
      <c r="AD1112" s="70"/>
      <c r="AE1112" s="70"/>
      <c r="AF1112" s="70"/>
      <c r="AG1112" s="70"/>
      <c r="AH1112" s="70"/>
      <c r="AI1112" s="70"/>
      <c r="AJ1112" s="70"/>
      <c r="AK1112" s="70"/>
      <c r="AL1112" s="70"/>
      <c r="AM1112" s="70"/>
      <c r="AN1112" s="70"/>
      <c r="AO1112" s="70"/>
      <c r="AP1112" s="70"/>
      <c r="AQ1112" s="70"/>
      <c r="AR1112" s="70"/>
      <c r="AS1112" s="70"/>
      <c r="AT1112" s="70"/>
      <c r="AU1112" s="70"/>
      <c r="AV1112" s="70"/>
      <c r="AW1112" s="70"/>
      <c r="AX1112" s="70"/>
      <c r="AY1112" s="70"/>
      <c r="AZ1112" s="70"/>
      <c r="BA1112" s="70"/>
      <c r="BB1112" s="70"/>
      <c r="BC1112" s="70"/>
      <c r="BD1112" s="70"/>
      <c r="BE1112" s="70"/>
      <c r="BF1112" s="70"/>
      <c r="BG1112" s="70"/>
      <c r="BH1112" s="70"/>
      <c r="BI1112" s="70"/>
      <c r="BJ1112" s="70"/>
      <c r="BK1112" s="70"/>
      <c r="BL1112" s="70"/>
      <c r="BM1112" s="70"/>
      <c r="BN1112" s="70"/>
      <c r="BO1112" s="70"/>
      <c r="BP1112" s="70"/>
      <c r="BQ1112" s="70"/>
      <c r="BR1112" s="70"/>
      <c r="BS1112" s="70"/>
    </row>
    <row r="1113" spans="7:71" ht="16.5" x14ac:dyDescent="0.35">
      <c r="G1113" s="70"/>
      <c r="H1113" s="70"/>
      <c r="I1113" s="70"/>
      <c r="J1113" s="70"/>
      <c r="K1113" s="70"/>
      <c r="L1113" s="70"/>
      <c r="M1113" s="70"/>
      <c r="N1113" s="70"/>
      <c r="O1113" s="70"/>
      <c r="P1113" s="70"/>
      <c r="Q1113" s="70"/>
      <c r="R1113" s="70"/>
      <c r="S1113" s="70"/>
      <c r="T1113" s="70"/>
      <c r="U1113" s="70"/>
      <c r="V1113" s="70"/>
      <c r="W1113" s="70"/>
      <c r="X1113" s="70"/>
      <c r="Y1113" s="70"/>
      <c r="Z1113" s="70"/>
      <c r="AA1113" s="70"/>
      <c r="AB1113" s="70"/>
      <c r="AC1113" s="70"/>
      <c r="AD1113" s="70"/>
      <c r="AE1113" s="70"/>
      <c r="AF1113" s="70"/>
      <c r="AG1113" s="70"/>
      <c r="AH1113" s="70"/>
      <c r="AI1113" s="70"/>
      <c r="AJ1113" s="70"/>
      <c r="AK1113" s="70"/>
      <c r="AL1113" s="70"/>
      <c r="AM1113" s="70"/>
      <c r="AN1113" s="70"/>
      <c r="AO1113" s="70"/>
      <c r="AP1113" s="70"/>
      <c r="AQ1113" s="70"/>
      <c r="AR1113" s="70"/>
      <c r="AS1113" s="70"/>
      <c r="AT1113" s="70"/>
      <c r="AU1113" s="70"/>
      <c r="AV1113" s="70"/>
      <c r="AW1113" s="70"/>
      <c r="AX1113" s="70"/>
      <c r="AY1113" s="70"/>
      <c r="AZ1113" s="70"/>
      <c r="BA1113" s="70"/>
      <c r="BB1113" s="70"/>
      <c r="BC1113" s="70"/>
      <c r="BD1113" s="70"/>
      <c r="BE1113" s="70"/>
      <c r="BF1113" s="70"/>
      <c r="BG1113" s="70"/>
      <c r="BH1113" s="70"/>
      <c r="BI1113" s="70"/>
      <c r="BJ1113" s="70"/>
      <c r="BK1113" s="70"/>
      <c r="BL1113" s="70"/>
      <c r="BM1113" s="70"/>
      <c r="BN1113" s="70"/>
      <c r="BO1113" s="70"/>
      <c r="BP1113" s="70"/>
      <c r="BQ1113" s="70"/>
      <c r="BR1113" s="70"/>
      <c r="BS1113" s="70"/>
    </row>
    <row r="1114" spans="7:71" ht="16.5" x14ac:dyDescent="0.35">
      <c r="G1114" s="70"/>
      <c r="H1114" s="70"/>
      <c r="I1114" s="70"/>
      <c r="J1114" s="70"/>
      <c r="K1114" s="70"/>
      <c r="L1114" s="70"/>
      <c r="M1114" s="70"/>
      <c r="N1114" s="70"/>
      <c r="O1114" s="70"/>
      <c r="P1114" s="70"/>
      <c r="Q1114" s="70"/>
      <c r="R1114" s="70"/>
      <c r="S1114" s="70"/>
      <c r="T1114" s="70"/>
      <c r="U1114" s="70"/>
      <c r="V1114" s="70"/>
      <c r="W1114" s="70"/>
      <c r="X1114" s="70"/>
      <c r="Y1114" s="70"/>
      <c r="Z1114" s="70"/>
      <c r="AA1114" s="70"/>
      <c r="AB1114" s="70"/>
      <c r="AC1114" s="70"/>
      <c r="AD1114" s="70"/>
      <c r="AE1114" s="70"/>
      <c r="AF1114" s="70"/>
      <c r="AG1114" s="70"/>
      <c r="AH1114" s="70"/>
      <c r="AI1114" s="70"/>
      <c r="AJ1114" s="70"/>
      <c r="AK1114" s="70"/>
      <c r="AL1114" s="70"/>
      <c r="AM1114" s="70"/>
      <c r="AN1114" s="70"/>
      <c r="AO1114" s="70"/>
      <c r="AP1114" s="70"/>
      <c r="AQ1114" s="70"/>
      <c r="AR1114" s="70"/>
      <c r="AS1114" s="70"/>
      <c r="AT1114" s="70"/>
      <c r="AU1114" s="70"/>
      <c r="AV1114" s="70"/>
      <c r="AW1114" s="70"/>
      <c r="AX1114" s="70"/>
      <c r="AY1114" s="70"/>
      <c r="AZ1114" s="70"/>
      <c r="BA1114" s="70"/>
      <c r="BB1114" s="70"/>
      <c r="BC1114" s="70"/>
      <c r="BD1114" s="70"/>
      <c r="BE1114" s="70"/>
      <c r="BF1114" s="70"/>
      <c r="BG1114" s="70"/>
      <c r="BH1114" s="70"/>
      <c r="BI1114" s="70"/>
      <c r="BJ1114" s="70"/>
      <c r="BK1114" s="70"/>
      <c r="BL1114" s="70"/>
      <c r="BM1114" s="70"/>
      <c r="BN1114" s="70"/>
      <c r="BO1114" s="70"/>
      <c r="BP1114" s="70"/>
      <c r="BQ1114" s="70"/>
      <c r="BR1114" s="70"/>
      <c r="BS1114" s="70"/>
    </row>
    <row r="1115" spans="7:71" ht="16.5" x14ac:dyDescent="0.35">
      <c r="G1115" s="70"/>
      <c r="H1115" s="70"/>
      <c r="I1115" s="70"/>
      <c r="J1115" s="70"/>
      <c r="K1115" s="70"/>
      <c r="L1115" s="70"/>
      <c r="M1115" s="70"/>
      <c r="N1115" s="70"/>
      <c r="O1115" s="70"/>
      <c r="P1115" s="70"/>
      <c r="Q1115" s="70"/>
      <c r="R1115" s="70"/>
      <c r="S1115" s="70"/>
      <c r="T1115" s="70"/>
      <c r="U1115" s="70"/>
      <c r="V1115" s="70"/>
      <c r="W1115" s="70"/>
      <c r="X1115" s="70"/>
      <c r="Y1115" s="70"/>
      <c r="Z1115" s="70"/>
      <c r="AA1115" s="70"/>
      <c r="AB1115" s="70"/>
      <c r="AC1115" s="70"/>
      <c r="AD1115" s="70"/>
      <c r="AE1115" s="70"/>
      <c r="AF1115" s="70"/>
      <c r="AG1115" s="70"/>
      <c r="AH1115" s="70"/>
      <c r="AI1115" s="70"/>
      <c r="AJ1115" s="70"/>
      <c r="AK1115" s="70"/>
      <c r="AL1115" s="70"/>
      <c r="AM1115" s="70"/>
      <c r="AN1115" s="70"/>
      <c r="AO1115" s="70"/>
      <c r="AP1115" s="70"/>
      <c r="AQ1115" s="70"/>
      <c r="AR1115" s="70"/>
      <c r="AS1115" s="70"/>
      <c r="AT1115" s="70"/>
      <c r="AU1115" s="70"/>
      <c r="AV1115" s="70"/>
      <c r="AW1115" s="70"/>
      <c r="AX1115" s="70"/>
      <c r="AY1115" s="70"/>
      <c r="AZ1115" s="70"/>
      <c r="BA1115" s="70"/>
      <c r="BB1115" s="70"/>
      <c r="BC1115" s="70"/>
      <c r="BD1115" s="70"/>
      <c r="BE1115" s="70"/>
      <c r="BF1115" s="70"/>
      <c r="BG1115" s="70"/>
      <c r="BH1115" s="70"/>
      <c r="BI1115" s="70"/>
      <c r="BJ1115" s="70"/>
      <c r="BK1115" s="70"/>
      <c r="BL1115" s="70"/>
      <c r="BM1115" s="70"/>
      <c r="BN1115" s="70"/>
      <c r="BO1115" s="70"/>
      <c r="BP1115" s="70"/>
      <c r="BQ1115" s="70"/>
      <c r="BR1115" s="70"/>
      <c r="BS1115" s="70"/>
    </row>
    <row r="1116" spans="7:71" ht="16.5" x14ac:dyDescent="0.35">
      <c r="G1116" s="70"/>
      <c r="H1116" s="70"/>
      <c r="I1116" s="70"/>
      <c r="J1116" s="70"/>
      <c r="K1116" s="70"/>
      <c r="L1116" s="70"/>
      <c r="M1116" s="70"/>
      <c r="N1116" s="70"/>
      <c r="O1116" s="70"/>
      <c r="P1116" s="70"/>
      <c r="Q1116" s="70"/>
      <c r="R1116" s="70"/>
      <c r="S1116" s="70"/>
      <c r="T1116" s="70"/>
      <c r="U1116" s="70"/>
      <c r="V1116" s="70"/>
      <c r="W1116" s="70"/>
      <c r="X1116" s="70"/>
      <c r="Y1116" s="70"/>
      <c r="Z1116" s="70"/>
      <c r="AA1116" s="70"/>
      <c r="AB1116" s="70"/>
      <c r="AC1116" s="70"/>
      <c r="AD1116" s="70"/>
      <c r="AE1116" s="70"/>
      <c r="AF1116" s="70"/>
      <c r="AG1116" s="70"/>
      <c r="AH1116" s="70"/>
      <c r="AI1116" s="70"/>
      <c r="AJ1116" s="70"/>
      <c r="AK1116" s="70"/>
      <c r="AL1116" s="70"/>
      <c r="AM1116" s="70"/>
      <c r="AN1116" s="70"/>
      <c r="AO1116" s="70"/>
      <c r="AP1116" s="70"/>
      <c r="AQ1116" s="70"/>
      <c r="AR1116" s="70"/>
      <c r="AS1116" s="70"/>
      <c r="AT1116" s="70"/>
      <c r="AU1116" s="70"/>
      <c r="AV1116" s="70"/>
      <c r="AW1116" s="70"/>
      <c r="AX1116" s="70"/>
      <c r="AY1116" s="70"/>
      <c r="AZ1116" s="70"/>
      <c r="BA1116" s="70"/>
      <c r="BB1116" s="70"/>
      <c r="BC1116" s="70"/>
      <c r="BD1116" s="70"/>
      <c r="BE1116" s="70"/>
      <c r="BF1116" s="70"/>
      <c r="BG1116" s="70"/>
      <c r="BH1116" s="70"/>
      <c r="BI1116" s="70"/>
      <c r="BJ1116" s="70"/>
      <c r="BK1116" s="70"/>
      <c r="BL1116" s="70"/>
      <c r="BM1116" s="70"/>
      <c r="BN1116" s="70"/>
      <c r="BO1116" s="70"/>
      <c r="BP1116" s="70"/>
      <c r="BQ1116" s="70"/>
      <c r="BR1116" s="70"/>
      <c r="BS1116" s="70"/>
    </row>
    <row r="1117" spans="7:71" ht="16.5" x14ac:dyDescent="0.35">
      <c r="G1117" s="70"/>
      <c r="H1117" s="70"/>
      <c r="I1117" s="70"/>
      <c r="J1117" s="70"/>
      <c r="K1117" s="70"/>
      <c r="L1117" s="70"/>
      <c r="M1117" s="70"/>
      <c r="N1117" s="70"/>
      <c r="O1117" s="70"/>
      <c r="P1117" s="70"/>
      <c r="Q1117" s="70"/>
      <c r="R1117" s="70"/>
      <c r="S1117" s="70"/>
      <c r="T1117" s="70"/>
      <c r="U1117" s="70"/>
      <c r="V1117" s="70"/>
      <c r="W1117" s="70"/>
      <c r="X1117" s="70"/>
      <c r="Y1117" s="70"/>
      <c r="Z1117" s="70"/>
      <c r="AA1117" s="70"/>
      <c r="AB1117" s="70"/>
      <c r="AC1117" s="70"/>
      <c r="AD1117" s="70"/>
      <c r="AE1117" s="70"/>
      <c r="AF1117" s="70"/>
      <c r="AG1117" s="70"/>
      <c r="AH1117" s="70"/>
      <c r="AI1117" s="70"/>
      <c r="AJ1117" s="70"/>
      <c r="AK1117" s="70"/>
      <c r="AL1117" s="70"/>
      <c r="AM1117" s="70"/>
      <c r="AN1117" s="70"/>
      <c r="AO1117" s="70"/>
      <c r="AP1117" s="70"/>
      <c r="AQ1117" s="70"/>
      <c r="AR1117" s="70"/>
      <c r="AS1117" s="70"/>
      <c r="AT1117" s="70"/>
      <c r="AU1117" s="70"/>
      <c r="AV1117" s="70"/>
      <c r="AW1117" s="70"/>
      <c r="AX1117" s="70"/>
      <c r="AY1117" s="70"/>
      <c r="AZ1117" s="70"/>
      <c r="BA1117" s="70"/>
      <c r="BB1117" s="70"/>
      <c r="BC1117" s="70"/>
      <c r="BD1117" s="70"/>
      <c r="BE1117" s="70"/>
      <c r="BF1117" s="70"/>
      <c r="BG1117" s="70"/>
      <c r="BH1117" s="70"/>
      <c r="BI1117" s="70"/>
      <c r="BJ1117" s="70"/>
      <c r="BK1117" s="70"/>
      <c r="BL1117" s="70"/>
      <c r="BM1117" s="70"/>
      <c r="BN1117" s="70"/>
      <c r="BO1117" s="70"/>
      <c r="BP1117" s="70"/>
      <c r="BQ1117" s="70"/>
      <c r="BR1117" s="70"/>
      <c r="BS1117" s="70"/>
    </row>
    <row r="1118" spans="7:71" ht="16.5" x14ac:dyDescent="0.35">
      <c r="G1118" s="70"/>
      <c r="H1118" s="70"/>
      <c r="I1118" s="70"/>
      <c r="J1118" s="70"/>
      <c r="K1118" s="70"/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70"/>
      <c r="X1118" s="70"/>
      <c r="Y1118" s="70"/>
      <c r="Z1118" s="70"/>
      <c r="AA1118" s="70"/>
      <c r="AB1118" s="70"/>
      <c r="AC1118" s="70"/>
      <c r="AD1118" s="70"/>
      <c r="AE1118" s="70"/>
      <c r="AF1118" s="70"/>
      <c r="AG1118" s="70"/>
      <c r="AH1118" s="70"/>
      <c r="AI1118" s="70"/>
      <c r="AJ1118" s="70"/>
      <c r="AK1118" s="70"/>
      <c r="AL1118" s="70"/>
      <c r="AM1118" s="70"/>
      <c r="AN1118" s="70"/>
      <c r="AO1118" s="70"/>
      <c r="AP1118" s="70"/>
      <c r="AQ1118" s="70"/>
      <c r="AR1118" s="70"/>
      <c r="AS1118" s="70"/>
      <c r="AT1118" s="70"/>
      <c r="AU1118" s="70"/>
      <c r="AV1118" s="70"/>
      <c r="AW1118" s="70"/>
      <c r="AX1118" s="70"/>
      <c r="AY1118" s="70"/>
      <c r="AZ1118" s="70"/>
      <c r="BA1118" s="70"/>
      <c r="BB1118" s="70"/>
      <c r="BC1118" s="70"/>
      <c r="BD1118" s="70"/>
      <c r="BE1118" s="70"/>
      <c r="BF1118" s="70"/>
      <c r="BG1118" s="70"/>
      <c r="BH1118" s="70"/>
      <c r="BI1118" s="70"/>
      <c r="BJ1118" s="70"/>
      <c r="BK1118" s="70"/>
      <c r="BL1118" s="70"/>
      <c r="BM1118" s="70"/>
      <c r="BN1118" s="70"/>
      <c r="BO1118" s="70"/>
      <c r="BP1118" s="70"/>
      <c r="BQ1118" s="70"/>
      <c r="BR1118" s="70"/>
      <c r="BS1118" s="70"/>
    </row>
    <row r="1119" spans="7:71" ht="16.5" x14ac:dyDescent="0.35">
      <c r="G1119" s="70"/>
      <c r="H1119" s="70"/>
      <c r="I1119" s="70"/>
      <c r="J1119" s="70"/>
      <c r="K1119" s="70"/>
      <c r="L1119" s="70"/>
      <c r="M1119" s="70"/>
      <c r="N1119" s="70"/>
      <c r="O1119" s="70"/>
      <c r="P1119" s="70"/>
      <c r="Q1119" s="70"/>
      <c r="R1119" s="70"/>
      <c r="S1119" s="70"/>
      <c r="T1119" s="70"/>
      <c r="U1119" s="70"/>
      <c r="V1119" s="70"/>
      <c r="W1119" s="70"/>
      <c r="X1119" s="70"/>
      <c r="Y1119" s="70"/>
      <c r="Z1119" s="70"/>
      <c r="AA1119" s="70"/>
      <c r="AB1119" s="70"/>
      <c r="AC1119" s="70"/>
      <c r="AD1119" s="70"/>
      <c r="AE1119" s="70"/>
      <c r="AF1119" s="70"/>
      <c r="AG1119" s="70"/>
      <c r="AH1119" s="70"/>
      <c r="AI1119" s="70"/>
      <c r="AJ1119" s="70"/>
      <c r="AK1119" s="70"/>
      <c r="AL1119" s="70"/>
      <c r="AM1119" s="70"/>
      <c r="AN1119" s="70"/>
      <c r="AO1119" s="70"/>
      <c r="AP1119" s="70"/>
      <c r="AQ1119" s="70"/>
      <c r="AR1119" s="70"/>
      <c r="AS1119" s="70"/>
      <c r="AT1119" s="70"/>
      <c r="AU1119" s="70"/>
      <c r="AV1119" s="70"/>
      <c r="AW1119" s="70"/>
      <c r="AX1119" s="70"/>
      <c r="AY1119" s="70"/>
      <c r="AZ1119" s="70"/>
      <c r="BA1119" s="70"/>
      <c r="BB1119" s="70"/>
      <c r="BC1119" s="70"/>
      <c r="BD1119" s="70"/>
      <c r="BE1119" s="70"/>
      <c r="BF1119" s="70"/>
      <c r="BG1119" s="70"/>
      <c r="BH1119" s="70"/>
      <c r="BI1119" s="70"/>
      <c r="BJ1119" s="70"/>
      <c r="BK1119" s="70"/>
      <c r="BL1119" s="70"/>
      <c r="BM1119" s="70"/>
      <c r="BN1119" s="70"/>
      <c r="BO1119" s="70"/>
      <c r="BP1119" s="70"/>
      <c r="BQ1119" s="70"/>
      <c r="BR1119" s="70"/>
      <c r="BS1119" s="70"/>
    </row>
    <row r="1120" spans="7:71" ht="16.5" x14ac:dyDescent="0.35">
      <c r="G1120" s="70"/>
      <c r="H1120" s="70"/>
      <c r="I1120" s="70"/>
      <c r="J1120" s="70"/>
      <c r="K1120" s="70"/>
      <c r="L1120" s="70"/>
      <c r="M1120" s="70"/>
      <c r="N1120" s="70"/>
      <c r="O1120" s="70"/>
      <c r="P1120" s="70"/>
      <c r="Q1120" s="70"/>
      <c r="R1120" s="70"/>
      <c r="S1120" s="70"/>
      <c r="T1120" s="70"/>
      <c r="U1120" s="70"/>
      <c r="V1120" s="70"/>
      <c r="W1120" s="70"/>
      <c r="X1120" s="70"/>
      <c r="Y1120" s="70"/>
      <c r="Z1120" s="70"/>
      <c r="AA1120" s="70"/>
      <c r="AB1120" s="70"/>
      <c r="AC1120" s="70"/>
      <c r="AD1120" s="70"/>
      <c r="AE1120" s="70"/>
      <c r="AF1120" s="70"/>
      <c r="AG1120" s="70"/>
      <c r="AH1120" s="70"/>
      <c r="AI1120" s="70"/>
      <c r="AJ1120" s="70"/>
      <c r="AK1120" s="70"/>
      <c r="AL1120" s="70"/>
      <c r="AM1120" s="70"/>
      <c r="AN1120" s="70"/>
      <c r="AO1120" s="70"/>
      <c r="AP1120" s="70"/>
      <c r="AQ1120" s="70"/>
      <c r="AR1120" s="70"/>
      <c r="AS1120" s="70"/>
      <c r="AT1120" s="70"/>
      <c r="AU1120" s="70"/>
      <c r="AV1120" s="70"/>
      <c r="AW1120" s="70"/>
      <c r="AX1120" s="70"/>
      <c r="AY1120" s="70"/>
      <c r="AZ1120" s="70"/>
      <c r="BA1120" s="70"/>
      <c r="BB1120" s="70"/>
      <c r="BC1120" s="70"/>
      <c r="BD1120" s="70"/>
      <c r="BE1120" s="70"/>
      <c r="BF1120" s="70"/>
      <c r="BG1120" s="70"/>
      <c r="BH1120" s="70"/>
      <c r="BI1120" s="70"/>
      <c r="BJ1120" s="70"/>
      <c r="BK1120" s="70"/>
      <c r="BL1120" s="70"/>
      <c r="BM1120" s="70"/>
      <c r="BN1120" s="70"/>
      <c r="BO1120" s="70"/>
      <c r="BP1120" s="70"/>
      <c r="BQ1120" s="70"/>
      <c r="BR1120" s="70"/>
      <c r="BS1120" s="70"/>
    </row>
    <row r="1121" spans="7:71" ht="16.5" x14ac:dyDescent="0.35">
      <c r="G1121" s="70"/>
      <c r="H1121" s="70"/>
      <c r="I1121" s="70"/>
      <c r="J1121" s="70"/>
      <c r="K1121" s="70"/>
      <c r="L1121" s="70"/>
      <c r="M1121" s="70"/>
      <c r="N1121" s="70"/>
      <c r="O1121" s="70"/>
      <c r="P1121" s="70"/>
      <c r="Q1121" s="70"/>
      <c r="R1121" s="70"/>
      <c r="S1121" s="70"/>
      <c r="T1121" s="70"/>
      <c r="U1121" s="70"/>
      <c r="V1121" s="70"/>
      <c r="W1121" s="70"/>
      <c r="X1121" s="70"/>
      <c r="Y1121" s="70"/>
      <c r="Z1121" s="70"/>
      <c r="AA1121" s="70"/>
      <c r="AB1121" s="70"/>
      <c r="AC1121" s="70"/>
      <c r="AD1121" s="70"/>
      <c r="AE1121" s="70"/>
      <c r="AF1121" s="70"/>
      <c r="AG1121" s="70"/>
      <c r="AH1121" s="70"/>
      <c r="AI1121" s="70"/>
      <c r="AJ1121" s="70"/>
      <c r="AK1121" s="70"/>
      <c r="AL1121" s="70"/>
      <c r="AM1121" s="70"/>
      <c r="AN1121" s="70"/>
      <c r="AO1121" s="70"/>
      <c r="AP1121" s="70"/>
      <c r="AQ1121" s="70"/>
      <c r="AR1121" s="70"/>
      <c r="AS1121" s="70"/>
      <c r="AT1121" s="70"/>
      <c r="AU1121" s="70"/>
      <c r="AV1121" s="70"/>
      <c r="AW1121" s="70"/>
      <c r="AX1121" s="70"/>
      <c r="AY1121" s="70"/>
      <c r="AZ1121" s="70"/>
      <c r="BA1121" s="70"/>
      <c r="BB1121" s="70"/>
      <c r="BC1121" s="70"/>
      <c r="BD1121" s="70"/>
      <c r="BE1121" s="70"/>
      <c r="BF1121" s="70"/>
      <c r="BG1121" s="70"/>
      <c r="BH1121" s="70"/>
      <c r="BI1121" s="70"/>
      <c r="BJ1121" s="70"/>
      <c r="BK1121" s="70"/>
      <c r="BL1121" s="70"/>
      <c r="BM1121" s="70"/>
      <c r="BN1121" s="70"/>
      <c r="BO1121" s="70"/>
      <c r="BP1121" s="70"/>
      <c r="BQ1121" s="70"/>
      <c r="BR1121" s="70"/>
      <c r="BS1121" s="70"/>
    </row>
    <row r="1122" spans="7:71" ht="16.5" x14ac:dyDescent="0.35">
      <c r="G1122" s="70"/>
      <c r="H1122" s="70"/>
      <c r="I1122" s="70"/>
      <c r="J1122" s="70"/>
      <c r="K1122" s="70"/>
      <c r="L1122" s="70"/>
      <c r="M1122" s="70"/>
      <c r="N1122" s="70"/>
      <c r="O1122" s="70"/>
      <c r="P1122" s="70"/>
      <c r="Q1122" s="70"/>
      <c r="R1122" s="70"/>
      <c r="S1122" s="70"/>
      <c r="T1122" s="70"/>
      <c r="U1122" s="70"/>
      <c r="V1122" s="70"/>
      <c r="W1122" s="70"/>
      <c r="X1122" s="70"/>
      <c r="Y1122" s="70"/>
      <c r="Z1122" s="70"/>
      <c r="AA1122" s="70"/>
      <c r="AB1122" s="70"/>
      <c r="AC1122" s="70"/>
      <c r="AD1122" s="70"/>
      <c r="AE1122" s="70"/>
      <c r="AF1122" s="70"/>
      <c r="AG1122" s="70"/>
      <c r="AH1122" s="70"/>
      <c r="AI1122" s="70"/>
      <c r="AJ1122" s="70"/>
      <c r="AK1122" s="70"/>
      <c r="AL1122" s="70"/>
      <c r="AM1122" s="70"/>
      <c r="AN1122" s="70"/>
      <c r="AO1122" s="70"/>
      <c r="AP1122" s="70"/>
      <c r="AQ1122" s="70"/>
      <c r="AR1122" s="70"/>
      <c r="AS1122" s="70"/>
      <c r="AT1122" s="70"/>
      <c r="AU1122" s="70"/>
      <c r="AV1122" s="70"/>
      <c r="AW1122" s="70"/>
      <c r="AX1122" s="70"/>
      <c r="AY1122" s="70"/>
      <c r="AZ1122" s="70"/>
      <c r="BA1122" s="70"/>
      <c r="BB1122" s="70"/>
      <c r="BC1122" s="70"/>
      <c r="BD1122" s="70"/>
      <c r="BE1122" s="70"/>
      <c r="BF1122" s="70"/>
      <c r="BG1122" s="70"/>
      <c r="BH1122" s="70"/>
      <c r="BI1122" s="70"/>
      <c r="BJ1122" s="70"/>
      <c r="BK1122" s="70"/>
      <c r="BL1122" s="70"/>
      <c r="BM1122" s="70"/>
      <c r="BN1122" s="70"/>
      <c r="BO1122" s="70"/>
      <c r="BP1122" s="70"/>
      <c r="BQ1122" s="70"/>
      <c r="BR1122" s="70"/>
      <c r="BS1122" s="70"/>
    </row>
    <row r="1123" spans="7:71" ht="16.5" x14ac:dyDescent="0.35">
      <c r="G1123" s="70"/>
      <c r="H1123" s="70"/>
      <c r="I1123" s="70"/>
      <c r="J1123" s="70"/>
      <c r="K1123" s="70"/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70"/>
      <c r="X1123" s="70"/>
      <c r="Y1123" s="70"/>
      <c r="Z1123" s="70"/>
      <c r="AA1123" s="70"/>
      <c r="AB1123" s="70"/>
      <c r="AC1123" s="70"/>
      <c r="AD1123" s="70"/>
      <c r="AE1123" s="70"/>
      <c r="AF1123" s="70"/>
      <c r="AG1123" s="70"/>
      <c r="AH1123" s="70"/>
      <c r="AI1123" s="70"/>
      <c r="AJ1123" s="70"/>
      <c r="AK1123" s="70"/>
      <c r="AL1123" s="70"/>
      <c r="AM1123" s="70"/>
      <c r="AN1123" s="70"/>
      <c r="AO1123" s="70"/>
      <c r="AP1123" s="70"/>
      <c r="AQ1123" s="70"/>
      <c r="AR1123" s="70"/>
      <c r="AS1123" s="70"/>
      <c r="AT1123" s="70"/>
      <c r="AU1123" s="70"/>
      <c r="AV1123" s="70"/>
      <c r="AW1123" s="70"/>
      <c r="AX1123" s="70"/>
      <c r="AY1123" s="70"/>
      <c r="AZ1123" s="70"/>
      <c r="BA1123" s="70"/>
      <c r="BB1123" s="70"/>
      <c r="BC1123" s="70"/>
      <c r="BD1123" s="70"/>
      <c r="BE1123" s="70"/>
      <c r="BF1123" s="70"/>
      <c r="BG1123" s="70"/>
      <c r="BH1123" s="70"/>
      <c r="BI1123" s="70"/>
      <c r="BJ1123" s="70"/>
      <c r="BK1123" s="70"/>
      <c r="BL1123" s="70"/>
      <c r="BM1123" s="70"/>
      <c r="BN1123" s="70"/>
      <c r="BO1123" s="70"/>
      <c r="BP1123" s="70"/>
      <c r="BQ1123" s="70"/>
      <c r="BR1123" s="70"/>
      <c r="BS1123" s="70"/>
    </row>
    <row r="1124" spans="7:71" ht="16.5" x14ac:dyDescent="0.35">
      <c r="G1124" s="70"/>
      <c r="H1124" s="70"/>
      <c r="I1124" s="70"/>
      <c r="J1124" s="70"/>
      <c r="K1124" s="70"/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70"/>
      <c r="X1124" s="70"/>
      <c r="Y1124" s="70"/>
      <c r="Z1124" s="70"/>
      <c r="AA1124" s="70"/>
      <c r="AB1124" s="70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</row>
    <row r="1125" spans="7:71" ht="16.5" x14ac:dyDescent="0.35">
      <c r="G1125" s="70"/>
      <c r="H1125" s="70"/>
      <c r="I1125" s="70"/>
      <c r="J1125" s="70"/>
      <c r="K1125" s="70"/>
      <c r="L1125" s="70"/>
      <c r="M1125" s="70"/>
      <c r="N1125" s="70"/>
      <c r="O1125" s="70"/>
      <c r="P1125" s="70"/>
      <c r="Q1125" s="70"/>
      <c r="R1125" s="70"/>
      <c r="S1125" s="70"/>
      <c r="T1125" s="70"/>
      <c r="U1125" s="70"/>
      <c r="V1125" s="70"/>
      <c r="W1125" s="70"/>
      <c r="X1125" s="70"/>
      <c r="Y1125" s="70"/>
      <c r="Z1125" s="70"/>
      <c r="AA1125" s="70"/>
      <c r="AB1125" s="70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</row>
    <row r="1126" spans="7:71" ht="16.5" x14ac:dyDescent="0.35">
      <c r="G1126" s="70"/>
      <c r="H1126" s="70"/>
      <c r="I1126" s="70"/>
      <c r="J1126" s="70"/>
      <c r="K1126" s="70"/>
      <c r="L1126" s="70"/>
      <c r="M1126" s="70"/>
      <c r="N1126" s="70"/>
      <c r="O1126" s="70"/>
      <c r="P1126" s="70"/>
      <c r="Q1126" s="70"/>
      <c r="R1126" s="70"/>
      <c r="S1126" s="70"/>
      <c r="T1126" s="70"/>
      <c r="U1126" s="70"/>
      <c r="V1126" s="70"/>
      <c r="W1126" s="70"/>
      <c r="X1126" s="70"/>
      <c r="Y1126" s="70"/>
      <c r="Z1126" s="70"/>
      <c r="AA1126" s="70"/>
      <c r="AB1126" s="70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</row>
    <row r="1127" spans="7:71" ht="16.5" x14ac:dyDescent="0.35">
      <c r="G1127" s="70"/>
      <c r="H1127" s="70"/>
      <c r="I1127" s="70"/>
      <c r="J1127" s="70"/>
      <c r="K1127" s="70"/>
      <c r="L1127" s="70"/>
      <c r="M1127" s="70"/>
      <c r="N1127" s="70"/>
      <c r="O1127" s="70"/>
      <c r="P1127" s="70"/>
      <c r="Q1127" s="70"/>
      <c r="R1127" s="70"/>
      <c r="S1127" s="70"/>
      <c r="T1127" s="70"/>
      <c r="U1127" s="70"/>
      <c r="V1127" s="70"/>
      <c r="W1127" s="70"/>
      <c r="X1127" s="70"/>
      <c r="Y1127" s="70"/>
      <c r="Z1127" s="70"/>
      <c r="AA1127" s="70"/>
      <c r="AB1127" s="70"/>
      <c r="AC1127" s="70"/>
      <c r="AD1127" s="70"/>
      <c r="AE1127" s="70"/>
      <c r="AF1127" s="70"/>
      <c r="AG1127" s="70"/>
      <c r="AH1127" s="70"/>
      <c r="AI1127" s="70"/>
      <c r="AJ1127" s="70"/>
      <c r="AK1127" s="70"/>
      <c r="AL1127" s="70"/>
      <c r="AM1127" s="70"/>
      <c r="AN1127" s="70"/>
      <c r="AO1127" s="70"/>
      <c r="AP1127" s="70"/>
      <c r="AQ1127" s="70"/>
      <c r="AR1127" s="70"/>
      <c r="AS1127" s="70"/>
      <c r="AT1127" s="70"/>
      <c r="AU1127" s="70"/>
      <c r="AV1127" s="70"/>
      <c r="AW1127" s="70"/>
      <c r="AX1127" s="70"/>
      <c r="AY1127" s="70"/>
      <c r="AZ1127" s="70"/>
      <c r="BA1127" s="70"/>
      <c r="BB1127" s="70"/>
      <c r="BC1127" s="70"/>
      <c r="BD1127" s="70"/>
      <c r="BE1127" s="70"/>
      <c r="BF1127" s="70"/>
      <c r="BG1127" s="70"/>
      <c r="BH1127" s="70"/>
      <c r="BI1127" s="70"/>
      <c r="BJ1127" s="70"/>
      <c r="BK1127" s="70"/>
      <c r="BL1127" s="70"/>
      <c r="BM1127" s="70"/>
      <c r="BN1127" s="70"/>
      <c r="BO1127" s="70"/>
      <c r="BP1127" s="70"/>
      <c r="BQ1127" s="70"/>
      <c r="BR1127" s="70"/>
      <c r="BS1127" s="70"/>
    </row>
    <row r="1128" spans="7:71" ht="16.5" x14ac:dyDescent="0.35">
      <c r="G1128" s="70"/>
      <c r="H1128" s="70"/>
      <c r="I1128" s="70"/>
      <c r="J1128" s="70"/>
      <c r="K1128" s="70"/>
      <c r="L1128" s="70"/>
      <c r="M1128" s="70"/>
      <c r="N1128" s="70"/>
      <c r="O1128" s="70"/>
      <c r="P1128" s="70"/>
      <c r="Q1128" s="70"/>
      <c r="R1128" s="70"/>
      <c r="S1128" s="70"/>
      <c r="T1128" s="70"/>
      <c r="U1128" s="70"/>
      <c r="V1128" s="70"/>
      <c r="W1128" s="70"/>
      <c r="X1128" s="70"/>
      <c r="Y1128" s="70"/>
      <c r="Z1128" s="70"/>
      <c r="AA1128" s="70"/>
      <c r="AB1128" s="70"/>
      <c r="AC1128" s="70"/>
      <c r="AD1128" s="70"/>
      <c r="AE1128" s="70"/>
      <c r="AF1128" s="70"/>
      <c r="AG1128" s="70"/>
      <c r="AH1128" s="70"/>
      <c r="AI1128" s="70"/>
      <c r="AJ1128" s="70"/>
      <c r="AK1128" s="70"/>
      <c r="AL1128" s="70"/>
      <c r="AM1128" s="70"/>
      <c r="AN1128" s="70"/>
      <c r="AO1128" s="70"/>
      <c r="AP1128" s="70"/>
      <c r="AQ1128" s="70"/>
      <c r="AR1128" s="70"/>
      <c r="AS1128" s="70"/>
      <c r="AT1128" s="70"/>
      <c r="AU1128" s="70"/>
      <c r="AV1128" s="70"/>
      <c r="AW1128" s="70"/>
      <c r="AX1128" s="70"/>
      <c r="AY1128" s="70"/>
      <c r="AZ1128" s="70"/>
      <c r="BA1128" s="70"/>
      <c r="BB1128" s="70"/>
      <c r="BC1128" s="70"/>
      <c r="BD1128" s="70"/>
      <c r="BE1128" s="70"/>
      <c r="BF1128" s="70"/>
      <c r="BG1128" s="70"/>
      <c r="BH1128" s="70"/>
      <c r="BI1128" s="70"/>
      <c r="BJ1128" s="70"/>
      <c r="BK1128" s="70"/>
      <c r="BL1128" s="70"/>
      <c r="BM1128" s="70"/>
      <c r="BN1128" s="70"/>
      <c r="BO1128" s="70"/>
      <c r="BP1128" s="70"/>
      <c r="BQ1128" s="70"/>
      <c r="BR1128" s="70"/>
      <c r="BS1128" s="70"/>
    </row>
    <row r="1129" spans="7:71" ht="16.5" x14ac:dyDescent="0.35">
      <c r="G1129" s="70"/>
      <c r="H1129" s="70"/>
      <c r="I1129" s="70"/>
      <c r="J1129" s="70"/>
      <c r="K1129" s="70"/>
      <c r="L1129" s="70"/>
      <c r="M1129" s="70"/>
      <c r="N1129" s="70"/>
      <c r="O1129" s="70"/>
      <c r="P1129" s="70"/>
      <c r="Q1129" s="70"/>
      <c r="R1129" s="70"/>
      <c r="S1129" s="70"/>
      <c r="T1129" s="70"/>
      <c r="U1129" s="70"/>
      <c r="V1129" s="70"/>
      <c r="W1129" s="70"/>
      <c r="X1129" s="70"/>
      <c r="Y1129" s="70"/>
      <c r="Z1129" s="70"/>
      <c r="AA1129" s="70"/>
      <c r="AB1129" s="70"/>
      <c r="AC1129" s="70"/>
      <c r="AD1129" s="70"/>
      <c r="AE1129" s="70"/>
      <c r="AF1129" s="70"/>
      <c r="AG1129" s="70"/>
      <c r="AH1129" s="70"/>
      <c r="AI1129" s="70"/>
      <c r="AJ1129" s="70"/>
      <c r="AK1129" s="70"/>
      <c r="AL1129" s="70"/>
      <c r="AM1129" s="70"/>
      <c r="AN1129" s="70"/>
      <c r="AO1129" s="70"/>
      <c r="AP1129" s="70"/>
      <c r="AQ1129" s="70"/>
      <c r="AR1129" s="70"/>
      <c r="AS1129" s="70"/>
      <c r="AT1129" s="70"/>
      <c r="AU1129" s="70"/>
      <c r="AV1129" s="70"/>
      <c r="AW1129" s="70"/>
      <c r="AX1129" s="70"/>
      <c r="AY1129" s="70"/>
      <c r="AZ1129" s="70"/>
      <c r="BA1129" s="70"/>
      <c r="BB1129" s="70"/>
      <c r="BC1129" s="70"/>
      <c r="BD1129" s="70"/>
      <c r="BE1129" s="70"/>
      <c r="BF1129" s="70"/>
      <c r="BG1129" s="70"/>
      <c r="BH1129" s="70"/>
      <c r="BI1129" s="70"/>
      <c r="BJ1129" s="70"/>
      <c r="BK1129" s="70"/>
      <c r="BL1129" s="70"/>
      <c r="BM1129" s="70"/>
      <c r="BN1129" s="70"/>
      <c r="BO1129" s="70"/>
      <c r="BP1129" s="70"/>
      <c r="BQ1129" s="70"/>
      <c r="BR1129" s="70"/>
      <c r="BS1129" s="70"/>
    </row>
    <row r="1130" spans="7:71" ht="16.5" x14ac:dyDescent="0.35">
      <c r="G1130" s="70"/>
      <c r="H1130" s="70"/>
      <c r="I1130" s="70"/>
      <c r="J1130" s="70"/>
      <c r="K1130" s="70"/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70"/>
      <c r="X1130" s="70"/>
      <c r="Y1130" s="70"/>
      <c r="Z1130" s="70"/>
      <c r="AA1130" s="70"/>
      <c r="AB1130" s="70"/>
      <c r="AC1130" s="70"/>
      <c r="AD1130" s="70"/>
      <c r="AE1130" s="70"/>
      <c r="AF1130" s="70"/>
      <c r="AG1130" s="70"/>
      <c r="AH1130" s="70"/>
      <c r="AI1130" s="70"/>
      <c r="AJ1130" s="70"/>
      <c r="AK1130" s="70"/>
      <c r="AL1130" s="70"/>
      <c r="AM1130" s="70"/>
      <c r="AN1130" s="70"/>
      <c r="AO1130" s="70"/>
      <c r="AP1130" s="70"/>
      <c r="AQ1130" s="70"/>
      <c r="AR1130" s="70"/>
      <c r="AS1130" s="70"/>
      <c r="AT1130" s="70"/>
      <c r="AU1130" s="70"/>
      <c r="AV1130" s="70"/>
      <c r="AW1130" s="70"/>
      <c r="AX1130" s="70"/>
      <c r="AY1130" s="70"/>
      <c r="AZ1130" s="70"/>
      <c r="BA1130" s="70"/>
      <c r="BB1130" s="70"/>
      <c r="BC1130" s="70"/>
      <c r="BD1130" s="70"/>
      <c r="BE1130" s="70"/>
      <c r="BF1130" s="70"/>
      <c r="BG1130" s="70"/>
      <c r="BH1130" s="70"/>
      <c r="BI1130" s="70"/>
      <c r="BJ1130" s="70"/>
      <c r="BK1130" s="70"/>
      <c r="BL1130" s="70"/>
      <c r="BM1130" s="70"/>
      <c r="BN1130" s="70"/>
      <c r="BO1130" s="70"/>
      <c r="BP1130" s="70"/>
      <c r="BQ1130" s="70"/>
      <c r="BR1130" s="70"/>
      <c r="BS1130" s="70"/>
    </row>
    <row r="1131" spans="7:71" ht="16.5" x14ac:dyDescent="0.35">
      <c r="G1131" s="70"/>
      <c r="H1131" s="70"/>
      <c r="I1131" s="70"/>
      <c r="J1131" s="70"/>
      <c r="K1131" s="70"/>
      <c r="L1131" s="70"/>
      <c r="M1131" s="70"/>
      <c r="N1131" s="70"/>
      <c r="O1131" s="70"/>
      <c r="P1131" s="70"/>
      <c r="Q1131" s="70"/>
      <c r="R1131" s="70"/>
      <c r="S1131" s="70"/>
      <c r="T1131" s="70"/>
      <c r="U1131" s="70"/>
      <c r="V1131" s="70"/>
      <c r="W1131" s="70"/>
      <c r="X1131" s="70"/>
      <c r="Y1131" s="70"/>
      <c r="Z1131" s="70"/>
      <c r="AA1131" s="70"/>
      <c r="AB1131" s="70"/>
      <c r="AC1131" s="70"/>
      <c r="AD1131" s="70"/>
      <c r="AE1131" s="70"/>
      <c r="AF1131" s="70"/>
      <c r="AG1131" s="70"/>
      <c r="AH1131" s="70"/>
      <c r="AI1131" s="70"/>
      <c r="AJ1131" s="70"/>
      <c r="AK1131" s="70"/>
      <c r="AL1131" s="70"/>
      <c r="AM1131" s="70"/>
      <c r="AN1131" s="70"/>
      <c r="AO1131" s="70"/>
      <c r="AP1131" s="70"/>
      <c r="AQ1131" s="70"/>
      <c r="AR1131" s="70"/>
      <c r="AS1131" s="70"/>
      <c r="AT1131" s="70"/>
      <c r="AU1131" s="70"/>
      <c r="AV1131" s="70"/>
      <c r="AW1131" s="70"/>
      <c r="AX1131" s="70"/>
      <c r="AY1131" s="70"/>
      <c r="AZ1131" s="70"/>
      <c r="BA1131" s="70"/>
      <c r="BB1131" s="70"/>
      <c r="BC1131" s="70"/>
      <c r="BD1131" s="70"/>
      <c r="BE1131" s="70"/>
      <c r="BF1131" s="70"/>
      <c r="BG1131" s="70"/>
      <c r="BH1131" s="70"/>
      <c r="BI1131" s="70"/>
      <c r="BJ1131" s="70"/>
      <c r="BK1131" s="70"/>
      <c r="BL1131" s="70"/>
      <c r="BM1131" s="70"/>
      <c r="BN1131" s="70"/>
      <c r="BO1131" s="70"/>
      <c r="BP1131" s="70"/>
      <c r="BQ1131" s="70"/>
      <c r="BR1131" s="70"/>
      <c r="BS1131" s="70"/>
    </row>
    <row r="1132" spans="7:71" ht="16.5" x14ac:dyDescent="0.35">
      <c r="G1132" s="70"/>
      <c r="H1132" s="70"/>
      <c r="I1132" s="70"/>
      <c r="J1132" s="70"/>
      <c r="K1132" s="70"/>
      <c r="L1132" s="70"/>
      <c r="M1132" s="70"/>
      <c r="N1132" s="70"/>
      <c r="O1132" s="70"/>
      <c r="P1132" s="70"/>
      <c r="Q1132" s="70"/>
      <c r="R1132" s="70"/>
      <c r="S1132" s="70"/>
      <c r="T1132" s="70"/>
      <c r="U1132" s="70"/>
      <c r="V1132" s="70"/>
      <c r="W1132" s="70"/>
      <c r="X1132" s="70"/>
      <c r="Y1132" s="70"/>
      <c r="Z1132" s="70"/>
      <c r="AA1132" s="70"/>
      <c r="AB1132" s="70"/>
      <c r="AC1132" s="70"/>
      <c r="AD1132" s="70"/>
      <c r="AE1132" s="70"/>
      <c r="AF1132" s="70"/>
      <c r="AG1132" s="70"/>
      <c r="AH1132" s="70"/>
      <c r="AI1132" s="70"/>
      <c r="AJ1132" s="70"/>
      <c r="AK1132" s="70"/>
      <c r="AL1132" s="70"/>
      <c r="AM1132" s="70"/>
      <c r="AN1132" s="70"/>
      <c r="AO1132" s="70"/>
      <c r="AP1132" s="70"/>
      <c r="AQ1132" s="70"/>
      <c r="AR1132" s="70"/>
      <c r="AS1132" s="70"/>
      <c r="AT1132" s="70"/>
      <c r="AU1132" s="70"/>
      <c r="AV1132" s="70"/>
      <c r="AW1132" s="70"/>
      <c r="AX1132" s="70"/>
      <c r="AY1132" s="70"/>
      <c r="AZ1132" s="70"/>
      <c r="BA1132" s="70"/>
      <c r="BB1132" s="70"/>
      <c r="BC1132" s="70"/>
      <c r="BD1132" s="70"/>
      <c r="BE1132" s="70"/>
      <c r="BF1132" s="70"/>
      <c r="BG1132" s="70"/>
      <c r="BH1132" s="70"/>
      <c r="BI1132" s="70"/>
      <c r="BJ1132" s="70"/>
      <c r="BK1132" s="70"/>
      <c r="BL1132" s="70"/>
      <c r="BM1132" s="70"/>
      <c r="BN1132" s="70"/>
      <c r="BO1132" s="70"/>
      <c r="BP1132" s="70"/>
      <c r="BQ1132" s="70"/>
      <c r="BR1132" s="70"/>
      <c r="BS1132" s="70"/>
    </row>
    <row r="1133" spans="7:71" ht="16.5" x14ac:dyDescent="0.35">
      <c r="G1133" s="70"/>
      <c r="H1133" s="70"/>
      <c r="I1133" s="70"/>
      <c r="J1133" s="70"/>
      <c r="K1133" s="70"/>
      <c r="L1133" s="70"/>
      <c r="M1133" s="70"/>
      <c r="N1133" s="70"/>
      <c r="O1133" s="70"/>
      <c r="P1133" s="70"/>
      <c r="Q1133" s="70"/>
      <c r="R1133" s="70"/>
      <c r="S1133" s="70"/>
      <c r="T1133" s="70"/>
      <c r="U1133" s="70"/>
      <c r="V1133" s="70"/>
      <c r="W1133" s="70"/>
      <c r="X1133" s="70"/>
      <c r="Y1133" s="70"/>
      <c r="Z1133" s="70"/>
      <c r="AA1133" s="70"/>
      <c r="AB1133" s="70"/>
      <c r="AC1133" s="70"/>
      <c r="AD1133" s="70"/>
      <c r="AE1133" s="70"/>
      <c r="AF1133" s="70"/>
      <c r="AG1133" s="70"/>
      <c r="AH1133" s="70"/>
      <c r="AI1133" s="70"/>
      <c r="AJ1133" s="70"/>
      <c r="AK1133" s="70"/>
      <c r="AL1133" s="70"/>
      <c r="AM1133" s="70"/>
      <c r="AN1133" s="70"/>
      <c r="AO1133" s="70"/>
      <c r="AP1133" s="70"/>
      <c r="AQ1133" s="70"/>
      <c r="AR1133" s="70"/>
      <c r="AS1133" s="70"/>
      <c r="AT1133" s="70"/>
      <c r="AU1133" s="70"/>
      <c r="AV1133" s="70"/>
      <c r="AW1133" s="70"/>
      <c r="AX1133" s="70"/>
      <c r="AY1133" s="70"/>
      <c r="AZ1133" s="70"/>
      <c r="BA1133" s="70"/>
      <c r="BB1133" s="70"/>
      <c r="BC1133" s="70"/>
      <c r="BD1133" s="70"/>
      <c r="BE1133" s="70"/>
      <c r="BF1133" s="70"/>
      <c r="BG1133" s="70"/>
      <c r="BH1133" s="70"/>
      <c r="BI1133" s="70"/>
      <c r="BJ1133" s="70"/>
      <c r="BK1133" s="70"/>
      <c r="BL1133" s="70"/>
      <c r="BM1133" s="70"/>
      <c r="BN1133" s="70"/>
      <c r="BO1133" s="70"/>
      <c r="BP1133" s="70"/>
      <c r="BQ1133" s="70"/>
      <c r="BR1133" s="70"/>
      <c r="BS1133" s="70"/>
    </row>
    <row r="1134" spans="7:71" ht="16.5" x14ac:dyDescent="0.35">
      <c r="G1134" s="70"/>
      <c r="H1134" s="70"/>
      <c r="I1134" s="70"/>
      <c r="J1134" s="70"/>
      <c r="K1134" s="70"/>
      <c r="L1134" s="70"/>
      <c r="M1134" s="70"/>
      <c r="N1134" s="70"/>
      <c r="O1134" s="70"/>
      <c r="P1134" s="70"/>
      <c r="Q1134" s="70"/>
      <c r="R1134" s="70"/>
      <c r="S1134" s="70"/>
      <c r="T1134" s="70"/>
      <c r="U1134" s="70"/>
      <c r="V1134" s="70"/>
      <c r="W1134" s="70"/>
      <c r="X1134" s="70"/>
      <c r="Y1134" s="70"/>
      <c r="Z1134" s="70"/>
      <c r="AA1134" s="70"/>
      <c r="AB1134" s="70"/>
      <c r="AC1134" s="70"/>
      <c r="AD1134" s="70"/>
      <c r="AE1134" s="70"/>
      <c r="AF1134" s="70"/>
      <c r="AG1134" s="70"/>
      <c r="AH1134" s="70"/>
      <c r="AI1134" s="70"/>
      <c r="AJ1134" s="70"/>
      <c r="AK1134" s="70"/>
      <c r="AL1134" s="70"/>
      <c r="AM1134" s="70"/>
      <c r="AN1134" s="70"/>
      <c r="AO1134" s="70"/>
      <c r="AP1134" s="70"/>
      <c r="AQ1134" s="70"/>
      <c r="AR1134" s="70"/>
      <c r="AS1134" s="70"/>
      <c r="AT1134" s="70"/>
      <c r="AU1134" s="70"/>
      <c r="AV1134" s="70"/>
      <c r="AW1134" s="70"/>
      <c r="AX1134" s="70"/>
      <c r="AY1134" s="70"/>
      <c r="AZ1134" s="70"/>
      <c r="BA1134" s="70"/>
      <c r="BB1134" s="70"/>
      <c r="BC1134" s="70"/>
      <c r="BD1134" s="70"/>
      <c r="BE1134" s="70"/>
      <c r="BF1134" s="70"/>
      <c r="BG1134" s="70"/>
      <c r="BH1134" s="70"/>
      <c r="BI1134" s="70"/>
      <c r="BJ1134" s="70"/>
      <c r="BK1134" s="70"/>
      <c r="BL1134" s="70"/>
      <c r="BM1134" s="70"/>
      <c r="BN1134" s="70"/>
      <c r="BO1134" s="70"/>
      <c r="BP1134" s="70"/>
      <c r="BQ1134" s="70"/>
      <c r="BR1134" s="70"/>
      <c r="BS1134" s="70"/>
    </row>
    <row r="1135" spans="7:71" ht="16.5" x14ac:dyDescent="0.35">
      <c r="G1135" s="70"/>
      <c r="H1135" s="70"/>
      <c r="I1135" s="70"/>
      <c r="J1135" s="70"/>
      <c r="K1135" s="70"/>
      <c r="L1135" s="70"/>
      <c r="M1135" s="70"/>
      <c r="N1135" s="70"/>
      <c r="O1135" s="70"/>
      <c r="P1135" s="70"/>
      <c r="Q1135" s="70"/>
      <c r="R1135" s="70"/>
      <c r="S1135" s="70"/>
      <c r="T1135" s="70"/>
      <c r="U1135" s="70"/>
      <c r="V1135" s="70"/>
      <c r="W1135" s="70"/>
      <c r="X1135" s="70"/>
      <c r="Y1135" s="70"/>
      <c r="Z1135" s="70"/>
      <c r="AA1135" s="70"/>
      <c r="AB1135" s="70"/>
      <c r="AC1135" s="70"/>
      <c r="AD1135" s="70"/>
      <c r="AE1135" s="70"/>
      <c r="AF1135" s="70"/>
      <c r="AG1135" s="70"/>
      <c r="AH1135" s="70"/>
      <c r="AI1135" s="70"/>
      <c r="AJ1135" s="70"/>
      <c r="AK1135" s="70"/>
      <c r="AL1135" s="70"/>
      <c r="AM1135" s="70"/>
      <c r="AN1135" s="70"/>
      <c r="AO1135" s="70"/>
      <c r="AP1135" s="70"/>
      <c r="AQ1135" s="70"/>
      <c r="AR1135" s="70"/>
      <c r="AS1135" s="70"/>
      <c r="AT1135" s="70"/>
      <c r="AU1135" s="70"/>
      <c r="AV1135" s="70"/>
      <c r="AW1135" s="70"/>
      <c r="AX1135" s="70"/>
      <c r="AY1135" s="70"/>
      <c r="AZ1135" s="70"/>
      <c r="BA1135" s="70"/>
      <c r="BB1135" s="70"/>
      <c r="BC1135" s="70"/>
      <c r="BD1135" s="70"/>
      <c r="BE1135" s="70"/>
      <c r="BF1135" s="70"/>
      <c r="BG1135" s="70"/>
      <c r="BH1135" s="70"/>
      <c r="BI1135" s="70"/>
      <c r="BJ1135" s="70"/>
      <c r="BK1135" s="70"/>
      <c r="BL1135" s="70"/>
      <c r="BM1135" s="70"/>
      <c r="BN1135" s="70"/>
      <c r="BO1135" s="70"/>
      <c r="BP1135" s="70"/>
      <c r="BQ1135" s="70"/>
      <c r="BR1135" s="70"/>
      <c r="BS1135" s="70"/>
    </row>
    <row r="1136" spans="7:71" ht="16.5" x14ac:dyDescent="0.35">
      <c r="G1136" s="70"/>
      <c r="H1136" s="70"/>
      <c r="I1136" s="70"/>
      <c r="J1136" s="70"/>
      <c r="K1136" s="70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0"/>
      <c r="X1136" s="70"/>
      <c r="Y1136" s="70"/>
      <c r="Z1136" s="70"/>
      <c r="AA1136" s="70"/>
      <c r="AB1136" s="70"/>
      <c r="AC1136" s="70"/>
      <c r="AD1136" s="70"/>
      <c r="AE1136" s="70"/>
      <c r="AF1136" s="70"/>
      <c r="AG1136" s="70"/>
      <c r="AH1136" s="70"/>
      <c r="AI1136" s="70"/>
      <c r="AJ1136" s="70"/>
      <c r="AK1136" s="70"/>
      <c r="AL1136" s="70"/>
      <c r="AM1136" s="70"/>
      <c r="AN1136" s="70"/>
      <c r="AO1136" s="70"/>
      <c r="AP1136" s="70"/>
      <c r="AQ1136" s="70"/>
      <c r="AR1136" s="70"/>
      <c r="AS1136" s="70"/>
      <c r="AT1136" s="70"/>
      <c r="AU1136" s="70"/>
      <c r="AV1136" s="70"/>
      <c r="AW1136" s="70"/>
      <c r="AX1136" s="70"/>
      <c r="AY1136" s="70"/>
      <c r="AZ1136" s="70"/>
      <c r="BA1136" s="70"/>
      <c r="BB1136" s="70"/>
      <c r="BC1136" s="70"/>
      <c r="BD1136" s="70"/>
      <c r="BE1136" s="70"/>
      <c r="BF1136" s="70"/>
      <c r="BG1136" s="70"/>
      <c r="BH1136" s="70"/>
      <c r="BI1136" s="70"/>
      <c r="BJ1136" s="70"/>
      <c r="BK1136" s="70"/>
      <c r="BL1136" s="70"/>
      <c r="BM1136" s="70"/>
      <c r="BN1136" s="70"/>
      <c r="BO1136" s="70"/>
      <c r="BP1136" s="70"/>
      <c r="BQ1136" s="70"/>
      <c r="BR1136" s="70"/>
      <c r="BS1136" s="70"/>
    </row>
    <row r="1137" spans="7:71" ht="16.5" x14ac:dyDescent="0.35">
      <c r="G1137" s="70"/>
      <c r="H1137" s="70"/>
      <c r="I1137" s="70"/>
      <c r="J1137" s="70"/>
      <c r="K1137" s="70"/>
      <c r="L1137" s="70"/>
      <c r="M1137" s="70"/>
      <c r="N1137" s="70"/>
      <c r="O1137" s="70"/>
      <c r="P1137" s="70"/>
      <c r="Q1137" s="70"/>
      <c r="R1137" s="70"/>
      <c r="S1137" s="70"/>
      <c r="T1137" s="70"/>
      <c r="U1137" s="70"/>
      <c r="V1137" s="70"/>
      <c r="W1137" s="70"/>
      <c r="X1137" s="70"/>
      <c r="Y1137" s="70"/>
      <c r="Z1137" s="70"/>
      <c r="AA1137" s="70"/>
      <c r="AB1137" s="70"/>
      <c r="AC1137" s="70"/>
      <c r="AD1137" s="70"/>
      <c r="AE1137" s="70"/>
      <c r="AF1137" s="70"/>
      <c r="AG1137" s="70"/>
      <c r="AH1137" s="70"/>
      <c r="AI1137" s="70"/>
      <c r="AJ1137" s="70"/>
      <c r="AK1137" s="70"/>
      <c r="AL1137" s="70"/>
      <c r="AM1137" s="70"/>
      <c r="AN1137" s="70"/>
      <c r="AO1137" s="70"/>
      <c r="AP1137" s="70"/>
      <c r="AQ1137" s="70"/>
      <c r="AR1137" s="70"/>
      <c r="AS1137" s="70"/>
      <c r="AT1137" s="70"/>
      <c r="AU1137" s="70"/>
      <c r="AV1137" s="70"/>
      <c r="AW1137" s="70"/>
      <c r="AX1137" s="70"/>
      <c r="AY1137" s="70"/>
      <c r="AZ1137" s="70"/>
      <c r="BA1137" s="70"/>
      <c r="BB1137" s="70"/>
      <c r="BC1137" s="70"/>
      <c r="BD1137" s="70"/>
      <c r="BE1137" s="70"/>
      <c r="BF1137" s="70"/>
      <c r="BG1137" s="70"/>
      <c r="BH1137" s="70"/>
      <c r="BI1137" s="70"/>
      <c r="BJ1137" s="70"/>
      <c r="BK1137" s="70"/>
      <c r="BL1137" s="70"/>
      <c r="BM1137" s="70"/>
      <c r="BN1137" s="70"/>
      <c r="BO1137" s="70"/>
      <c r="BP1137" s="70"/>
      <c r="BQ1137" s="70"/>
      <c r="BR1137" s="70"/>
      <c r="BS1137" s="70"/>
    </row>
    <row r="1138" spans="7:71" ht="16.5" x14ac:dyDescent="0.35">
      <c r="G1138" s="70"/>
      <c r="H1138" s="70"/>
      <c r="I1138" s="70"/>
      <c r="J1138" s="70"/>
      <c r="K1138" s="70"/>
      <c r="L1138" s="70"/>
      <c r="M1138" s="70"/>
      <c r="N1138" s="70"/>
      <c r="O1138" s="70"/>
      <c r="P1138" s="70"/>
      <c r="Q1138" s="70"/>
      <c r="R1138" s="70"/>
      <c r="S1138" s="70"/>
      <c r="T1138" s="70"/>
      <c r="U1138" s="70"/>
      <c r="V1138" s="70"/>
      <c r="W1138" s="70"/>
      <c r="X1138" s="70"/>
      <c r="Y1138" s="70"/>
      <c r="Z1138" s="70"/>
      <c r="AA1138" s="70"/>
      <c r="AB1138" s="70"/>
      <c r="AC1138" s="70"/>
      <c r="AD1138" s="70"/>
      <c r="AE1138" s="70"/>
      <c r="AF1138" s="70"/>
      <c r="AG1138" s="70"/>
      <c r="AH1138" s="70"/>
      <c r="AI1138" s="70"/>
      <c r="AJ1138" s="70"/>
      <c r="AK1138" s="70"/>
      <c r="AL1138" s="70"/>
      <c r="AM1138" s="70"/>
      <c r="AN1138" s="70"/>
      <c r="AO1138" s="70"/>
      <c r="AP1138" s="70"/>
      <c r="AQ1138" s="70"/>
      <c r="AR1138" s="70"/>
      <c r="AS1138" s="70"/>
      <c r="AT1138" s="70"/>
      <c r="AU1138" s="70"/>
      <c r="AV1138" s="70"/>
      <c r="AW1138" s="70"/>
      <c r="AX1138" s="70"/>
      <c r="AY1138" s="70"/>
      <c r="AZ1138" s="70"/>
      <c r="BA1138" s="70"/>
      <c r="BB1138" s="70"/>
      <c r="BC1138" s="70"/>
      <c r="BD1138" s="70"/>
      <c r="BE1138" s="70"/>
      <c r="BF1138" s="70"/>
      <c r="BG1138" s="70"/>
      <c r="BH1138" s="70"/>
      <c r="BI1138" s="70"/>
      <c r="BJ1138" s="70"/>
      <c r="BK1138" s="70"/>
      <c r="BL1138" s="70"/>
      <c r="BM1138" s="70"/>
      <c r="BN1138" s="70"/>
      <c r="BO1138" s="70"/>
      <c r="BP1138" s="70"/>
      <c r="BQ1138" s="70"/>
      <c r="BR1138" s="70"/>
      <c r="BS1138" s="70"/>
    </row>
    <row r="1139" spans="7:71" ht="16.5" x14ac:dyDescent="0.35">
      <c r="G1139" s="70"/>
      <c r="H1139" s="70"/>
      <c r="I1139" s="70"/>
      <c r="J1139" s="70"/>
      <c r="K1139" s="70"/>
      <c r="L1139" s="70"/>
      <c r="M1139" s="70"/>
      <c r="N1139" s="70"/>
      <c r="O1139" s="70"/>
      <c r="P1139" s="70"/>
      <c r="Q1139" s="70"/>
      <c r="R1139" s="70"/>
      <c r="S1139" s="70"/>
      <c r="T1139" s="70"/>
      <c r="U1139" s="70"/>
      <c r="V1139" s="70"/>
      <c r="W1139" s="70"/>
      <c r="X1139" s="70"/>
      <c r="Y1139" s="70"/>
      <c r="Z1139" s="70"/>
      <c r="AA1139" s="70"/>
      <c r="AB1139" s="70"/>
      <c r="AC1139" s="70"/>
      <c r="AD1139" s="70"/>
      <c r="AE1139" s="70"/>
      <c r="AF1139" s="70"/>
      <c r="AG1139" s="70"/>
      <c r="AH1139" s="70"/>
      <c r="AI1139" s="70"/>
      <c r="AJ1139" s="70"/>
      <c r="AK1139" s="70"/>
      <c r="AL1139" s="70"/>
      <c r="AM1139" s="70"/>
      <c r="AN1139" s="70"/>
      <c r="AO1139" s="70"/>
      <c r="AP1139" s="70"/>
      <c r="AQ1139" s="70"/>
      <c r="AR1139" s="70"/>
      <c r="AS1139" s="70"/>
      <c r="AT1139" s="70"/>
      <c r="AU1139" s="70"/>
      <c r="AV1139" s="70"/>
      <c r="AW1139" s="70"/>
      <c r="AX1139" s="70"/>
      <c r="AY1139" s="70"/>
      <c r="AZ1139" s="70"/>
      <c r="BA1139" s="70"/>
      <c r="BB1139" s="70"/>
      <c r="BC1139" s="70"/>
      <c r="BD1139" s="70"/>
      <c r="BE1139" s="70"/>
      <c r="BF1139" s="70"/>
      <c r="BG1139" s="70"/>
      <c r="BH1139" s="70"/>
      <c r="BI1139" s="70"/>
      <c r="BJ1139" s="70"/>
      <c r="BK1139" s="70"/>
      <c r="BL1139" s="70"/>
      <c r="BM1139" s="70"/>
      <c r="BN1139" s="70"/>
      <c r="BO1139" s="70"/>
      <c r="BP1139" s="70"/>
      <c r="BQ1139" s="70"/>
      <c r="BR1139" s="70"/>
      <c r="BS1139" s="70"/>
    </row>
    <row r="1140" spans="7:71" ht="16.5" x14ac:dyDescent="0.35">
      <c r="G1140" s="70"/>
      <c r="H1140" s="70"/>
      <c r="I1140" s="70"/>
      <c r="J1140" s="70"/>
      <c r="K1140" s="70"/>
      <c r="L1140" s="70"/>
      <c r="M1140" s="70"/>
      <c r="N1140" s="70"/>
      <c r="O1140" s="70"/>
      <c r="P1140" s="70"/>
      <c r="Q1140" s="70"/>
      <c r="R1140" s="70"/>
      <c r="S1140" s="70"/>
      <c r="T1140" s="70"/>
      <c r="U1140" s="70"/>
      <c r="V1140" s="70"/>
      <c r="W1140" s="70"/>
      <c r="X1140" s="70"/>
      <c r="Y1140" s="70"/>
      <c r="Z1140" s="70"/>
      <c r="AA1140" s="70"/>
      <c r="AB1140" s="70"/>
      <c r="AC1140" s="70"/>
      <c r="AD1140" s="70"/>
      <c r="AE1140" s="70"/>
      <c r="AF1140" s="70"/>
      <c r="AG1140" s="70"/>
      <c r="AH1140" s="70"/>
      <c r="AI1140" s="70"/>
      <c r="AJ1140" s="70"/>
      <c r="AK1140" s="70"/>
      <c r="AL1140" s="70"/>
      <c r="AM1140" s="70"/>
      <c r="AN1140" s="70"/>
      <c r="AO1140" s="70"/>
      <c r="AP1140" s="70"/>
      <c r="AQ1140" s="70"/>
      <c r="AR1140" s="70"/>
      <c r="AS1140" s="70"/>
      <c r="AT1140" s="70"/>
      <c r="AU1140" s="70"/>
      <c r="AV1140" s="70"/>
      <c r="AW1140" s="70"/>
      <c r="AX1140" s="70"/>
      <c r="AY1140" s="70"/>
      <c r="AZ1140" s="70"/>
      <c r="BA1140" s="70"/>
      <c r="BB1140" s="70"/>
      <c r="BC1140" s="70"/>
      <c r="BD1140" s="70"/>
      <c r="BE1140" s="70"/>
      <c r="BF1140" s="70"/>
      <c r="BG1140" s="70"/>
      <c r="BH1140" s="70"/>
      <c r="BI1140" s="70"/>
      <c r="BJ1140" s="70"/>
      <c r="BK1140" s="70"/>
      <c r="BL1140" s="70"/>
      <c r="BM1140" s="70"/>
      <c r="BN1140" s="70"/>
      <c r="BO1140" s="70"/>
      <c r="BP1140" s="70"/>
      <c r="BQ1140" s="70"/>
      <c r="BR1140" s="70"/>
      <c r="BS1140" s="70"/>
    </row>
    <row r="1141" spans="7:71" ht="16.5" x14ac:dyDescent="0.35">
      <c r="G1141" s="70"/>
      <c r="H1141" s="70"/>
      <c r="I1141" s="70"/>
      <c r="J1141" s="70"/>
      <c r="K1141" s="70"/>
      <c r="L1141" s="70"/>
      <c r="M1141" s="70"/>
      <c r="N1141" s="70"/>
      <c r="O1141" s="70"/>
      <c r="P1141" s="70"/>
      <c r="Q1141" s="70"/>
      <c r="R1141" s="70"/>
      <c r="S1141" s="70"/>
      <c r="T1141" s="70"/>
      <c r="U1141" s="70"/>
      <c r="V1141" s="70"/>
      <c r="W1141" s="70"/>
      <c r="X1141" s="70"/>
      <c r="Y1141" s="70"/>
      <c r="Z1141" s="70"/>
      <c r="AA1141" s="70"/>
      <c r="AB1141" s="70"/>
      <c r="AC1141" s="70"/>
      <c r="AD1141" s="70"/>
      <c r="AE1141" s="70"/>
      <c r="AF1141" s="70"/>
      <c r="AG1141" s="70"/>
      <c r="AH1141" s="70"/>
      <c r="AI1141" s="70"/>
      <c r="AJ1141" s="70"/>
      <c r="AK1141" s="70"/>
      <c r="AL1141" s="70"/>
      <c r="AM1141" s="70"/>
      <c r="AN1141" s="70"/>
      <c r="AO1141" s="70"/>
      <c r="AP1141" s="70"/>
      <c r="AQ1141" s="70"/>
      <c r="AR1141" s="70"/>
      <c r="AS1141" s="70"/>
      <c r="AT1141" s="70"/>
      <c r="AU1141" s="70"/>
      <c r="AV1141" s="70"/>
      <c r="AW1141" s="70"/>
      <c r="AX1141" s="70"/>
      <c r="AY1141" s="70"/>
      <c r="AZ1141" s="70"/>
      <c r="BA1141" s="70"/>
      <c r="BB1141" s="70"/>
      <c r="BC1141" s="70"/>
      <c r="BD1141" s="70"/>
      <c r="BE1141" s="70"/>
      <c r="BF1141" s="70"/>
      <c r="BG1141" s="70"/>
      <c r="BH1141" s="70"/>
      <c r="BI1141" s="70"/>
      <c r="BJ1141" s="70"/>
      <c r="BK1141" s="70"/>
      <c r="BL1141" s="70"/>
      <c r="BM1141" s="70"/>
      <c r="BN1141" s="70"/>
      <c r="BO1141" s="70"/>
      <c r="BP1141" s="70"/>
      <c r="BQ1141" s="70"/>
      <c r="BR1141" s="70"/>
      <c r="BS1141" s="70"/>
    </row>
    <row r="1142" spans="7:71" ht="16.5" x14ac:dyDescent="0.35">
      <c r="G1142" s="70"/>
      <c r="H1142" s="70"/>
      <c r="I1142" s="70"/>
      <c r="J1142" s="70"/>
      <c r="K1142" s="70"/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70"/>
      <c r="X1142" s="70"/>
      <c r="Y1142" s="70"/>
      <c r="Z1142" s="70"/>
      <c r="AA1142" s="70"/>
      <c r="AB1142" s="70"/>
      <c r="AC1142" s="70"/>
      <c r="AD1142" s="70"/>
      <c r="AE1142" s="70"/>
      <c r="AF1142" s="70"/>
      <c r="AG1142" s="70"/>
      <c r="AH1142" s="70"/>
      <c r="AI1142" s="70"/>
      <c r="AJ1142" s="70"/>
      <c r="AK1142" s="70"/>
      <c r="AL1142" s="70"/>
      <c r="AM1142" s="70"/>
      <c r="AN1142" s="70"/>
      <c r="AO1142" s="70"/>
      <c r="AP1142" s="70"/>
      <c r="AQ1142" s="70"/>
      <c r="AR1142" s="70"/>
      <c r="AS1142" s="70"/>
      <c r="AT1142" s="70"/>
      <c r="AU1142" s="70"/>
      <c r="AV1142" s="70"/>
      <c r="AW1142" s="70"/>
      <c r="AX1142" s="70"/>
      <c r="AY1142" s="70"/>
      <c r="AZ1142" s="70"/>
      <c r="BA1142" s="70"/>
      <c r="BB1142" s="70"/>
      <c r="BC1142" s="70"/>
      <c r="BD1142" s="70"/>
      <c r="BE1142" s="70"/>
      <c r="BF1142" s="70"/>
      <c r="BG1142" s="70"/>
      <c r="BH1142" s="70"/>
      <c r="BI1142" s="70"/>
      <c r="BJ1142" s="70"/>
      <c r="BK1142" s="70"/>
      <c r="BL1142" s="70"/>
      <c r="BM1142" s="70"/>
      <c r="BN1142" s="70"/>
      <c r="BO1142" s="70"/>
      <c r="BP1142" s="70"/>
      <c r="BQ1142" s="70"/>
      <c r="BR1142" s="70"/>
      <c r="BS1142" s="70"/>
    </row>
    <row r="1143" spans="7:71" ht="16.5" x14ac:dyDescent="0.35">
      <c r="G1143" s="70"/>
      <c r="H1143" s="70"/>
      <c r="I1143" s="70"/>
      <c r="J1143" s="70"/>
      <c r="K1143" s="70"/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70"/>
      <c r="X1143" s="70"/>
      <c r="Y1143" s="70"/>
      <c r="Z1143" s="70"/>
      <c r="AA1143" s="70"/>
      <c r="AB1143" s="70"/>
      <c r="AC1143" s="70"/>
      <c r="AD1143" s="70"/>
      <c r="AE1143" s="70"/>
      <c r="AF1143" s="70"/>
      <c r="AG1143" s="70"/>
      <c r="AH1143" s="70"/>
      <c r="AI1143" s="70"/>
      <c r="AJ1143" s="70"/>
      <c r="AK1143" s="70"/>
      <c r="AL1143" s="70"/>
      <c r="AM1143" s="70"/>
      <c r="AN1143" s="70"/>
      <c r="AO1143" s="70"/>
      <c r="AP1143" s="70"/>
      <c r="AQ1143" s="70"/>
      <c r="AR1143" s="70"/>
      <c r="AS1143" s="70"/>
      <c r="AT1143" s="70"/>
      <c r="AU1143" s="70"/>
      <c r="AV1143" s="70"/>
      <c r="AW1143" s="70"/>
      <c r="AX1143" s="70"/>
      <c r="AY1143" s="70"/>
      <c r="AZ1143" s="70"/>
      <c r="BA1143" s="70"/>
      <c r="BB1143" s="70"/>
      <c r="BC1143" s="70"/>
      <c r="BD1143" s="70"/>
      <c r="BE1143" s="70"/>
      <c r="BF1143" s="70"/>
      <c r="BG1143" s="70"/>
      <c r="BH1143" s="70"/>
      <c r="BI1143" s="70"/>
      <c r="BJ1143" s="70"/>
      <c r="BK1143" s="70"/>
      <c r="BL1143" s="70"/>
      <c r="BM1143" s="70"/>
      <c r="BN1143" s="70"/>
      <c r="BO1143" s="70"/>
      <c r="BP1143" s="70"/>
      <c r="BQ1143" s="70"/>
      <c r="BR1143" s="70"/>
      <c r="BS1143" s="70"/>
    </row>
    <row r="1144" spans="7:71" ht="16.5" x14ac:dyDescent="0.35">
      <c r="G1144" s="70"/>
      <c r="H1144" s="70"/>
      <c r="I1144" s="70"/>
      <c r="J1144" s="70"/>
      <c r="K1144" s="70"/>
      <c r="L1144" s="70"/>
      <c r="M1144" s="70"/>
      <c r="N1144" s="70"/>
      <c r="O1144" s="70"/>
      <c r="P1144" s="70"/>
      <c r="Q1144" s="70"/>
      <c r="R1144" s="70"/>
      <c r="S1144" s="70"/>
      <c r="T1144" s="70"/>
      <c r="U1144" s="70"/>
      <c r="V1144" s="70"/>
      <c r="W1144" s="70"/>
      <c r="X1144" s="70"/>
      <c r="Y1144" s="70"/>
      <c r="Z1144" s="70"/>
      <c r="AA1144" s="70"/>
      <c r="AB1144" s="70"/>
      <c r="AC1144" s="70"/>
      <c r="AD1144" s="70"/>
      <c r="AE1144" s="70"/>
      <c r="AF1144" s="70"/>
      <c r="AG1144" s="70"/>
      <c r="AH1144" s="70"/>
      <c r="AI1144" s="70"/>
      <c r="AJ1144" s="70"/>
      <c r="AK1144" s="70"/>
      <c r="AL1144" s="70"/>
      <c r="AM1144" s="70"/>
      <c r="AN1144" s="70"/>
      <c r="AO1144" s="70"/>
      <c r="AP1144" s="70"/>
      <c r="AQ1144" s="70"/>
      <c r="AR1144" s="70"/>
      <c r="AS1144" s="70"/>
      <c r="AT1144" s="70"/>
      <c r="AU1144" s="70"/>
      <c r="AV1144" s="70"/>
      <c r="AW1144" s="70"/>
      <c r="AX1144" s="70"/>
      <c r="AY1144" s="70"/>
      <c r="AZ1144" s="70"/>
      <c r="BA1144" s="70"/>
      <c r="BB1144" s="70"/>
      <c r="BC1144" s="70"/>
      <c r="BD1144" s="70"/>
      <c r="BE1144" s="70"/>
      <c r="BF1144" s="70"/>
      <c r="BG1144" s="70"/>
      <c r="BH1144" s="70"/>
      <c r="BI1144" s="70"/>
      <c r="BJ1144" s="70"/>
      <c r="BK1144" s="70"/>
      <c r="BL1144" s="70"/>
      <c r="BM1144" s="70"/>
      <c r="BN1144" s="70"/>
      <c r="BO1144" s="70"/>
      <c r="BP1144" s="70"/>
      <c r="BQ1144" s="70"/>
      <c r="BR1144" s="70"/>
      <c r="BS1144" s="70"/>
    </row>
    <row r="1145" spans="7:71" ht="16.5" x14ac:dyDescent="0.35">
      <c r="G1145" s="70"/>
      <c r="H1145" s="70"/>
      <c r="I1145" s="70"/>
      <c r="J1145" s="70"/>
      <c r="K1145" s="70"/>
      <c r="L1145" s="70"/>
      <c r="M1145" s="70"/>
      <c r="N1145" s="70"/>
      <c r="O1145" s="70"/>
      <c r="P1145" s="70"/>
      <c r="Q1145" s="70"/>
      <c r="R1145" s="70"/>
      <c r="S1145" s="70"/>
      <c r="T1145" s="70"/>
      <c r="U1145" s="70"/>
      <c r="V1145" s="70"/>
      <c r="W1145" s="70"/>
      <c r="X1145" s="70"/>
      <c r="Y1145" s="70"/>
      <c r="Z1145" s="70"/>
      <c r="AA1145" s="70"/>
      <c r="AB1145" s="70"/>
      <c r="AC1145" s="70"/>
      <c r="AD1145" s="70"/>
      <c r="AE1145" s="70"/>
      <c r="AF1145" s="70"/>
      <c r="AG1145" s="70"/>
      <c r="AH1145" s="70"/>
      <c r="AI1145" s="70"/>
      <c r="AJ1145" s="70"/>
      <c r="AK1145" s="70"/>
      <c r="AL1145" s="70"/>
      <c r="AM1145" s="70"/>
      <c r="AN1145" s="70"/>
      <c r="AO1145" s="70"/>
      <c r="AP1145" s="70"/>
      <c r="AQ1145" s="70"/>
      <c r="AR1145" s="70"/>
      <c r="AS1145" s="70"/>
      <c r="AT1145" s="70"/>
      <c r="AU1145" s="70"/>
      <c r="AV1145" s="70"/>
      <c r="AW1145" s="70"/>
      <c r="AX1145" s="70"/>
      <c r="AY1145" s="70"/>
      <c r="AZ1145" s="70"/>
      <c r="BA1145" s="70"/>
      <c r="BB1145" s="70"/>
      <c r="BC1145" s="70"/>
      <c r="BD1145" s="70"/>
      <c r="BE1145" s="70"/>
      <c r="BF1145" s="70"/>
      <c r="BG1145" s="70"/>
      <c r="BH1145" s="70"/>
      <c r="BI1145" s="70"/>
      <c r="BJ1145" s="70"/>
      <c r="BK1145" s="70"/>
      <c r="BL1145" s="70"/>
      <c r="BM1145" s="70"/>
      <c r="BN1145" s="70"/>
      <c r="BO1145" s="70"/>
      <c r="BP1145" s="70"/>
      <c r="BQ1145" s="70"/>
      <c r="BR1145" s="70"/>
      <c r="BS1145" s="70"/>
    </row>
    <row r="1146" spans="7:71" ht="16.5" x14ac:dyDescent="0.35">
      <c r="G1146" s="70"/>
      <c r="H1146" s="70"/>
      <c r="I1146" s="70"/>
      <c r="J1146" s="70"/>
      <c r="K1146" s="70"/>
      <c r="L1146" s="70"/>
      <c r="M1146" s="70"/>
      <c r="N1146" s="70"/>
      <c r="O1146" s="70"/>
      <c r="P1146" s="70"/>
      <c r="Q1146" s="70"/>
      <c r="R1146" s="70"/>
      <c r="S1146" s="70"/>
      <c r="T1146" s="70"/>
      <c r="U1146" s="70"/>
      <c r="V1146" s="70"/>
      <c r="W1146" s="70"/>
      <c r="X1146" s="70"/>
      <c r="Y1146" s="70"/>
      <c r="Z1146" s="70"/>
      <c r="AA1146" s="70"/>
      <c r="AB1146" s="70"/>
      <c r="AC1146" s="70"/>
      <c r="AD1146" s="70"/>
      <c r="AE1146" s="70"/>
      <c r="AF1146" s="70"/>
      <c r="AG1146" s="70"/>
      <c r="AH1146" s="70"/>
      <c r="AI1146" s="70"/>
      <c r="AJ1146" s="70"/>
      <c r="AK1146" s="70"/>
      <c r="AL1146" s="70"/>
      <c r="AM1146" s="70"/>
      <c r="AN1146" s="70"/>
      <c r="AO1146" s="70"/>
      <c r="AP1146" s="70"/>
      <c r="AQ1146" s="70"/>
      <c r="AR1146" s="70"/>
      <c r="AS1146" s="70"/>
      <c r="AT1146" s="70"/>
      <c r="AU1146" s="70"/>
      <c r="AV1146" s="70"/>
      <c r="AW1146" s="70"/>
      <c r="AX1146" s="70"/>
      <c r="AY1146" s="70"/>
      <c r="AZ1146" s="70"/>
      <c r="BA1146" s="70"/>
      <c r="BB1146" s="70"/>
      <c r="BC1146" s="70"/>
      <c r="BD1146" s="70"/>
      <c r="BE1146" s="70"/>
      <c r="BF1146" s="70"/>
      <c r="BG1146" s="70"/>
      <c r="BH1146" s="70"/>
      <c r="BI1146" s="70"/>
      <c r="BJ1146" s="70"/>
      <c r="BK1146" s="70"/>
      <c r="BL1146" s="70"/>
      <c r="BM1146" s="70"/>
      <c r="BN1146" s="70"/>
      <c r="BO1146" s="70"/>
      <c r="BP1146" s="70"/>
      <c r="BQ1146" s="70"/>
      <c r="BR1146" s="70"/>
      <c r="BS1146" s="70"/>
    </row>
    <row r="1147" spans="7:71" ht="16.5" x14ac:dyDescent="0.35">
      <c r="G1147" s="70"/>
      <c r="H1147" s="70"/>
      <c r="I1147" s="70"/>
      <c r="J1147" s="70"/>
      <c r="K1147" s="70"/>
      <c r="L1147" s="70"/>
      <c r="M1147" s="70"/>
      <c r="N1147" s="70"/>
      <c r="O1147" s="70"/>
      <c r="P1147" s="70"/>
      <c r="Q1147" s="70"/>
      <c r="R1147" s="70"/>
      <c r="S1147" s="70"/>
      <c r="T1147" s="70"/>
      <c r="U1147" s="70"/>
      <c r="V1147" s="70"/>
      <c r="W1147" s="70"/>
      <c r="X1147" s="70"/>
      <c r="Y1147" s="70"/>
      <c r="Z1147" s="70"/>
      <c r="AA1147" s="70"/>
      <c r="AB1147" s="70"/>
      <c r="AC1147" s="70"/>
      <c r="AD1147" s="70"/>
      <c r="AE1147" s="70"/>
      <c r="AF1147" s="70"/>
      <c r="AG1147" s="70"/>
      <c r="AH1147" s="70"/>
      <c r="AI1147" s="70"/>
      <c r="AJ1147" s="70"/>
      <c r="AK1147" s="70"/>
      <c r="AL1147" s="70"/>
      <c r="AM1147" s="70"/>
      <c r="AN1147" s="70"/>
      <c r="AO1147" s="70"/>
      <c r="AP1147" s="70"/>
      <c r="AQ1147" s="70"/>
      <c r="AR1147" s="70"/>
      <c r="AS1147" s="70"/>
      <c r="AT1147" s="70"/>
      <c r="AU1147" s="70"/>
      <c r="AV1147" s="70"/>
      <c r="AW1147" s="70"/>
      <c r="AX1147" s="70"/>
      <c r="AY1147" s="70"/>
      <c r="AZ1147" s="70"/>
      <c r="BA1147" s="70"/>
      <c r="BB1147" s="70"/>
      <c r="BC1147" s="70"/>
      <c r="BD1147" s="70"/>
      <c r="BE1147" s="70"/>
      <c r="BF1147" s="70"/>
      <c r="BG1147" s="70"/>
      <c r="BH1147" s="70"/>
      <c r="BI1147" s="70"/>
      <c r="BJ1147" s="70"/>
      <c r="BK1147" s="70"/>
      <c r="BL1147" s="70"/>
      <c r="BM1147" s="70"/>
      <c r="BN1147" s="70"/>
      <c r="BO1147" s="70"/>
      <c r="BP1147" s="70"/>
      <c r="BQ1147" s="70"/>
      <c r="BR1147" s="70"/>
      <c r="BS1147" s="70"/>
    </row>
    <row r="1148" spans="7:71" ht="16.5" x14ac:dyDescent="0.35">
      <c r="G1148" s="70"/>
      <c r="H1148" s="70"/>
      <c r="I1148" s="70"/>
      <c r="J1148" s="70"/>
      <c r="K1148" s="70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70"/>
      <c r="Y1148" s="70"/>
      <c r="Z1148" s="70"/>
      <c r="AA1148" s="70"/>
      <c r="AB1148" s="70"/>
      <c r="AC1148" s="70"/>
      <c r="AD1148" s="70"/>
      <c r="AE1148" s="70"/>
      <c r="AF1148" s="70"/>
      <c r="AG1148" s="70"/>
      <c r="AH1148" s="70"/>
      <c r="AI1148" s="70"/>
      <c r="AJ1148" s="70"/>
      <c r="AK1148" s="70"/>
      <c r="AL1148" s="70"/>
      <c r="AM1148" s="70"/>
      <c r="AN1148" s="70"/>
      <c r="AO1148" s="70"/>
      <c r="AP1148" s="70"/>
      <c r="AQ1148" s="70"/>
      <c r="AR1148" s="70"/>
      <c r="AS1148" s="70"/>
      <c r="AT1148" s="70"/>
      <c r="AU1148" s="70"/>
      <c r="AV1148" s="70"/>
      <c r="AW1148" s="70"/>
      <c r="AX1148" s="70"/>
      <c r="AY1148" s="70"/>
      <c r="AZ1148" s="70"/>
      <c r="BA1148" s="70"/>
      <c r="BB1148" s="70"/>
      <c r="BC1148" s="70"/>
      <c r="BD1148" s="70"/>
      <c r="BE1148" s="70"/>
      <c r="BF1148" s="70"/>
      <c r="BG1148" s="70"/>
      <c r="BH1148" s="70"/>
      <c r="BI1148" s="70"/>
      <c r="BJ1148" s="70"/>
      <c r="BK1148" s="70"/>
      <c r="BL1148" s="70"/>
      <c r="BM1148" s="70"/>
      <c r="BN1148" s="70"/>
      <c r="BO1148" s="70"/>
      <c r="BP1148" s="70"/>
      <c r="BQ1148" s="70"/>
      <c r="BR1148" s="70"/>
      <c r="BS1148" s="70"/>
    </row>
    <row r="1149" spans="7:71" ht="16.5" x14ac:dyDescent="0.35">
      <c r="G1149" s="70"/>
      <c r="H1149" s="70"/>
      <c r="I1149" s="70"/>
      <c r="J1149" s="70"/>
      <c r="K1149" s="70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70"/>
      <c r="Y1149" s="70"/>
      <c r="Z1149" s="70"/>
      <c r="AA1149" s="70"/>
      <c r="AB1149" s="70"/>
      <c r="AC1149" s="70"/>
      <c r="AD1149" s="70"/>
      <c r="AE1149" s="70"/>
      <c r="AF1149" s="70"/>
      <c r="AG1149" s="70"/>
      <c r="AH1149" s="70"/>
      <c r="AI1149" s="70"/>
      <c r="AJ1149" s="70"/>
      <c r="AK1149" s="70"/>
      <c r="AL1149" s="70"/>
      <c r="AM1149" s="70"/>
      <c r="AN1149" s="70"/>
      <c r="AO1149" s="70"/>
      <c r="AP1149" s="70"/>
      <c r="AQ1149" s="70"/>
      <c r="AR1149" s="70"/>
      <c r="AS1149" s="70"/>
      <c r="AT1149" s="70"/>
      <c r="AU1149" s="70"/>
      <c r="AV1149" s="70"/>
      <c r="AW1149" s="70"/>
      <c r="AX1149" s="70"/>
      <c r="AY1149" s="70"/>
      <c r="AZ1149" s="70"/>
      <c r="BA1149" s="70"/>
      <c r="BB1149" s="70"/>
      <c r="BC1149" s="70"/>
      <c r="BD1149" s="70"/>
      <c r="BE1149" s="70"/>
      <c r="BF1149" s="70"/>
      <c r="BG1149" s="70"/>
      <c r="BH1149" s="70"/>
      <c r="BI1149" s="70"/>
      <c r="BJ1149" s="70"/>
      <c r="BK1149" s="70"/>
      <c r="BL1149" s="70"/>
      <c r="BM1149" s="70"/>
      <c r="BN1149" s="70"/>
      <c r="BO1149" s="70"/>
      <c r="BP1149" s="70"/>
      <c r="BQ1149" s="70"/>
      <c r="BR1149" s="70"/>
      <c r="BS1149" s="70"/>
    </row>
    <row r="1150" spans="7:71" ht="16.5" x14ac:dyDescent="0.35">
      <c r="G1150" s="70"/>
      <c r="H1150" s="70"/>
      <c r="I1150" s="70"/>
      <c r="J1150" s="70"/>
      <c r="K1150" s="70"/>
      <c r="L1150" s="70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70"/>
      <c r="X1150" s="70"/>
      <c r="Y1150" s="70"/>
      <c r="Z1150" s="70"/>
      <c r="AA1150" s="70"/>
      <c r="AB1150" s="70"/>
      <c r="AC1150" s="70"/>
      <c r="AD1150" s="70"/>
      <c r="AE1150" s="70"/>
      <c r="AF1150" s="70"/>
      <c r="AG1150" s="70"/>
      <c r="AH1150" s="70"/>
      <c r="AI1150" s="70"/>
      <c r="AJ1150" s="70"/>
      <c r="AK1150" s="70"/>
      <c r="AL1150" s="70"/>
      <c r="AM1150" s="70"/>
      <c r="AN1150" s="70"/>
      <c r="AO1150" s="70"/>
      <c r="AP1150" s="70"/>
      <c r="AQ1150" s="70"/>
      <c r="AR1150" s="70"/>
      <c r="AS1150" s="70"/>
      <c r="AT1150" s="70"/>
      <c r="AU1150" s="70"/>
      <c r="AV1150" s="70"/>
      <c r="AW1150" s="70"/>
      <c r="AX1150" s="70"/>
      <c r="AY1150" s="70"/>
      <c r="AZ1150" s="70"/>
      <c r="BA1150" s="70"/>
      <c r="BB1150" s="70"/>
      <c r="BC1150" s="70"/>
      <c r="BD1150" s="70"/>
      <c r="BE1150" s="70"/>
      <c r="BF1150" s="70"/>
      <c r="BG1150" s="70"/>
      <c r="BH1150" s="70"/>
      <c r="BI1150" s="70"/>
      <c r="BJ1150" s="70"/>
      <c r="BK1150" s="70"/>
      <c r="BL1150" s="70"/>
      <c r="BM1150" s="70"/>
      <c r="BN1150" s="70"/>
      <c r="BO1150" s="70"/>
      <c r="BP1150" s="70"/>
      <c r="BQ1150" s="70"/>
      <c r="BR1150" s="70"/>
      <c r="BS1150" s="70"/>
    </row>
    <row r="1151" spans="7:71" ht="16.5" x14ac:dyDescent="0.35">
      <c r="G1151" s="70"/>
      <c r="H1151" s="70"/>
      <c r="I1151" s="70"/>
      <c r="J1151" s="70"/>
      <c r="K1151" s="70"/>
      <c r="L1151" s="70"/>
      <c r="M1151" s="70"/>
      <c r="N1151" s="70"/>
      <c r="O1151" s="70"/>
      <c r="P1151" s="70"/>
      <c r="Q1151" s="70"/>
      <c r="R1151" s="70"/>
      <c r="S1151" s="70"/>
      <c r="T1151" s="70"/>
      <c r="U1151" s="70"/>
      <c r="V1151" s="70"/>
      <c r="W1151" s="70"/>
      <c r="X1151" s="70"/>
      <c r="Y1151" s="70"/>
      <c r="Z1151" s="70"/>
      <c r="AA1151" s="70"/>
      <c r="AB1151" s="70"/>
      <c r="AC1151" s="70"/>
      <c r="AD1151" s="70"/>
      <c r="AE1151" s="70"/>
      <c r="AF1151" s="70"/>
      <c r="AG1151" s="70"/>
      <c r="AH1151" s="70"/>
      <c r="AI1151" s="70"/>
      <c r="AJ1151" s="70"/>
      <c r="AK1151" s="70"/>
      <c r="AL1151" s="70"/>
      <c r="AM1151" s="70"/>
      <c r="AN1151" s="70"/>
      <c r="AO1151" s="70"/>
      <c r="AP1151" s="70"/>
      <c r="AQ1151" s="70"/>
      <c r="AR1151" s="70"/>
      <c r="AS1151" s="70"/>
      <c r="AT1151" s="70"/>
      <c r="AU1151" s="70"/>
      <c r="AV1151" s="70"/>
      <c r="AW1151" s="70"/>
      <c r="AX1151" s="70"/>
      <c r="AY1151" s="70"/>
      <c r="AZ1151" s="70"/>
      <c r="BA1151" s="70"/>
      <c r="BB1151" s="70"/>
      <c r="BC1151" s="70"/>
      <c r="BD1151" s="70"/>
      <c r="BE1151" s="70"/>
      <c r="BF1151" s="70"/>
      <c r="BG1151" s="70"/>
      <c r="BH1151" s="70"/>
      <c r="BI1151" s="70"/>
      <c r="BJ1151" s="70"/>
      <c r="BK1151" s="70"/>
      <c r="BL1151" s="70"/>
      <c r="BM1151" s="70"/>
      <c r="BN1151" s="70"/>
      <c r="BO1151" s="70"/>
      <c r="BP1151" s="70"/>
      <c r="BQ1151" s="70"/>
      <c r="BR1151" s="70"/>
      <c r="BS1151" s="70"/>
    </row>
    <row r="1152" spans="7:71" ht="16.5" x14ac:dyDescent="0.35">
      <c r="G1152" s="70"/>
      <c r="H1152" s="70"/>
      <c r="I1152" s="70"/>
      <c r="J1152" s="70"/>
      <c r="K1152" s="70"/>
      <c r="L1152" s="70"/>
      <c r="M1152" s="70"/>
      <c r="N1152" s="70"/>
      <c r="O1152" s="70"/>
      <c r="P1152" s="70"/>
      <c r="Q1152" s="70"/>
      <c r="R1152" s="70"/>
      <c r="S1152" s="70"/>
      <c r="T1152" s="70"/>
      <c r="U1152" s="70"/>
      <c r="V1152" s="70"/>
      <c r="W1152" s="70"/>
      <c r="X1152" s="70"/>
      <c r="Y1152" s="70"/>
      <c r="Z1152" s="70"/>
      <c r="AA1152" s="70"/>
      <c r="AB1152" s="70"/>
      <c r="AC1152" s="70"/>
      <c r="AD1152" s="70"/>
      <c r="AE1152" s="70"/>
      <c r="AF1152" s="70"/>
      <c r="AG1152" s="70"/>
      <c r="AH1152" s="70"/>
      <c r="AI1152" s="70"/>
      <c r="AJ1152" s="70"/>
      <c r="AK1152" s="70"/>
      <c r="AL1152" s="70"/>
      <c r="AM1152" s="70"/>
      <c r="AN1152" s="70"/>
      <c r="AO1152" s="70"/>
      <c r="AP1152" s="70"/>
      <c r="AQ1152" s="70"/>
      <c r="AR1152" s="70"/>
      <c r="AS1152" s="70"/>
      <c r="AT1152" s="70"/>
      <c r="AU1152" s="70"/>
      <c r="AV1152" s="70"/>
      <c r="AW1152" s="70"/>
      <c r="AX1152" s="70"/>
      <c r="AY1152" s="70"/>
      <c r="AZ1152" s="70"/>
      <c r="BA1152" s="70"/>
      <c r="BB1152" s="70"/>
      <c r="BC1152" s="70"/>
      <c r="BD1152" s="70"/>
      <c r="BE1152" s="70"/>
      <c r="BF1152" s="70"/>
      <c r="BG1152" s="70"/>
      <c r="BH1152" s="70"/>
      <c r="BI1152" s="70"/>
      <c r="BJ1152" s="70"/>
      <c r="BK1152" s="70"/>
      <c r="BL1152" s="70"/>
      <c r="BM1152" s="70"/>
      <c r="BN1152" s="70"/>
      <c r="BO1152" s="70"/>
      <c r="BP1152" s="70"/>
      <c r="BQ1152" s="70"/>
      <c r="BR1152" s="70"/>
      <c r="BS1152" s="70"/>
    </row>
    <row r="1153" spans="7:71" ht="16.5" x14ac:dyDescent="0.35">
      <c r="G1153" s="70"/>
      <c r="H1153" s="70"/>
      <c r="I1153" s="70"/>
      <c r="J1153" s="70"/>
      <c r="K1153" s="70"/>
      <c r="L1153" s="70"/>
      <c r="M1153" s="70"/>
      <c r="N1153" s="70"/>
      <c r="O1153" s="70"/>
      <c r="P1153" s="70"/>
      <c r="Q1153" s="70"/>
      <c r="R1153" s="70"/>
      <c r="S1153" s="70"/>
      <c r="T1153" s="70"/>
      <c r="U1153" s="70"/>
      <c r="V1153" s="70"/>
      <c r="W1153" s="70"/>
      <c r="X1153" s="70"/>
      <c r="Y1153" s="70"/>
      <c r="Z1153" s="70"/>
      <c r="AA1153" s="70"/>
      <c r="AB1153" s="70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</row>
    <row r="1154" spans="7:71" ht="16.5" x14ac:dyDescent="0.35">
      <c r="G1154" s="70"/>
      <c r="H1154" s="70"/>
      <c r="I1154" s="70"/>
      <c r="J1154" s="70"/>
      <c r="K1154" s="70"/>
      <c r="L1154" s="70"/>
      <c r="M1154" s="70"/>
      <c r="N1154" s="70"/>
      <c r="O1154" s="70"/>
      <c r="P1154" s="70"/>
      <c r="Q1154" s="70"/>
      <c r="R1154" s="70"/>
      <c r="S1154" s="70"/>
      <c r="T1154" s="70"/>
      <c r="U1154" s="70"/>
      <c r="V1154" s="70"/>
      <c r="W1154" s="70"/>
      <c r="X1154" s="70"/>
      <c r="Y1154" s="70"/>
      <c r="Z1154" s="70"/>
      <c r="AA1154" s="70"/>
      <c r="AB1154" s="70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</row>
    <row r="1155" spans="7:71" ht="16.5" x14ac:dyDescent="0.35">
      <c r="G1155" s="70"/>
      <c r="H1155" s="70"/>
      <c r="I1155" s="70"/>
      <c r="J1155" s="70"/>
      <c r="K1155" s="70"/>
      <c r="L1155" s="70"/>
      <c r="M1155" s="70"/>
      <c r="N1155" s="70"/>
      <c r="O1155" s="70"/>
      <c r="P1155" s="70"/>
      <c r="Q1155" s="70"/>
      <c r="R1155" s="70"/>
      <c r="S1155" s="70"/>
      <c r="T1155" s="70"/>
      <c r="U1155" s="70"/>
      <c r="V1155" s="70"/>
      <c r="W1155" s="70"/>
      <c r="X1155" s="70"/>
      <c r="Y1155" s="70"/>
      <c r="Z1155" s="70"/>
      <c r="AA1155" s="70"/>
      <c r="AB1155" s="70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</row>
    <row r="1156" spans="7:71" ht="16.5" x14ac:dyDescent="0.35">
      <c r="G1156" s="70"/>
      <c r="H1156" s="70"/>
      <c r="I1156" s="70"/>
      <c r="J1156" s="70"/>
      <c r="K1156" s="70"/>
      <c r="L1156" s="70"/>
      <c r="M1156" s="70"/>
      <c r="N1156" s="70"/>
      <c r="O1156" s="70"/>
      <c r="P1156" s="70"/>
      <c r="Q1156" s="70"/>
      <c r="R1156" s="70"/>
      <c r="S1156" s="70"/>
      <c r="T1156" s="70"/>
      <c r="U1156" s="70"/>
      <c r="V1156" s="70"/>
      <c r="W1156" s="70"/>
      <c r="X1156" s="70"/>
      <c r="Y1156" s="70"/>
      <c r="Z1156" s="70"/>
      <c r="AA1156" s="70"/>
      <c r="AB1156" s="70"/>
      <c r="AC1156" s="70"/>
      <c r="AD1156" s="70"/>
      <c r="AE1156" s="70"/>
      <c r="AF1156" s="70"/>
      <c r="AG1156" s="70"/>
      <c r="AH1156" s="70"/>
      <c r="AI1156" s="70"/>
      <c r="AJ1156" s="70"/>
      <c r="AK1156" s="70"/>
      <c r="AL1156" s="70"/>
      <c r="AM1156" s="70"/>
      <c r="AN1156" s="70"/>
      <c r="AO1156" s="70"/>
      <c r="AP1156" s="70"/>
      <c r="AQ1156" s="70"/>
      <c r="AR1156" s="70"/>
      <c r="AS1156" s="70"/>
      <c r="AT1156" s="70"/>
      <c r="AU1156" s="70"/>
      <c r="AV1156" s="70"/>
      <c r="AW1156" s="70"/>
      <c r="AX1156" s="70"/>
      <c r="AY1156" s="70"/>
      <c r="AZ1156" s="70"/>
      <c r="BA1156" s="70"/>
      <c r="BB1156" s="70"/>
      <c r="BC1156" s="70"/>
      <c r="BD1156" s="70"/>
      <c r="BE1156" s="70"/>
      <c r="BF1156" s="70"/>
      <c r="BG1156" s="70"/>
      <c r="BH1156" s="70"/>
      <c r="BI1156" s="70"/>
      <c r="BJ1156" s="70"/>
      <c r="BK1156" s="70"/>
      <c r="BL1156" s="70"/>
      <c r="BM1156" s="70"/>
      <c r="BN1156" s="70"/>
      <c r="BO1156" s="70"/>
      <c r="BP1156" s="70"/>
      <c r="BQ1156" s="70"/>
      <c r="BR1156" s="70"/>
      <c r="BS1156" s="70"/>
    </row>
    <row r="1157" spans="7:71" ht="16.5" x14ac:dyDescent="0.35">
      <c r="G1157" s="70"/>
      <c r="H1157" s="70"/>
      <c r="I1157" s="70"/>
      <c r="J1157" s="70"/>
      <c r="K1157" s="70"/>
      <c r="L1157" s="70"/>
      <c r="M1157" s="70"/>
      <c r="N1157" s="70"/>
      <c r="O1157" s="70"/>
      <c r="P1157" s="70"/>
      <c r="Q1157" s="70"/>
      <c r="R1157" s="70"/>
      <c r="S1157" s="70"/>
      <c r="T1157" s="70"/>
      <c r="U1157" s="70"/>
      <c r="V1157" s="70"/>
      <c r="W1157" s="70"/>
      <c r="X1157" s="70"/>
      <c r="Y1157" s="70"/>
      <c r="Z1157" s="70"/>
      <c r="AA1157" s="70"/>
      <c r="AB1157" s="70"/>
      <c r="AC1157" s="70"/>
      <c r="AD1157" s="70"/>
      <c r="AE1157" s="70"/>
      <c r="AF1157" s="70"/>
      <c r="AG1157" s="70"/>
      <c r="AH1157" s="70"/>
      <c r="AI1157" s="70"/>
      <c r="AJ1157" s="70"/>
      <c r="AK1157" s="70"/>
      <c r="AL1157" s="70"/>
      <c r="AM1157" s="70"/>
      <c r="AN1157" s="70"/>
      <c r="AO1157" s="70"/>
      <c r="AP1157" s="70"/>
      <c r="AQ1157" s="70"/>
      <c r="AR1157" s="70"/>
      <c r="AS1157" s="70"/>
      <c r="AT1157" s="70"/>
      <c r="AU1157" s="70"/>
      <c r="AV1157" s="70"/>
      <c r="AW1157" s="70"/>
      <c r="AX1157" s="70"/>
      <c r="AY1157" s="70"/>
      <c r="AZ1157" s="70"/>
      <c r="BA1157" s="70"/>
      <c r="BB1157" s="70"/>
      <c r="BC1157" s="70"/>
      <c r="BD1157" s="70"/>
      <c r="BE1157" s="70"/>
      <c r="BF1157" s="70"/>
      <c r="BG1157" s="70"/>
      <c r="BH1157" s="70"/>
      <c r="BI1157" s="70"/>
      <c r="BJ1157" s="70"/>
      <c r="BK1157" s="70"/>
      <c r="BL1157" s="70"/>
      <c r="BM1157" s="70"/>
      <c r="BN1157" s="70"/>
      <c r="BO1157" s="70"/>
      <c r="BP1157" s="70"/>
      <c r="BQ1157" s="70"/>
      <c r="BR1157" s="70"/>
      <c r="BS1157" s="70"/>
    </row>
    <row r="1158" spans="7:71" ht="16.5" x14ac:dyDescent="0.35">
      <c r="G1158" s="70"/>
      <c r="H1158" s="70"/>
      <c r="I1158" s="70"/>
      <c r="J1158" s="70"/>
      <c r="K1158" s="70"/>
      <c r="L1158" s="70"/>
      <c r="M1158" s="70"/>
      <c r="N1158" s="70"/>
      <c r="O1158" s="70"/>
      <c r="P1158" s="70"/>
      <c r="Q1158" s="70"/>
      <c r="R1158" s="70"/>
      <c r="S1158" s="70"/>
      <c r="T1158" s="70"/>
      <c r="U1158" s="70"/>
      <c r="V1158" s="70"/>
      <c r="W1158" s="70"/>
      <c r="X1158" s="70"/>
      <c r="Y1158" s="70"/>
      <c r="Z1158" s="70"/>
      <c r="AA1158" s="70"/>
      <c r="AB1158" s="70"/>
      <c r="AC1158" s="70"/>
      <c r="AD1158" s="70"/>
      <c r="AE1158" s="70"/>
      <c r="AF1158" s="70"/>
      <c r="AG1158" s="70"/>
      <c r="AH1158" s="70"/>
      <c r="AI1158" s="70"/>
      <c r="AJ1158" s="70"/>
      <c r="AK1158" s="70"/>
      <c r="AL1158" s="70"/>
      <c r="AM1158" s="70"/>
      <c r="AN1158" s="70"/>
      <c r="AO1158" s="70"/>
      <c r="AP1158" s="70"/>
      <c r="AQ1158" s="70"/>
      <c r="AR1158" s="70"/>
      <c r="AS1158" s="70"/>
      <c r="AT1158" s="70"/>
      <c r="AU1158" s="70"/>
      <c r="AV1158" s="70"/>
      <c r="AW1158" s="70"/>
      <c r="AX1158" s="70"/>
      <c r="AY1158" s="70"/>
      <c r="AZ1158" s="70"/>
      <c r="BA1158" s="70"/>
      <c r="BB1158" s="70"/>
      <c r="BC1158" s="70"/>
      <c r="BD1158" s="70"/>
      <c r="BE1158" s="70"/>
      <c r="BF1158" s="70"/>
      <c r="BG1158" s="70"/>
      <c r="BH1158" s="70"/>
      <c r="BI1158" s="70"/>
      <c r="BJ1158" s="70"/>
      <c r="BK1158" s="70"/>
      <c r="BL1158" s="70"/>
      <c r="BM1158" s="70"/>
      <c r="BN1158" s="70"/>
      <c r="BO1158" s="70"/>
      <c r="BP1158" s="70"/>
      <c r="BQ1158" s="70"/>
      <c r="BR1158" s="70"/>
      <c r="BS1158" s="70"/>
    </row>
    <row r="1159" spans="7:71" ht="16.5" x14ac:dyDescent="0.35">
      <c r="G1159" s="70"/>
      <c r="H1159" s="70"/>
      <c r="I1159" s="70"/>
      <c r="J1159" s="70"/>
      <c r="K1159" s="70"/>
      <c r="L1159" s="70"/>
      <c r="M1159" s="70"/>
      <c r="N1159" s="70"/>
      <c r="O1159" s="70"/>
      <c r="P1159" s="70"/>
      <c r="Q1159" s="70"/>
      <c r="R1159" s="70"/>
      <c r="S1159" s="70"/>
      <c r="T1159" s="70"/>
      <c r="U1159" s="70"/>
      <c r="V1159" s="70"/>
      <c r="W1159" s="70"/>
      <c r="X1159" s="70"/>
      <c r="Y1159" s="70"/>
      <c r="Z1159" s="70"/>
      <c r="AA1159" s="70"/>
      <c r="AB1159" s="70"/>
      <c r="AC1159" s="70"/>
      <c r="AD1159" s="70"/>
      <c r="AE1159" s="70"/>
      <c r="AF1159" s="70"/>
      <c r="AG1159" s="70"/>
      <c r="AH1159" s="70"/>
      <c r="AI1159" s="70"/>
      <c r="AJ1159" s="70"/>
      <c r="AK1159" s="70"/>
      <c r="AL1159" s="70"/>
      <c r="AM1159" s="70"/>
      <c r="AN1159" s="70"/>
      <c r="AO1159" s="70"/>
      <c r="AP1159" s="70"/>
      <c r="AQ1159" s="70"/>
      <c r="AR1159" s="70"/>
      <c r="AS1159" s="70"/>
      <c r="AT1159" s="70"/>
      <c r="AU1159" s="70"/>
      <c r="AV1159" s="70"/>
      <c r="AW1159" s="70"/>
      <c r="AX1159" s="70"/>
      <c r="AY1159" s="70"/>
      <c r="AZ1159" s="70"/>
      <c r="BA1159" s="70"/>
      <c r="BB1159" s="70"/>
      <c r="BC1159" s="70"/>
      <c r="BD1159" s="70"/>
      <c r="BE1159" s="70"/>
      <c r="BF1159" s="70"/>
      <c r="BG1159" s="70"/>
      <c r="BH1159" s="70"/>
      <c r="BI1159" s="70"/>
      <c r="BJ1159" s="70"/>
      <c r="BK1159" s="70"/>
      <c r="BL1159" s="70"/>
      <c r="BM1159" s="70"/>
      <c r="BN1159" s="70"/>
      <c r="BO1159" s="70"/>
      <c r="BP1159" s="70"/>
      <c r="BQ1159" s="70"/>
      <c r="BR1159" s="70"/>
      <c r="BS1159" s="70"/>
    </row>
    <row r="1160" spans="7:71" ht="16.5" x14ac:dyDescent="0.35">
      <c r="G1160" s="70"/>
      <c r="H1160" s="70"/>
      <c r="I1160" s="70"/>
      <c r="J1160" s="70"/>
      <c r="K1160" s="70"/>
      <c r="L1160" s="70"/>
      <c r="M1160" s="70"/>
      <c r="N1160" s="70"/>
      <c r="O1160" s="70"/>
      <c r="P1160" s="70"/>
      <c r="Q1160" s="70"/>
      <c r="R1160" s="70"/>
      <c r="S1160" s="70"/>
      <c r="T1160" s="70"/>
      <c r="U1160" s="70"/>
      <c r="V1160" s="70"/>
      <c r="W1160" s="70"/>
      <c r="X1160" s="70"/>
      <c r="Y1160" s="70"/>
      <c r="Z1160" s="70"/>
      <c r="AA1160" s="70"/>
      <c r="AB1160" s="70"/>
      <c r="AC1160" s="70"/>
      <c r="AD1160" s="70"/>
      <c r="AE1160" s="70"/>
      <c r="AF1160" s="70"/>
      <c r="AG1160" s="70"/>
      <c r="AH1160" s="70"/>
      <c r="AI1160" s="70"/>
      <c r="AJ1160" s="70"/>
      <c r="AK1160" s="70"/>
      <c r="AL1160" s="70"/>
      <c r="AM1160" s="70"/>
      <c r="AN1160" s="70"/>
      <c r="AO1160" s="70"/>
      <c r="AP1160" s="70"/>
      <c r="AQ1160" s="70"/>
      <c r="AR1160" s="70"/>
      <c r="AS1160" s="70"/>
      <c r="AT1160" s="70"/>
      <c r="AU1160" s="70"/>
      <c r="AV1160" s="70"/>
      <c r="AW1160" s="70"/>
      <c r="AX1160" s="70"/>
      <c r="AY1160" s="70"/>
      <c r="AZ1160" s="70"/>
      <c r="BA1160" s="70"/>
      <c r="BB1160" s="70"/>
      <c r="BC1160" s="70"/>
      <c r="BD1160" s="70"/>
      <c r="BE1160" s="70"/>
      <c r="BF1160" s="70"/>
      <c r="BG1160" s="70"/>
      <c r="BH1160" s="70"/>
      <c r="BI1160" s="70"/>
      <c r="BJ1160" s="70"/>
      <c r="BK1160" s="70"/>
      <c r="BL1160" s="70"/>
      <c r="BM1160" s="70"/>
      <c r="BN1160" s="70"/>
      <c r="BO1160" s="70"/>
      <c r="BP1160" s="70"/>
      <c r="BQ1160" s="70"/>
      <c r="BR1160" s="70"/>
      <c r="BS1160" s="70"/>
    </row>
    <row r="1161" spans="7:71" ht="16.5" x14ac:dyDescent="0.35">
      <c r="G1161" s="70"/>
      <c r="H1161" s="70"/>
      <c r="I1161" s="70"/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70"/>
      <c r="Y1161" s="70"/>
      <c r="Z1161" s="70"/>
      <c r="AA1161" s="70"/>
      <c r="AB1161" s="70"/>
      <c r="AC1161" s="70"/>
      <c r="AD1161" s="70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  <c r="AU1161" s="70"/>
      <c r="AV1161" s="70"/>
      <c r="AW1161" s="70"/>
      <c r="AX1161" s="70"/>
      <c r="AY1161" s="70"/>
      <c r="AZ1161" s="70"/>
      <c r="BA1161" s="70"/>
      <c r="BB1161" s="70"/>
      <c r="BC1161" s="70"/>
      <c r="BD1161" s="70"/>
      <c r="BE1161" s="70"/>
      <c r="BF1161" s="70"/>
      <c r="BG1161" s="70"/>
      <c r="BH1161" s="70"/>
      <c r="BI1161" s="70"/>
      <c r="BJ1161" s="70"/>
      <c r="BK1161" s="70"/>
      <c r="BL1161" s="70"/>
      <c r="BM1161" s="70"/>
      <c r="BN1161" s="70"/>
      <c r="BO1161" s="70"/>
      <c r="BP1161" s="70"/>
      <c r="BQ1161" s="70"/>
      <c r="BR1161" s="70"/>
      <c r="BS1161" s="70"/>
    </row>
    <row r="1162" spans="7:71" ht="16.5" x14ac:dyDescent="0.35">
      <c r="G1162" s="70"/>
      <c r="H1162" s="70"/>
      <c r="I1162" s="70"/>
      <c r="J1162" s="70"/>
      <c r="K1162" s="70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70"/>
      <c r="Y1162" s="70"/>
      <c r="Z1162" s="70"/>
      <c r="AA1162" s="70"/>
      <c r="AB1162" s="70"/>
      <c r="AC1162" s="70"/>
      <c r="AD1162" s="70"/>
      <c r="AE1162" s="70"/>
      <c r="AF1162" s="70"/>
      <c r="AG1162" s="70"/>
      <c r="AH1162" s="70"/>
      <c r="AI1162" s="70"/>
      <c r="AJ1162" s="70"/>
      <c r="AK1162" s="70"/>
      <c r="AL1162" s="70"/>
      <c r="AM1162" s="70"/>
      <c r="AN1162" s="70"/>
      <c r="AO1162" s="70"/>
      <c r="AP1162" s="70"/>
      <c r="AQ1162" s="70"/>
      <c r="AR1162" s="70"/>
      <c r="AS1162" s="70"/>
      <c r="AT1162" s="70"/>
      <c r="AU1162" s="70"/>
      <c r="AV1162" s="70"/>
      <c r="AW1162" s="70"/>
      <c r="AX1162" s="70"/>
      <c r="AY1162" s="70"/>
      <c r="AZ1162" s="70"/>
      <c r="BA1162" s="70"/>
      <c r="BB1162" s="70"/>
      <c r="BC1162" s="70"/>
      <c r="BD1162" s="70"/>
      <c r="BE1162" s="70"/>
      <c r="BF1162" s="70"/>
      <c r="BG1162" s="70"/>
      <c r="BH1162" s="70"/>
      <c r="BI1162" s="70"/>
      <c r="BJ1162" s="70"/>
      <c r="BK1162" s="70"/>
      <c r="BL1162" s="70"/>
      <c r="BM1162" s="70"/>
      <c r="BN1162" s="70"/>
      <c r="BO1162" s="70"/>
      <c r="BP1162" s="70"/>
      <c r="BQ1162" s="70"/>
      <c r="BR1162" s="70"/>
      <c r="BS1162" s="70"/>
    </row>
    <row r="1163" spans="7:71" ht="16.5" x14ac:dyDescent="0.35">
      <c r="G1163" s="70"/>
      <c r="H1163" s="70"/>
      <c r="I1163" s="70"/>
      <c r="J1163" s="70"/>
      <c r="K1163" s="70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0"/>
      <c r="X1163" s="70"/>
      <c r="Y1163" s="70"/>
      <c r="Z1163" s="70"/>
      <c r="AA1163" s="70"/>
      <c r="AB1163" s="70"/>
      <c r="AC1163" s="70"/>
      <c r="AD1163" s="70"/>
      <c r="AE1163" s="70"/>
      <c r="AF1163" s="70"/>
      <c r="AG1163" s="70"/>
      <c r="AH1163" s="70"/>
      <c r="AI1163" s="70"/>
      <c r="AJ1163" s="70"/>
      <c r="AK1163" s="70"/>
      <c r="AL1163" s="70"/>
      <c r="AM1163" s="70"/>
      <c r="AN1163" s="70"/>
      <c r="AO1163" s="70"/>
      <c r="AP1163" s="70"/>
      <c r="AQ1163" s="70"/>
      <c r="AR1163" s="70"/>
      <c r="AS1163" s="70"/>
      <c r="AT1163" s="70"/>
      <c r="AU1163" s="70"/>
      <c r="AV1163" s="70"/>
      <c r="AW1163" s="70"/>
      <c r="AX1163" s="70"/>
      <c r="AY1163" s="70"/>
      <c r="AZ1163" s="70"/>
      <c r="BA1163" s="70"/>
      <c r="BB1163" s="70"/>
      <c r="BC1163" s="70"/>
      <c r="BD1163" s="70"/>
      <c r="BE1163" s="70"/>
      <c r="BF1163" s="70"/>
      <c r="BG1163" s="70"/>
      <c r="BH1163" s="70"/>
      <c r="BI1163" s="70"/>
      <c r="BJ1163" s="70"/>
      <c r="BK1163" s="70"/>
      <c r="BL1163" s="70"/>
      <c r="BM1163" s="70"/>
      <c r="BN1163" s="70"/>
      <c r="BO1163" s="70"/>
      <c r="BP1163" s="70"/>
      <c r="BQ1163" s="70"/>
      <c r="BR1163" s="70"/>
      <c r="BS1163" s="70"/>
    </row>
    <row r="1164" spans="7:71" ht="16.5" x14ac:dyDescent="0.35">
      <c r="G1164" s="70"/>
      <c r="H1164" s="70"/>
      <c r="I1164" s="70"/>
      <c r="J1164" s="70"/>
      <c r="K1164" s="70"/>
      <c r="L1164" s="70"/>
      <c r="M1164" s="70"/>
      <c r="N1164" s="70"/>
      <c r="O1164" s="70"/>
      <c r="P1164" s="70"/>
      <c r="Q1164" s="70"/>
      <c r="R1164" s="70"/>
      <c r="S1164" s="70"/>
      <c r="T1164" s="70"/>
      <c r="U1164" s="70"/>
      <c r="V1164" s="70"/>
      <c r="W1164" s="70"/>
      <c r="X1164" s="70"/>
      <c r="Y1164" s="70"/>
      <c r="Z1164" s="70"/>
      <c r="AA1164" s="70"/>
      <c r="AB1164" s="70"/>
      <c r="AC1164" s="70"/>
      <c r="AD1164" s="70"/>
      <c r="AE1164" s="70"/>
      <c r="AF1164" s="70"/>
      <c r="AG1164" s="70"/>
      <c r="AH1164" s="70"/>
      <c r="AI1164" s="70"/>
      <c r="AJ1164" s="70"/>
      <c r="AK1164" s="70"/>
      <c r="AL1164" s="70"/>
      <c r="AM1164" s="70"/>
      <c r="AN1164" s="70"/>
      <c r="AO1164" s="70"/>
      <c r="AP1164" s="70"/>
      <c r="AQ1164" s="70"/>
      <c r="AR1164" s="70"/>
      <c r="AS1164" s="70"/>
      <c r="AT1164" s="70"/>
      <c r="AU1164" s="70"/>
      <c r="AV1164" s="70"/>
      <c r="AW1164" s="70"/>
      <c r="AX1164" s="70"/>
      <c r="AY1164" s="70"/>
      <c r="AZ1164" s="70"/>
      <c r="BA1164" s="70"/>
      <c r="BB1164" s="70"/>
      <c r="BC1164" s="70"/>
      <c r="BD1164" s="70"/>
      <c r="BE1164" s="70"/>
      <c r="BF1164" s="70"/>
      <c r="BG1164" s="70"/>
      <c r="BH1164" s="70"/>
      <c r="BI1164" s="70"/>
      <c r="BJ1164" s="70"/>
      <c r="BK1164" s="70"/>
      <c r="BL1164" s="70"/>
      <c r="BM1164" s="70"/>
      <c r="BN1164" s="70"/>
      <c r="BO1164" s="70"/>
      <c r="BP1164" s="70"/>
      <c r="BQ1164" s="70"/>
      <c r="BR1164" s="70"/>
      <c r="BS1164" s="70"/>
    </row>
    <row r="1165" spans="7:71" ht="16.5" x14ac:dyDescent="0.35">
      <c r="G1165" s="70"/>
      <c r="H1165" s="70"/>
      <c r="I1165" s="70"/>
      <c r="J1165" s="70"/>
      <c r="K1165" s="70"/>
      <c r="L1165" s="70"/>
      <c r="M1165" s="70"/>
      <c r="N1165" s="70"/>
      <c r="O1165" s="70"/>
      <c r="P1165" s="70"/>
      <c r="Q1165" s="70"/>
      <c r="R1165" s="70"/>
      <c r="S1165" s="70"/>
      <c r="T1165" s="70"/>
      <c r="U1165" s="70"/>
      <c r="V1165" s="70"/>
      <c r="W1165" s="70"/>
      <c r="X1165" s="70"/>
      <c r="Y1165" s="70"/>
      <c r="Z1165" s="70"/>
      <c r="AA1165" s="70"/>
      <c r="AB1165" s="70"/>
      <c r="AC1165" s="70"/>
      <c r="AD1165" s="70"/>
      <c r="AE1165" s="70"/>
      <c r="AF1165" s="70"/>
      <c r="AG1165" s="70"/>
      <c r="AH1165" s="70"/>
      <c r="AI1165" s="70"/>
      <c r="AJ1165" s="70"/>
      <c r="AK1165" s="70"/>
      <c r="AL1165" s="70"/>
      <c r="AM1165" s="70"/>
      <c r="AN1165" s="70"/>
      <c r="AO1165" s="70"/>
      <c r="AP1165" s="70"/>
      <c r="AQ1165" s="70"/>
      <c r="AR1165" s="70"/>
      <c r="AS1165" s="70"/>
      <c r="AT1165" s="70"/>
      <c r="AU1165" s="70"/>
      <c r="AV1165" s="70"/>
      <c r="AW1165" s="70"/>
      <c r="AX1165" s="70"/>
      <c r="AY1165" s="70"/>
      <c r="AZ1165" s="70"/>
      <c r="BA1165" s="70"/>
      <c r="BB1165" s="70"/>
      <c r="BC1165" s="70"/>
      <c r="BD1165" s="70"/>
      <c r="BE1165" s="70"/>
      <c r="BF1165" s="70"/>
      <c r="BG1165" s="70"/>
      <c r="BH1165" s="70"/>
      <c r="BI1165" s="70"/>
      <c r="BJ1165" s="70"/>
      <c r="BK1165" s="70"/>
      <c r="BL1165" s="70"/>
      <c r="BM1165" s="70"/>
      <c r="BN1165" s="70"/>
      <c r="BO1165" s="70"/>
      <c r="BP1165" s="70"/>
      <c r="BQ1165" s="70"/>
      <c r="BR1165" s="70"/>
      <c r="BS1165" s="70"/>
    </row>
    <row r="1166" spans="7:71" ht="16.5" x14ac:dyDescent="0.35">
      <c r="G1166" s="70"/>
      <c r="H1166" s="70"/>
      <c r="I1166" s="70"/>
      <c r="J1166" s="70"/>
      <c r="K1166" s="70"/>
      <c r="L1166" s="70"/>
      <c r="M1166" s="70"/>
      <c r="N1166" s="70"/>
      <c r="O1166" s="70"/>
      <c r="P1166" s="70"/>
      <c r="Q1166" s="70"/>
      <c r="R1166" s="70"/>
      <c r="S1166" s="70"/>
      <c r="T1166" s="70"/>
      <c r="U1166" s="70"/>
      <c r="V1166" s="70"/>
      <c r="W1166" s="70"/>
      <c r="X1166" s="70"/>
      <c r="Y1166" s="70"/>
      <c r="Z1166" s="70"/>
      <c r="AA1166" s="70"/>
      <c r="AB1166" s="70"/>
      <c r="AC1166" s="70"/>
      <c r="AD1166" s="70"/>
      <c r="AE1166" s="70"/>
      <c r="AF1166" s="70"/>
      <c r="AG1166" s="70"/>
      <c r="AH1166" s="70"/>
      <c r="AI1166" s="70"/>
      <c r="AJ1166" s="70"/>
      <c r="AK1166" s="70"/>
      <c r="AL1166" s="70"/>
      <c r="AM1166" s="70"/>
      <c r="AN1166" s="70"/>
      <c r="AO1166" s="70"/>
      <c r="AP1166" s="70"/>
      <c r="AQ1166" s="70"/>
      <c r="AR1166" s="70"/>
      <c r="AS1166" s="70"/>
      <c r="AT1166" s="70"/>
      <c r="AU1166" s="70"/>
      <c r="AV1166" s="70"/>
      <c r="AW1166" s="70"/>
      <c r="AX1166" s="70"/>
      <c r="AY1166" s="70"/>
      <c r="AZ1166" s="70"/>
      <c r="BA1166" s="70"/>
      <c r="BB1166" s="70"/>
      <c r="BC1166" s="70"/>
      <c r="BD1166" s="70"/>
      <c r="BE1166" s="70"/>
      <c r="BF1166" s="70"/>
      <c r="BG1166" s="70"/>
      <c r="BH1166" s="70"/>
      <c r="BI1166" s="70"/>
      <c r="BJ1166" s="70"/>
      <c r="BK1166" s="70"/>
      <c r="BL1166" s="70"/>
      <c r="BM1166" s="70"/>
      <c r="BN1166" s="70"/>
      <c r="BO1166" s="70"/>
      <c r="BP1166" s="70"/>
      <c r="BQ1166" s="70"/>
      <c r="BR1166" s="70"/>
      <c r="BS1166" s="70"/>
    </row>
    <row r="1167" spans="7:71" ht="16.5" x14ac:dyDescent="0.35">
      <c r="G1167" s="70"/>
      <c r="H1167" s="70"/>
      <c r="I1167" s="70"/>
      <c r="J1167" s="70"/>
      <c r="K1167" s="70"/>
      <c r="L1167" s="70"/>
      <c r="M1167" s="70"/>
      <c r="N1167" s="70"/>
      <c r="O1167" s="70"/>
      <c r="P1167" s="70"/>
      <c r="Q1167" s="70"/>
      <c r="R1167" s="70"/>
      <c r="S1167" s="70"/>
      <c r="T1167" s="70"/>
      <c r="U1167" s="70"/>
      <c r="V1167" s="70"/>
      <c r="W1167" s="70"/>
      <c r="X1167" s="70"/>
      <c r="Y1167" s="70"/>
      <c r="Z1167" s="70"/>
      <c r="AA1167" s="70"/>
      <c r="AB1167" s="70"/>
      <c r="AC1167" s="70"/>
      <c r="AD1167" s="70"/>
      <c r="AE1167" s="70"/>
      <c r="AF1167" s="70"/>
      <c r="AG1167" s="70"/>
      <c r="AH1167" s="70"/>
      <c r="AI1167" s="70"/>
      <c r="AJ1167" s="70"/>
      <c r="AK1167" s="70"/>
      <c r="AL1167" s="70"/>
      <c r="AM1167" s="70"/>
      <c r="AN1167" s="70"/>
      <c r="AO1167" s="70"/>
      <c r="AP1167" s="70"/>
      <c r="AQ1167" s="70"/>
      <c r="AR1167" s="70"/>
      <c r="AS1167" s="70"/>
      <c r="AT1167" s="70"/>
      <c r="AU1167" s="70"/>
      <c r="AV1167" s="70"/>
      <c r="AW1167" s="70"/>
      <c r="AX1167" s="70"/>
      <c r="AY1167" s="70"/>
      <c r="AZ1167" s="70"/>
      <c r="BA1167" s="70"/>
      <c r="BB1167" s="70"/>
      <c r="BC1167" s="70"/>
      <c r="BD1167" s="70"/>
      <c r="BE1167" s="70"/>
      <c r="BF1167" s="70"/>
      <c r="BG1167" s="70"/>
      <c r="BH1167" s="70"/>
      <c r="BI1167" s="70"/>
      <c r="BJ1167" s="70"/>
      <c r="BK1167" s="70"/>
      <c r="BL1167" s="70"/>
      <c r="BM1167" s="70"/>
      <c r="BN1167" s="70"/>
      <c r="BO1167" s="70"/>
      <c r="BP1167" s="70"/>
      <c r="BQ1167" s="70"/>
      <c r="BR1167" s="70"/>
      <c r="BS1167" s="70"/>
    </row>
    <row r="1168" spans="7:71" ht="16.5" x14ac:dyDescent="0.35">
      <c r="G1168" s="70"/>
      <c r="H1168" s="70"/>
      <c r="I1168" s="70"/>
      <c r="J1168" s="70"/>
      <c r="K1168" s="70"/>
      <c r="L1168" s="70"/>
      <c r="M1168" s="70"/>
      <c r="N1168" s="70"/>
      <c r="O1168" s="70"/>
      <c r="P1168" s="70"/>
      <c r="Q1168" s="70"/>
      <c r="R1168" s="70"/>
      <c r="S1168" s="70"/>
      <c r="T1168" s="70"/>
      <c r="U1168" s="70"/>
      <c r="V1168" s="70"/>
      <c r="W1168" s="70"/>
      <c r="X1168" s="70"/>
      <c r="Y1168" s="70"/>
      <c r="Z1168" s="70"/>
      <c r="AA1168" s="70"/>
      <c r="AB1168" s="70"/>
      <c r="AC1168" s="70"/>
      <c r="AD1168" s="70"/>
      <c r="AE1168" s="70"/>
      <c r="AF1168" s="70"/>
      <c r="AG1168" s="70"/>
      <c r="AH1168" s="70"/>
      <c r="AI1168" s="70"/>
      <c r="AJ1168" s="70"/>
      <c r="AK1168" s="70"/>
      <c r="AL1168" s="70"/>
      <c r="AM1168" s="70"/>
      <c r="AN1168" s="70"/>
      <c r="AO1168" s="70"/>
      <c r="AP1168" s="70"/>
      <c r="AQ1168" s="70"/>
      <c r="AR1168" s="70"/>
      <c r="AS1168" s="70"/>
      <c r="AT1168" s="70"/>
      <c r="AU1168" s="70"/>
      <c r="AV1168" s="70"/>
      <c r="AW1168" s="70"/>
      <c r="AX1168" s="70"/>
      <c r="AY1168" s="70"/>
      <c r="AZ1168" s="70"/>
      <c r="BA1168" s="70"/>
      <c r="BB1168" s="70"/>
      <c r="BC1168" s="70"/>
      <c r="BD1168" s="70"/>
      <c r="BE1168" s="70"/>
      <c r="BF1168" s="70"/>
      <c r="BG1168" s="70"/>
      <c r="BH1168" s="70"/>
      <c r="BI1168" s="70"/>
      <c r="BJ1168" s="70"/>
      <c r="BK1168" s="70"/>
      <c r="BL1168" s="70"/>
      <c r="BM1168" s="70"/>
      <c r="BN1168" s="70"/>
      <c r="BO1168" s="70"/>
      <c r="BP1168" s="70"/>
      <c r="BQ1168" s="70"/>
      <c r="BR1168" s="70"/>
      <c r="BS1168" s="70"/>
    </row>
    <row r="1169" spans="7:71" ht="16.5" x14ac:dyDescent="0.35">
      <c r="G1169" s="70"/>
      <c r="H1169" s="70"/>
      <c r="I1169" s="70"/>
      <c r="J1169" s="70"/>
      <c r="K1169" s="70"/>
      <c r="L1169" s="70"/>
      <c r="M1169" s="70"/>
      <c r="N1169" s="70"/>
      <c r="O1169" s="70"/>
      <c r="P1169" s="70"/>
      <c r="Q1169" s="70"/>
      <c r="R1169" s="70"/>
      <c r="S1169" s="70"/>
      <c r="T1169" s="70"/>
      <c r="U1169" s="70"/>
      <c r="V1169" s="70"/>
      <c r="W1169" s="70"/>
      <c r="X1169" s="70"/>
      <c r="Y1169" s="70"/>
      <c r="Z1169" s="70"/>
      <c r="AA1169" s="70"/>
      <c r="AB1169" s="70"/>
      <c r="AC1169" s="70"/>
      <c r="AD1169" s="70"/>
      <c r="AE1169" s="70"/>
      <c r="AF1169" s="70"/>
      <c r="AG1169" s="70"/>
      <c r="AH1169" s="70"/>
      <c r="AI1169" s="70"/>
      <c r="AJ1169" s="70"/>
      <c r="AK1169" s="70"/>
      <c r="AL1169" s="70"/>
      <c r="AM1169" s="70"/>
      <c r="AN1169" s="70"/>
      <c r="AO1169" s="70"/>
      <c r="AP1169" s="70"/>
      <c r="AQ1169" s="70"/>
      <c r="AR1169" s="70"/>
      <c r="AS1169" s="70"/>
      <c r="AT1169" s="70"/>
      <c r="AU1169" s="70"/>
      <c r="AV1169" s="70"/>
      <c r="AW1169" s="70"/>
      <c r="AX1169" s="70"/>
      <c r="AY1169" s="70"/>
      <c r="AZ1169" s="70"/>
      <c r="BA1169" s="70"/>
      <c r="BB1169" s="70"/>
      <c r="BC1169" s="70"/>
      <c r="BD1169" s="70"/>
      <c r="BE1169" s="70"/>
      <c r="BF1169" s="70"/>
      <c r="BG1169" s="70"/>
      <c r="BH1169" s="70"/>
      <c r="BI1169" s="70"/>
      <c r="BJ1169" s="70"/>
      <c r="BK1169" s="70"/>
      <c r="BL1169" s="70"/>
      <c r="BM1169" s="70"/>
      <c r="BN1169" s="70"/>
      <c r="BO1169" s="70"/>
      <c r="BP1169" s="70"/>
      <c r="BQ1169" s="70"/>
      <c r="BR1169" s="70"/>
      <c r="BS1169" s="70"/>
    </row>
    <row r="1170" spans="7:71" ht="16.5" x14ac:dyDescent="0.35">
      <c r="G1170" s="70"/>
      <c r="H1170" s="70"/>
      <c r="I1170" s="70"/>
      <c r="J1170" s="70"/>
      <c r="K1170" s="70"/>
      <c r="L1170" s="70"/>
      <c r="M1170" s="70"/>
      <c r="N1170" s="70"/>
      <c r="O1170" s="70"/>
      <c r="P1170" s="70"/>
      <c r="Q1170" s="70"/>
      <c r="R1170" s="70"/>
      <c r="S1170" s="70"/>
      <c r="T1170" s="70"/>
      <c r="U1170" s="70"/>
      <c r="V1170" s="70"/>
      <c r="W1170" s="70"/>
      <c r="X1170" s="70"/>
      <c r="Y1170" s="70"/>
      <c r="Z1170" s="70"/>
      <c r="AA1170" s="70"/>
      <c r="AB1170" s="70"/>
      <c r="AC1170" s="70"/>
      <c r="AD1170" s="70"/>
      <c r="AE1170" s="70"/>
      <c r="AF1170" s="70"/>
      <c r="AG1170" s="70"/>
      <c r="AH1170" s="70"/>
      <c r="AI1170" s="70"/>
      <c r="AJ1170" s="70"/>
      <c r="AK1170" s="70"/>
      <c r="AL1170" s="70"/>
      <c r="AM1170" s="70"/>
      <c r="AN1170" s="70"/>
      <c r="AO1170" s="70"/>
      <c r="AP1170" s="70"/>
      <c r="AQ1170" s="70"/>
      <c r="AR1170" s="70"/>
      <c r="AS1170" s="70"/>
      <c r="AT1170" s="70"/>
      <c r="AU1170" s="70"/>
      <c r="AV1170" s="70"/>
      <c r="AW1170" s="70"/>
      <c r="AX1170" s="70"/>
      <c r="AY1170" s="70"/>
      <c r="AZ1170" s="70"/>
      <c r="BA1170" s="70"/>
      <c r="BB1170" s="70"/>
      <c r="BC1170" s="70"/>
      <c r="BD1170" s="70"/>
      <c r="BE1170" s="70"/>
      <c r="BF1170" s="70"/>
      <c r="BG1170" s="70"/>
      <c r="BH1170" s="70"/>
      <c r="BI1170" s="70"/>
      <c r="BJ1170" s="70"/>
      <c r="BK1170" s="70"/>
      <c r="BL1170" s="70"/>
      <c r="BM1170" s="70"/>
      <c r="BN1170" s="70"/>
      <c r="BO1170" s="70"/>
      <c r="BP1170" s="70"/>
      <c r="BQ1170" s="70"/>
      <c r="BR1170" s="70"/>
      <c r="BS1170" s="70"/>
    </row>
    <row r="1171" spans="7:71" ht="16.5" x14ac:dyDescent="0.35">
      <c r="G1171" s="70"/>
      <c r="H1171" s="70"/>
      <c r="I1171" s="70"/>
      <c r="J1171" s="70"/>
      <c r="K1171" s="70"/>
      <c r="L1171" s="70"/>
      <c r="M1171" s="70"/>
      <c r="N1171" s="70"/>
      <c r="O1171" s="70"/>
      <c r="P1171" s="70"/>
      <c r="Q1171" s="70"/>
      <c r="R1171" s="70"/>
      <c r="S1171" s="70"/>
      <c r="T1171" s="70"/>
      <c r="U1171" s="70"/>
      <c r="V1171" s="70"/>
      <c r="W1171" s="70"/>
      <c r="X1171" s="70"/>
      <c r="Y1171" s="70"/>
      <c r="Z1171" s="70"/>
      <c r="AA1171" s="70"/>
      <c r="AB1171" s="70"/>
      <c r="AC1171" s="70"/>
      <c r="AD1171" s="70"/>
      <c r="AE1171" s="70"/>
      <c r="AF1171" s="70"/>
      <c r="AG1171" s="70"/>
      <c r="AH1171" s="70"/>
      <c r="AI1171" s="70"/>
      <c r="AJ1171" s="70"/>
      <c r="AK1171" s="70"/>
      <c r="AL1171" s="70"/>
      <c r="AM1171" s="70"/>
      <c r="AN1171" s="70"/>
      <c r="AO1171" s="70"/>
      <c r="AP1171" s="70"/>
      <c r="AQ1171" s="70"/>
      <c r="AR1171" s="70"/>
      <c r="AS1171" s="70"/>
      <c r="AT1171" s="70"/>
      <c r="AU1171" s="70"/>
      <c r="AV1171" s="70"/>
      <c r="AW1171" s="70"/>
      <c r="AX1171" s="70"/>
      <c r="AY1171" s="70"/>
      <c r="AZ1171" s="70"/>
      <c r="BA1171" s="70"/>
      <c r="BB1171" s="70"/>
      <c r="BC1171" s="70"/>
      <c r="BD1171" s="70"/>
      <c r="BE1171" s="70"/>
      <c r="BF1171" s="70"/>
      <c r="BG1171" s="70"/>
      <c r="BH1171" s="70"/>
      <c r="BI1171" s="70"/>
      <c r="BJ1171" s="70"/>
      <c r="BK1171" s="70"/>
      <c r="BL1171" s="70"/>
      <c r="BM1171" s="70"/>
      <c r="BN1171" s="70"/>
      <c r="BO1171" s="70"/>
      <c r="BP1171" s="70"/>
      <c r="BQ1171" s="70"/>
      <c r="BR1171" s="70"/>
      <c r="BS1171" s="70"/>
    </row>
    <row r="1172" spans="7:71" ht="16.5" x14ac:dyDescent="0.35">
      <c r="G1172" s="70"/>
      <c r="H1172" s="70"/>
      <c r="I1172" s="70"/>
      <c r="J1172" s="70"/>
      <c r="K1172" s="70"/>
      <c r="L1172" s="70"/>
      <c r="M1172" s="70"/>
      <c r="N1172" s="70"/>
      <c r="O1172" s="70"/>
      <c r="P1172" s="70"/>
      <c r="Q1172" s="70"/>
      <c r="R1172" s="70"/>
      <c r="S1172" s="70"/>
      <c r="T1172" s="70"/>
      <c r="U1172" s="70"/>
      <c r="V1172" s="70"/>
      <c r="W1172" s="70"/>
      <c r="X1172" s="70"/>
      <c r="Y1172" s="70"/>
      <c r="Z1172" s="70"/>
      <c r="AA1172" s="70"/>
      <c r="AB1172" s="70"/>
      <c r="AC1172" s="70"/>
      <c r="AD1172" s="70"/>
      <c r="AE1172" s="70"/>
      <c r="AF1172" s="70"/>
      <c r="AG1172" s="70"/>
      <c r="AH1172" s="70"/>
      <c r="AI1172" s="70"/>
      <c r="AJ1172" s="70"/>
      <c r="AK1172" s="70"/>
      <c r="AL1172" s="70"/>
      <c r="AM1172" s="70"/>
      <c r="AN1172" s="70"/>
      <c r="AO1172" s="70"/>
      <c r="AP1172" s="70"/>
      <c r="AQ1172" s="70"/>
      <c r="AR1172" s="70"/>
      <c r="AS1172" s="70"/>
      <c r="AT1172" s="70"/>
      <c r="AU1172" s="70"/>
      <c r="AV1172" s="70"/>
      <c r="AW1172" s="70"/>
      <c r="AX1172" s="70"/>
      <c r="AY1172" s="70"/>
      <c r="AZ1172" s="70"/>
      <c r="BA1172" s="70"/>
      <c r="BB1172" s="70"/>
      <c r="BC1172" s="70"/>
      <c r="BD1172" s="70"/>
      <c r="BE1172" s="70"/>
      <c r="BF1172" s="70"/>
      <c r="BG1172" s="70"/>
      <c r="BH1172" s="70"/>
      <c r="BI1172" s="70"/>
      <c r="BJ1172" s="70"/>
      <c r="BK1172" s="70"/>
      <c r="BL1172" s="70"/>
      <c r="BM1172" s="70"/>
      <c r="BN1172" s="70"/>
      <c r="BO1172" s="70"/>
      <c r="BP1172" s="70"/>
      <c r="BQ1172" s="70"/>
      <c r="BR1172" s="70"/>
      <c r="BS1172" s="70"/>
    </row>
    <row r="1173" spans="7:71" ht="16.5" x14ac:dyDescent="0.35">
      <c r="G1173" s="70"/>
      <c r="H1173" s="70"/>
      <c r="I1173" s="70"/>
      <c r="J1173" s="70"/>
      <c r="K1173" s="70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70"/>
      <c r="Y1173" s="70"/>
      <c r="Z1173" s="70"/>
      <c r="AA1173" s="70"/>
      <c r="AB1173" s="70"/>
      <c r="AC1173" s="70"/>
      <c r="AD1173" s="70"/>
      <c r="AE1173" s="70"/>
      <c r="AF1173" s="70"/>
      <c r="AG1173" s="70"/>
      <c r="AH1173" s="70"/>
      <c r="AI1173" s="70"/>
      <c r="AJ1173" s="70"/>
      <c r="AK1173" s="70"/>
      <c r="AL1173" s="70"/>
      <c r="AM1173" s="70"/>
      <c r="AN1173" s="70"/>
      <c r="AO1173" s="70"/>
      <c r="AP1173" s="70"/>
      <c r="AQ1173" s="70"/>
      <c r="AR1173" s="70"/>
      <c r="AS1173" s="70"/>
      <c r="AT1173" s="70"/>
      <c r="AU1173" s="70"/>
      <c r="AV1173" s="70"/>
      <c r="AW1173" s="70"/>
      <c r="AX1173" s="70"/>
      <c r="AY1173" s="70"/>
      <c r="AZ1173" s="70"/>
      <c r="BA1173" s="70"/>
      <c r="BB1173" s="70"/>
      <c r="BC1173" s="70"/>
      <c r="BD1173" s="70"/>
      <c r="BE1173" s="70"/>
      <c r="BF1173" s="70"/>
      <c r="BG1173" s="70"/>
      <c r="BH1173" s="70"/>
      <c r="BI1173" s="70"/>
      <c r="BJ1173" s="70"/>
      <c r="BK1173" s="70"/>
      <c r="BL1173" s="70"/>
      <c r="BM1173" s="70"/>
      <c r="BN1173" s="70"/>
      <c r="BO1173" s="70"/>
      <c r="BP1173" s="70"/>
      <c r="BQ1173" s="70"/>
      <c r="BR1173" s="70"/>
      <c r="BS1173" s="70"/>
    </row>
    <row r="1174" spans="7:71" ht="16.5" x14ac:dyDescent="0.35">
      <c r="G1174" s="70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70"/>
      <c r="Y1174" s="70"/>
      <c r="Z1174" s="70"/>
      <c r="AA1174" s="70"/>
      <c r="AB1174" s="70"/>
      <c r="AC1174" s="70"/>
      <c r="AD1174" s="70"/>
      <c r="AE1174" s="70"/>
      <c r="AF1174" s="70"/>
      <c r="AG1174" s="70"/>
      <c r="AH1174" s="70"/>
      <c r="AI1174" s="70"/>
      <c r="AJ1174" s="70"/>
      <c r="AK1174" s="70"/>
      <c r="AL1174" s="70"/>
      <c r="AM1174" s="70"/>
      <c r="AN1174" s="70"/>
      <c r="AO1174" s="70"/>
      <c r="AP1174" s="70"/>
      <c r="AQ1174" s="70"/>
      <c r="AR1174" s="70"/>
      <c r="AS1174" s="70"/>
      <c r="AT1174" s="70"/>
      <c r="AU1174" s="70"/>
      <c r="AV1174" s="70"/>
      <c r="AW1174" s="70"/>
      <c r="AX1174" s="70"/>
      <c r="AY1174" s="70"/>
      <c r="AZ1174" s="70"/>
      <c r="BA1174" s="70"/>
      <c r="BB1174" s="70"/>
      <c r="BC1174" s="70"/>
      <c r="BD1174" s="70"/>
      <c r="BE1174" s="70"/>
      <c r="BF1174" s="70"/>
      <c r="BG1174" s="70"/>
      <c r="BH1174" s="70"/>
      <c r="BI1174" s="70"/>
      <c r="BJ1174" s="70"/>
      <c r="BK1174" s="70"/>
      <c r="BL1174" s="70"/>
      <c r="BM1174" s="70"/>
      <c r="BN1174" s="70"/>
      <c r="BO1174" s="70"/>
      <c r="BP1174" s="70"/>
      <c r="BQ1174" s="70"/>
      <c r="BR1174" s="70"/>
      <c r="BS1174" s="70"/>
    </row>
    <row r="1175" spans="7:71" ht="16.5" x14ac:dyDescent="0.35"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70"/>
      <c r="Y1175" s="70"/>
      <c r="Z1175" s="70"/>
      <c r="AA1175" s="70"/>
      <c r="AB1175" s="70"/>
      <c r="AC1175" s="70"/>
      <c r="AD1175" s="70"/>
      <c r="AE1175" s="70"/>
      <c r="AF1175" s="70"/>
      <c r="AG1175" s="70"/>
      <c r="AH1175" s="70"/>
      <c r="AI1175" s="70"/>
      <c r="AJ1175" s="70"/>
      <c r="AK1175" s="70"/>
      <c r="AL1175" s="70"/>
      <c r="AM1175" s="70"/>
      <c r="AN1175" s="70"/>
      <c r="AO1175" s="70"/>
      <c r="AP1175" s="70"/>
      <c r="AQ1175" s="70"/>
      <c r="AR1175" s="70"/>
      <c r="AS1175" s="70"/>
      <c r="AT1175" s="70"/>
      <c r="AU1175" s="70"/>
      <c r="AV1175" s="70"/>
      <c r="AW1175" s="70"/>
      <c r="AX1175" s="70"/>
      <c r="AY1175" s="70"/>
      <c r="AZ1175" s="70"/>
      <c r="BA1175" s="70"/>
      <c r="BB1175" s="70"/>
      <c r="BC1175" s="70"/>
      <c r="BD1175" s="70"/>
      <c r="BE1175" s="70"/>
      <c r="BF1175" s="70"/>
      <c r="BG1175" s="70"/>
      <c r="BH1175" s="70"/>
      <c r="BI1175" s="70"/>
      <c r="BJ1175" s="70"/>
      <c r="BK1175" s="70"/>
      <c r="BL1175" s="70"/>
      <c r="BM1175" s="70"/>
      <c r="BN1175" s="70"/>
      <c r="BO1175" s="70"/>
      <c r="BP1175" s="70"/>
      <c r="BQ1175" s="70"/>
      <c r="BR1175" s="70"/>
      <c r="BS1175" s="70"/>
    </row>
    <row r="1176" spans="7:71" ht="16.5" x14ac:dyDescent="0.35">
      <c r="G1176" s="70"/>
      <c r="H1176" s="70"/>
      <c r="I1176" s="70"/>
      <c r="J1176" s="70"/>
      <c r="K1176" s="70"/>
      <c r="L1176" s="70"/>
      <c r="M1176" s="70"/>
      <c r="N1176" s="70"/>
      <c r="O1176" s="70"/>
      <c r="P1176" s="70"/>
      <c r="Q1176" s="70"/>
      <c r="R1176" s="70"/>
      <c r="S1176" s="70"/>
      <c r="T1176" s="70"/>
      <c r="U1176" s="70"/>
      <c r="V1176" s="70"/>
      <c r="W1176" s="70"/>
      <c r="X1176" s="70"/>
      <c r="Y1176" s="70"/>
      <c r="Z1176" s="70"/>
      <c r="AA1176" s="70"/>
      <c r="AB1176" s="70"/>
      <c r="AC1176" s="70"/>
      <c r="AD1176" s="70"/>
      <c r="AE1176" s="70"/>
      <c r="AF1176" s="70"/>
      <c r="AG1176" s="70"/>
      <c r="AH1176" s="70"/>
      <c r="AI1176" s="70"/>
      <c r="AJ1176" s="70"/>
      <c r="AK1176" s="70"/>
      <c r="AL1176" s="70"/>
      <c r="AM1176" s="70"/>
      <c r="AN1176" s="70"/>
      <c r="AO1176" s="70"/>
      <c r="AP1176" s="70"/>
      <c r="AQ1176" s="70"/>
      <c r="AR1176" s="70"/>
      <c r="AS1176" s="70"/>
      <c r="AT1176" s="70"/>
      <c r="AU1176" s="70"/>
      <c r="AV1176" s="70"/>
      <c r="AW1176" s="70"/>
      <c r="AX1176" s="70"/>
      <c r="AY1176" s="70"/>
      <c r="AZ1176" s="70"/>
      <c r="BA1176" s="70"/>
      <c r="BB1176" s="70"/>
      <c r="BC1176" s="70"/>
      <c r="BD1176" s="70"/>
      <c r="BE1176" s="70"/>
      <c r="BF1176" s="70"/>
      <c r="BG1176" s="70"/>
      <c r="BH1176" s="70"/>
      <c r="BI1176" s="70"/>
      <c r="BJ1176" s="70"/>
      <c r="BK1176" s="70"/>
      <c r="BL1176" s="70"/>
      <c r="BM1176" s="70"/>
      <c r="BN1176" s="70"/>
      <c r="BO1176" s="70"/>
      <c r="BP1176" s="70"/>
      <c r="BQ1176" s="70"/>
      <c r="BR1176" s="70"/>
      <c r="BS1176" s="70"/>
    </row>
    <row r="1177" spans="7:71" ht="16.5" x14ac:dyDescent="0.35">
      <c r="G1177" s="70"/>
      <c r="H1177" s="70"/>
      <c r="I1177" s="70"/>
      <c r="J1177" s="70"/>
      <c r="K1177" s="70"/>
      <c r="L1177" s="70"/>
      <c r="M1177" s="70"/>
      <c r="N1177" s="70"/>
      <c r="O1177" s="70"/>
      <c r="P1177" s="70"/>
      <c r="Q1177" s="70"/>
      <c r="R1177" s="70"/>
      <c r="S1177" s="70"/>
      <c r="T1177" s="70"/>
      <c r="U1177" s="70"/>
      <c r="V1177" s="70"/>
      <c r="W1177" s="70"/>
      <c r="X1177" s="70"/>
      <c r="Y1177" s="70"/>
      <c r="Z1177" s="70"/>
      <c r="AA1177" s="70"/>
      <c r="AB1177" s="70"/>
      <c r="AC1177" s="70"/>
      <c r="AD1177" s="70"/>
      <c r="AE1177" s="70"/>
      <c r="AF1177" s="70"/>
      <c r="AG1177" s="70"/>
      <c r="AH1177" s="70"/>
      <c r="AI1177" s="70"/>
      <c r="AJ1177" s="70"/>
      <c r="AK1177" s="70"/>
      <c r="AL1177" s="70"/>
      <c r="AM1177" s="70"/>
      <c r="AN1177" s="70"/>
      <c r="AO1177" s="70"/>
      <c r="AP1177" s="70"/>
      <c r="AQ1177" s="70"/>
      <c r="AR1177" s="70"/>
      <c r="AS1177" s="70"/>
      <c r="AT1177" s="70"/>
      <c r="AU1177" s="70"/>
      <c r="AV1177" s="70"/>
      <c r="AW1177" s="70"/>
      <c r="AX1177" s="70"/>
      <c r="AY1177" s="70"/>
      <c r="AZ1177" s="70"/>
      <c r="BA1177" s="70"/>
      <c r="BB1177" s="70"/>
      <c r="BC1177" s="70"/>
      <c r="BD1177" s="70"/>
      <c r="BE1177" s="70"/>
      <c r="BF1177" s="70"/>
      <c r="BG1177" s="70"/>
      <c r="BH1177" s="70"/>
      <c r="BI1177" s="70"/>
      <c r="BJ1177" s="70"/>
      <c r="BK1177" s="70"/>
      <c r="BL1177" s="70"/>
      <c r="BM1177" s="70"/>
      <c r="BN1177" s="70"/>
      <c r="BO1177" s="70"/>
      <c r="BP1177" s="70"/>
      <c r="BQ1177" s="70"/>
      <c r="BR1177" s="70"/>
      <c r="BS1177" s="70"/>
    </row>
    <row r="1178" spans="7:71" ht="16.5" x14ac:dyDescent="0.35">
      <c r="G1178" s="70"/>
      <c r="H1178" s="70"/>
      <c r="I1178" s="70"/>
      <c r="J1178" s="70"/>
      <c r="K1178" s="70"/>
      <c r="L1178" s="70"/>
      <c r="M1178" s="70"/>
      <c r="N1178" s="70"/>
      <c r="O1178" s="70"/>
      <c r="P1178" s="70"/>
      <c r="Q1178" s="70"/>
      <c r="R1178" s="70"/>
      <c r="S1178" s="70"/>
      <c r="T1178" s="70"/>
      <c r="U1178" s="70"/>
      <c r="V1178" s="70"/>
      <c r="W1178" s="70"/>
      <c r="X1178" s="70"/>
      <c r="Y1178" s="70"/>
      <c r="Z1178" s="70"/>
      <c r="AA1178" s="70"/>
      <c r="AB1178" s="70"/>
      <c r="AC1178" s="70"/>
      <c r="AD1178" s="70"/>
      <c r="AE1178" s="70"/>
      <c r="AF1178" s="70"/>
      <c r="AG1178" s="70"/>
      <c r="AH1178" s="70"/>
      <c r="AI1178" s="70"/>
      <c r="AJ1178" s="70"/>
      <c r="AK1178" s="70"/>
      <c r="AL1178" s="70"/>
      <c r="AM1178" s="70"/>
      <c r="AN1178" s="70"/>
      <c r="AO1178" s="70"/>
      <c r="AP1178" s="70"/>
      <c r="AQ1178" s="70"/>
      <c r="AR1178" s="70"/>
      <c r="AS1178" s="70"/>
      <c r="AT1178" s="70"/>
      <c r="AU1178" s="70"/>
      <c r="AV1178" s="70"/>
      <c r="AW1178" s="70"/>
      <c r="AX1178" s="70"/>
      <c r="AY1178" s="70"/>
      <c r="AZ1178" s="70"/>
      <c r="BA1178" s="70"/>
      <c r="BB1178" s="70"/>
      <c r="BC1178" s="70"/>
      <c r="BD1178" s="70"/>
      <c r="BE1178" s="70"/>
      <c r="BF1178" s="70"/>
      <c r="BG1178" s="70"/>
      <c r="BH1178" s="70"/>
      <c r="BI1178" s="70"/>
      <c r="BJ1178" s="70"/>
      <c r="BK1178" s="70"/>
      <c r="BL1178" s="70"/>
      <c r="BM1178" s="70"/>
      <c r="BN1178" s="70"/>
      <c r="BO1178" s="70"/>
      <c r="BP1178" s="70"/>
      <c r="BQ1178" s="70"/>
      <c r="BR1178" s="70"/>
      <c r="BS1178" s="70"/>
    </row>
    <row r="1179" spans="7:71" ht="16.5" x14ac:dyDescent="0.35">
      <c r="G1179" s="70"/>
      <c r="H1179" s="70"/>
      <c r="I1179" s="70"/>
      <c r="J1179" s="70"/>
      <c r="K1179" s="70"/>
      <c r="L1179" s="70"/>
      <c r="M1179" s="70"/>
      <c r="N1179" s="70"/>
      <c r="O1179" s="70"/>
      <c r="P1179" s="70"/>
      <c r="Q1179" s="70"/>
      <c r="R1179" s="70"/>
      <c r="S1179" s="70"/>
      <c r="T1179" s="70"/>
      <c r="U1179" s="70"/>
      <c r="V1179" s="70"/>
      <c r="W1179" s="70"/>
      <c r="X1179" s="70"/>
      <c r="Y1179" s="70"/>
      <c r="Z1179" s="70"/>
      <c r="AA1179" s="70"/>
      <c r="AB1179" s="70"/>
      <c r="AC1179" s="70"/>
      <c r="AD1179" s="70"/>
      <c r="AE1179" s="70"/>
      <c r="AF1179" s="70"/>
      <c r="AG1179" s="70"/>
      <c r="AH1179" s="70"/>
      <c r="AI1179" s="70"/>
      <c r="AJ1179" s="70"/>
      <c r="AK1179" s="70"/>
      <c r="AL1179" s="70"/>
      <c r="AM1179" s="70"/>
      <c r="AN1179" s="70"/>
      <c r="AO1179" s="70"/>
      <c r="AP1179" s="70"/>
      <c r="AQ1179" s="70"/>
      <c r="AR1179" s="70"/>
      <c r="AS1179" s="70"/>
      <c r="AT1179" s="70"/>
      <c r="AU1179" s="70"/>
      <c r="AV1179" s="70"/>
      <c r="AW1179" s="70"/>
      <c r="AX1179" s="70"/>
      <c r="AY1179" s="70"/>
      <c r="AZ1179" s="70"/>
      <c r="BA1179" s="70"/>
      <c r="BB1179" s="70"/>
      <c r="BC1179" s="70"/>
      <c r="BD1179" s="70"/>
      <c r="BE1179" s="70"/>
      <c r="BF1179" s="70"/>
      <c r="BG1179" s="70"/>
      <c r="BH1179" s="70"/>
      <c r="BI1179" s="70"/>
      <c r="BJ1179" s="70"/>
      <c r="BK1179" s="70"/>
      <c r="BL1179" s="70"/>
      <c r="BM1179" s="70"/>
      <c r="BN1179" s="70"/>
      <c r="BO1179" s="70"/>
      <c r="BP1179" s="70"/>
      <c r="BQ1179" s="70"/>
      <c r="BR1179" s="70"/>
      <c r="BS1179" s="70"/>
    </row>
    <row r="1180" spans="7:71" ht="16.5" x14ac:dyDescent="0.35">
      <c r="G1180" s="70"/>
      <c r="H1180" s="70"/>
      <c r="I1180" s="70"/>
      <c r="J1180" s="70"/>
      <c r="K1180" s="70"/>
      <c r="L1180" s="70"/>
      <c r="M1180" s="70"/>
      <c r="N1180" s="70"/>
      <c r="O1180" s="70"/>
      <c r="P1180" s="70"/>
      <c r="Q1180" s="70"/>
      <c r="R1180" s="70"/>
      <c r="S1180" s="70"/>
      <c r="T1180" s="70"/>
      <c r="U1180" s="70"/>
      <c r="V1180" s="70"/>
      <c r="W1180" s="70"/>
      <c r="X1180" s="70"/>
      <c r="Y1180" s="70"/>
      <c r="Z1180" s="70"/>
      <c r="AA1180" s="70"/>
      <c r="AB1180" s="70"/>
      <c r="AC1180" s="70"/>
      <c r="AD1180" s="70"/>
      <c r="AE1180" s="70"/>
      <c r="AF1180" s="70"/>
      <c r="AG1180" s="70"/>
      <c r="AH1180" s="70"/>
      <c r="AI1180" s="70"/>
      <c r="AJ1180" s="70"/>
      <c r="AK1180" s="70"/>
      <c r="AL1180" s="70"/>
      <c r="AM1180" s="70"/>
      <c r="AN1180" s="70"/>
      <c r="AO1180" s="70"/>
      <c r="AP1180" s="70"/>
      <c r="AQ1180" s="70"/>
      <c r="AR1180" s="70"/>
      <c r="AS1180" s="70"/>
      <c r="AT1180" s="70"/>
      <c r="AU1180" s="70"/>
      <c r="AV1180" s="70"/>
      <c r="AW1180" s="70"/>
      <c r="AX1180" s="70"/>
      <c r="AY1180" s="70"/>
      <c r="AZ1180" s="70"/>
      <c r="BA1180" s="70"/>
      <c r="BB1180" s="70"/>
      <c r="BC1180" s="70"/>
      <c r="BD1180" s="70"/>
      <c r="BE1180" s="70"/>
      <c r="BF1180" s="70"/>
      <c r="BG1180" s="70"/>
      <c r="BH1180" s="70"/>
      <c r="BI1180" s="70"/>
      <c r="BJ1180" s="70"/>
      <c r="BK1180" s="70"/>
      <c r="BL1180" s="70"/>
      <c r="BM1180" s="70"/>
      <c r="BN1180" s="70"/>
      <c r="BO1180" s="70"/>
      <c r="BP1180" s="70"/>
      <c r="BQ1180" s="70"/>
      <c r="BR1180" s="70"/>
      <c r="BS1180" s="70"/>
    </row>
    <row r="1181" spans="7:71" ht="16.5" x14ac:dyDescent="0.35">
      <c r="G1181" s="70"/>
      <c r="H1181" s="70"/>
      <c r="I1181" s="70"/>
      <c r="J1181" s="70"/>
      <c r="K1181" s="70"/>
      <c r="L1181" s="70"/>
      <c r="M1181" s="70"/>
      <c r="N1181" s="70"/>
      <c r="O1181" s="70"/>
      <c r="P1181" s="70"/>
      <c r="Q1181" s="70"/>
      <c r="R1181" s="70"/>
      <c r="S1181" s="70"/>
      <c r="T1181" s="70"/>
      <c r="U1181" s="70"/>
      <c r="V1181" s="70"/>
      <c r="W1181" s="70"/>
      <c r="X1181" s="70"/>
      <c r="Y1181" s="70"/>
      <c r="Z1181" s="70"/>
      <c r="AA1181" s="70"/>
      <c r="AB1181" s="70"/>
      <c r="AC1181" s="70"/>
      <c r="AD1181" s="70"/>
      <c r="AE1181" s="70"/>
      <c r="AF1181" s="70"/>
      <c r="AG1181" s="70"/>
      <c r="AH1181" s="70"/>
      <c r="AI1181" s="70"/>
      <c r="AJ1181" s="70"/>
      <c r="AK1181" s="70"/>
      <c r="AL1181" s="70"/>
      <c r="AM1181" s="70"/>
      <c r="AN1181" s="70"/>
      <c r="AO1181" s="70"/>
      <c r="AP1181" s="70"/>
      <c r="AQ1181" s="70"/>
      <c r="AR1181" s="70"/>
      <c r="AS1181" s="70"/>
      <c r="AT1181" s="70"/>
      <c r="AU1181" s="70"/>
      <c r="AV1181" s="70"/>
      <c r="AW1181" s="70"/>
      <c r="AX1181" s="70"/>
      <c r="AY1181" s="70"/>
      <c r="AZ1181" s="70"/>
      <c r="BA1181" s="70"/>
      <c r="BB1181" s="70"/>
      <c r="BC1181" s="70"/>
      <c r="BD1181" s="70"/>
      <c r="BE1181" s="70"/>
      <c r="BF1181" s="70"/>
      <c r="BG1181" s="70"/>
      <c r="BH1181" s="70"/>
      <c r="BI1181" s="70"/>
      <c r="BJ1181" s="70"/>
      <c r="BK1181" s="70"/>
      <c r="BL1181" s="70"/>
      <c r="BM1181" s="70"/>
      <c r="BN1181" s="70"/>
      <c r="BO1181" s="70"/>
      <c r="BP1181" s="70"/>
      <c r="BQ1181" s="70"/>
      <c r="BR1181" s="70"/>
      <c r="BS1181" s="70"/>
    </row>
    <row r="1182" spans="7:71" ht="16.5" x14ac:dyDescent="0.35">
      <c r="G1182" s="70"/>
      <c r="H1182" s="70"/>
      <c r="I1182" s="70"/>
      <c r="J1182" s="70"/>
      <c r="K1182" s="70"/>
      <c r="L1182" s="70"/>
      <c r="M1182" s="70"/>
      <c r="N1182" s="70"/>
      <c r="O1182" s="70"/>
      <c r="P1182" s="70"/>
      <c r="Q1182" s="70"/>
      <c r="R1182" s="70"/>
      <c r="S1182" s="70"/>
      <c r="T1182" s="70"/>
      <c r="U1182" s="70"/>
      <c r="V1182" s="70"/>
      <c r="W1182" s="70"/>
      <c r="X1182" s="70"/>
      <c r="Y1182" s="70"/>
      <c r="Z1182" s="70"/>
      <c r="AA1182" s="70"/>
      <c r="AB1182" s="70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</row>
    <row r="1183" spans="7:71" ht="16.5" x14ac:dyDescent="0.35">
      <c r="G1183" s="70"/>
      <c r="H1183" s="70"/>
      <c r="I1183" s="70"/>
      <c r="J1183" s="70"/>
      <c r="K1183" s="70"/>
      <c r="L1183" s="70"/>
      <c r="M1183" s="70"/>
      <c r="N1183" s="70"/>
      <c r="O1183" s="70"/>
      <c r="P1183" s="70"/>
      <c r="Q1183" s="70"/>
      <c r="R1183" s="70"/>
      <c r="S1183" s="70"/>
      <c r="T1183" s="70"/>
      <c r="U1183" s="70"/>
      <c r="V1183" s="70"/>
      <c r="W1183" s="70"/>
      <c r="X1183" s="70"/>
      <c r="Y1183" s="70"/>
      <c r="Z1183" s="70"/>
      <c r="AA1183" s="70"/>
      <c r="AB1183" s="70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</row>
    <row r="1184" spans="7:71" ht="16.5" x14ac:dyDescent="0.35">
      <c r="G1184" s="70"/>
      <c r="H1184" s="70"/>
      <c r="I1184" s="70"/>
      <c r="J1184" s="70"/>
      <c r="K1184" s="70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0"/>
      <c r="X1184" s="70"/>
      <c r="Y1184" s="70"/>
      <c r="Z1184" s="70"/>
      <c r="AA1184" s="70"/>
      <c r="AB1184" s="70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</row>
    <row r="1185" spans="7:71" ht="16.5" x14ac:dyDescent="0.35">
      <c r="G1185" s="70"/>
      <c r="H1185" s="70"/>
      <c r="I1185" s="70"/>
      <c r="J1185" s="70"/>
      <c r="K1185" s="70"/>
      <c r="L1185" s="70"/>
      <c r="M1185" s="70"/>
      <c r="N1185" s="70"/>
      <c r="O1185" s="70"/>
      <c r="P1185" s="70"/>
      <c r="Q1185" s="70"/>
      <c r="R1185" s="70"/>
      <c r="S1185" s="70"/>
      <c r="T1185" s="70"/>
      <c r="U1185" s="70"/>
      <c r="V1185" s="70"/>
      <c r="W1185" s="70"/>
      <c r="X1185" s="70"/>
      <c r="Y1185" s="70"/>
      <c r="Z1185" s="70"/>
      <c r="AA1185" s="70"/>
      <c r="AB1185" s="70"/>
      <c r="AC1185" s="70"/>
      <c r="AD1185" s="70"/>
      <c r="AE1185" s="70"/>
      <c r="AF1185" s="70"/>
      <c r="AG1185" s="70"/>
      <c r="AH1185" s="70"/>
      <c r="AI1185" s="70"/>
      <c r="AJ1185" s="70"/>
      <c r="AK1185" s="70"/>
      <c r="AL1185" s="70"/>
      <c r="AM1185" s="70"/>
      <c r="AN1185" s="70"/>
      <c r="AO1185" s="70"/>
      <c r="AP1185" s="70"/>
      <c r="AQ1185" s="70"/>
      <c r="AR1185" s="70"/>
      <c r="AS1185" s="70"/>
      <c r="AT1185" s="70"/>
      <c r="AU1185" s="70"/>
      <c r="AV1185" s="70"/>
      <c r="AW1185" s="70"/>
      <c r="AX1185" s="70"/>
      <c r="AY1185" s="70"/>
      <c r="AZ1185" s="70"/>
      <c r="BA1185" s="70"/>
      <c r="BB1185" s="70"/>
      <c r="BC1185" s="70"/>
      <c r="BD1185" s="70"/>
      <c r="BE1185" s="70"/>
      <c r="BF1185" s="70"/>
      <c r="BG1185" s="70"/>
      <c r="BH1185" s="70"/>
      <c r="BI1185" s="70"/>
      <c r="BJ1185" s="70"/>
      <c r="BK1185" s="70"/>
      <c r="BL1185" s="70"/>
      <c r="BM1185" s="70"/>
      <c r="BN1185" s="70"/>
      <c r="BO1185" s="70"/>
      <c r="BP1185" s="70"/>
      <c r="BQ1185" s="70"/>
      <c r="BR1185" s="70"/>
      <c r="BS1185" s="70"/>
    </row>
    <row r="1186" spans="7:71" ht="16.5" x14ac:dyDescent="0.35">
      <c r="G1186" s="70"/>
      <c r="H1186" s="70"/>
      <c r="I1186" s="70"/>
      <c r="J1186" s="70"/>
      <c r="K1186" s="70"/>
      <c r="L1186" s="70"/>
      <c r="M1186" s="70"/>
      <c r="N1186" s="70"/>
      <c r="O1186" s="70"/>
      <c r="P1186" s="70"/>
      <c r="Q1186" s="70"/>
      <c r="R1186" s="70"/>
      <c r="S1186" s="70"/>
      <c r="T1186" s="70"/>
      <c r="U1186" s="70"/>
      <c r="V1186" s="70"/>
      <c r="W1186" s="70"/>
      <c r="X1186" s="70"/>
      <c r="Y1186" s="70"/>
      <c r="Z1186" s="70"/>
      <c r="AA1186" s="70"/>
      <c r="AB1186" s="70"/>
      <c r="AC1186" s="70"/>
      <c r="AD1186" s="70"/>
      <c r="AE1186" s="70"/>
      <c r="AF1186" s="70"/>
      <c r="AG1186" s="70"/>
      <c r="AH1186" s="70"/>
      <c r="AI1186" s="70"/>
      <c r="AJ1186" s="70"/>
      <c r="AK1186" s="70"/>
      <c r="AL1186" s="70"/>
      <c r="AM1186" s="70"/>
      <c r="AN1186" s="70"/>
      <c r="AO1186" s="70"/>
      <c r="AP1186" s="70"/>
      <c r="AQ1186" s="70"/>
      <c r="AR1186" s="70"/>
      <c r="AS1186" s="70"/>
      <c r="AT1186" s="70"/>
      <c r="AU1186" s="70"/>
      <c r="AV1186" s="70"/>
      <c r="AW1186" s="70"/>
      <c r="AX1186" s="70"/>
      <c r="AY1186" s="70"/>
      <c r="AZ1186" s="70"/>
      <c r="BA1186" s="70"/>
      <c r="BB1186" s="70"/>
      <c r="BC1186" s="70"/>
      <c r="BD1186" s="70"/>
      <c r="BE1186" s="70"/>
      <c r="BF1186" s="70"/>
      <c r="BG1186" s="70"/>
      <c r="BH1186" s="70"/>
      <c r="BI1186" s="70"/>
      <c r="BJ1186" s="70"/>
      <c r="BK1186" s="70"/>
      <c r="BL1186" s="70"/>
      <c r="BM1186" s="70"/>
      <c r="BN1186" s="70"/>
      <c r="BO1186" s="70"/>
      <c r="BP1186" s="70"/>
      <c r="BQ1186" s="70"/>
      <c r="BR1186" s="70"/>
      <c r="BS1186" s="70"/>
    </row>
    <row r="1187" spans="7:71" ht="16.5" x14ac:dyDescent="0.35">
      <c r="G1187" s="70"/>
      <c r="H1187" s="70"/>
      <c r="I1187" s="70"/>
      <c r="J1187" s="70"/>
      <c r="K1187" s="70"/>
      <c r="L1187" s="70"/>
      <c r="M1187" s="70"/>
      <c r="N1187" s="70"/>
      <c r="O1187" s="70"/>
      <c r="P1187" s="70"/>
      <c r="Q1187" s="70"/>
      <c r="R1187" s="70"/>
      <c r="S1187" s="70"/>
      <c r="T1187" s="70"/>
      <c r="U1187" s="70"/>
      <c r="V1187" s="70"/>
      <c r="W1187" s="70"/>
      <c r="X1187" s="70"/>
      <c r="Y1187" s="70"/>
      <c r="Z1187" s="70"/>
      <c r="AA1187" s="70"/>
      <c r="AB1187" s="70"/>
      <c r="AC1187" s="70"/>
      <c r="AD1187" s="70"/>
      <c r="AE1187" s="70"/>
      <c r="AF1187" s="70"/>
      <c r="AG1187" s="70"/>
      <c r="AH1187" s="70"/>
      <c r="AI1187" s="70"/>
      <c r="AJ1187" s="70"/>
      <c r="AK1187" s="70"/>
      <c r="AL1187" s="70"/>
      <c r="AM1187" s="70"/>
      <c r="AN1187" s="70"/>
      <c r="AO1187" s="70"/>
      <c r="AP1187" s="70"/>
      <c r="AQ1187" s="70"/>
      <c r="AR1187" s="70"/>
      <c r="AS1187" s="70"/>
      <c r="AT1187" s="70"/>
      <c r="AU1187" s="70"/>
      <c r="AV1187" s="70"/>
      <c r="AW1187" s="70"/>
      <c r="AX1187" s="70"/>
      <c r="AY1187" s="70"/>
      <c r="AZ1187" s="70"/>
      <c r="BA1187" s="70"/>
      <c r="BB1187" s="70"/>
      <c r="BC1187" s="70"/>
      <c r="BD1187" s="70"/>
      <c r="BE1187" s="70"/>
      <c r="BF1187" s="70"/>
      <c r="BG1187" s="70"/>
      <c r="BH1187" s="70"/>
      <c r="BI1187" s="70"/>
      <c r="BJ1187" s="70"/>
      <c r="BK1187" s="70"/>
      <c r="BL1187" s="70"/>
      <c r="BM1187" s="70"/>
      <c r="BN1187" s="70"/>
      <c r="BO1187" s="70"/>
      <c r="BP1187" s="70"/>
      <c r="BQ1187" s="70"/>
      <c r="BR1187" s="70"/>
      <c r="BS1187" s="70"/>
    </row>
    <row r="1188" spans="7:71" ht="16.5" x14ac:dyDescent="0.35">
      <c r="G1188" s="70"/>
      <c r="H1188" s="70"/>
      <c r="I1188" s="70"/>
      <c r="J1188" s="70"/>
      <c r="K1188" s="70"/>
      <c r="L1188" s="70"/>
      <c r="M1188" s="70"/>
      <c r="N1188" s="70"/>
      <c r="O1188" s="70"/>
      <c r="P1188" s="70"/>
      <c r="Q1188" s="70"/>
      <c r="R1188" s="70"/>
      <c r="S1188" s="70"/>
      <c r="T1188" s="70"/>
      <c r="U1188" s="70"/>
      <c r="V1188" s="70"/>
      <c r="W1188" s="70"/>
      <c r="X1188" s="70"/>
      <c r="Y1188" s="70"/>
      <c r="Z1188" s="70"/>
      <c r="AA1188" s="70"/>
      <c r="AB1188" s="70"/>
      <c r="AC1188" s="70"/>
      <c r="AD1188" s="70"/>
      <c r="AE1188" s="70"/>
      <c r="AF1188" s="70"/>
      <c r="AG1188" s="70"/>
      <c r="AH1188" s="70"/>
      <c r="AI1188" s="70"/>
      <c r="AJ1188" s="70"/>
      <c r="AK1188" s="70"/>
      <c r="AL1188" s="70"/>
      <c r="AM1188" s="70"/>
      <c r="AN1188" s="70"/>
      <c r="AO1188" s="70"/>
      <c r="AP1188" s="70"/>
      <c r="AQ1188" s="70"/>
      <c r="AR1188" s="70"/>
      <c r="AS1188" s="70"/>
      <c r="AT1188" s="70"/>
      <c r="AU1188" s="70"/>
      <c r="AV1188" s="70"/>
      <c r="AW1188" s="70"/>
      <c r="AX1188" s="70"/>
      <c r="AY1188" s="70"/>
      <c r="AZ1188" s="70"/>
      <c r="BA1188" s="70"/>
      <c r="BB1188" s="70"/>
      <c r="BC1188" s="70"/>
      <c r="BD1188" s="70"/>
      <c r="BE1188" s="70"/>
      <c r="BF1188" s="70"/>
      <c r="BG1188" s="70"/>
      <c r="BH1188" s="70"/>
      <c r="BI1188" s="70"/>
      <c r="BJ1188" s="70"/>
      <c r="BK1188" s="70"/>
      <c r="BL1188" s="70"/>
      <c r="BM1188" s="70"/>
      <c r="BN1188" s="70"/>
      <c r="BO1188" s="70"/>
      <c r="BP1188" s="70"/>
      <c r="BQ1188" s="70"/>
      <c r="BR1188" s="70"/>
      <c r="BS1188" s="70"/>
    </row>
    <row r="1189" spans="7:71" ht="16.5" x14ac:dyDescent="0.35">
      <c r="G1189" s="70"/>
      <c r="H1189" s="70"/>
      <c r="I1189" s="70"/>
      <c r="J1189" s="70"/>
      <c r="K1189" s="70"/>
      <c r="L1189" s="70"/>
      <c r="M1189" s="70"/>
      <c r="N1189" s="70"/>
      <c r="O1189" s="70"/>
      <c r="P1189" s="70"/>
      <c r="Q1189" s="70"/>
      <c r="R1189" s="70"/>
      <c r="S1189" s="70"/>
      <c r="T1189" s="70"/>
      <c r="U1189" s="70"/>
      <c r="V1189" s="70"/>
      <c r="W1189" s="70"/>
      <c r="X1189" s="70"/>
      <c r="Y1189" s="70"/>
      <c r="Z1189" s="70"/>
      <c r="AA1189" s="70"/>
      <c r="AB1189" s="70"/>
      <c r="AC1189" s="70"/>
      <c r="AD1189" s="70"/>
      <c r="AE1189" s="70"/>
      <c r="AF1189" s="70"/>
      <c r="AG1189" s="70"/>
      <c r="AH1189" s="70"/>
      <c r="AI1189" s="70"/>
      <c r="AJ1189" s="70"/>
      <c r="AK1189" s="70"/>
      <c r="AL1189" s="70"/>
      <c r="AM1189" s="70"/>
      <c r="AN1189" s="70"/>
      <c r="AO1189" s="70"/>
      <c r="AP1189" s="70"/>
      <c r="AQ1189" s="70"/>
      <c r="AR1189" s="70"/>
      <c r="AS1189" s="70"/>
      <c r="AT1189" s="70"/>
      <c r="AU1189" s="70"/>
      <c r="AV1189" s="70"/>
      <c r="AW1189" s="70"/>
      <c r="AX1189" s="70"/>
      <c r="AY1189" s="70"/>
      <c r="AZ1189" s="70"/>
      <c r="BA1189" s="70"/>
      <c r="BB1189" s="70"/>
      <c r="BC1189" s="70"/>
      <c r="BD1189" s="70"/>
      <c r="BE1189" s="70"/>
      <c r="BF1189" s="70"/>
      <c r="BG1189" s="70"/>
      <c r="BH1189" s="70"/>
      <c r="BI1189" s="70"/>
      <c r="BJ1189" s="70"/>
      <c r="BK1189" s="70"/>
      <c r="BL1189" s="70"/>
      <c r="BM1189" s="70"/>
      <c r="BN1189" s="70"/>
      <c r="BO1189" s="70"/>
      <c r="BP1189" s="70"/>
      <c r="BQ1189" s="70"/>
      <c r="BR1189" s="70"/>
      <c r="BS1189" s="70"/>
    </row>
    <row r="1190" spans="7:71" ht="16.5" x14ac:dyDescent="0.35">
      <c r="G1190" s="70"/>
      <c r="H1190" s="70"/>
      <c r="I1190" s="70"/>
      <c r="J1190" s="70"/>
      <c r="K1190" s="70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0"/>
      <c r="X1190" s="70"/>
      <c r="Y1190" s="70"/>
      <c r="Z1190" s="70"/>
      <c r="AA1190" s="70"/>
      <c r="AB1190" s="70"/>
      <c r="AC1190" s="70"/>
      <c r="AD1190" s="70"/>
      <c r="AE1190" s="70"/>
      <c r="AF1190" s="70"/>
      <c r="AG1190" s="70"/>
      <c r="AH1190" s="70"/>
      <c r="AI1190" s="70"/>
      <c r="AJ1190" s="70"/>
      <c r="AK1190" s="70"/>
      <c r="AL1190" s="70"/>
      <c r="AM1190" s="70"/>
      <c r="AN1190" s="70"/>
      <c r="AO1190" s="70"/>
      <c r="AP1190" s="70"/>
      <c r="AQ1190" s="70"/>
      <c r="AR1190" s="70"/>
      <c r="AS1190" s="70"/>
      <c r="AT1190" s="70"/>
      <c r="AU1190" s="70"/>
      <c r="AV1190" s="70"/>
      <c r="AW1190" s="70"/>
      <c r="AX1190" s="70"/>
      <c r="AY1190" s="70"/>
      <c r="AZ1190" s="70"/>
      <c r="BA1190" s="70"/>
      <c r="BB1190" s="70"/>
      <c r="BC1190" s="70"/>
      <c r="BD1190" s="70"/>
      <c r="BE1190" s="70"/>
      <c r="BF1190" s="70"/>
      <c r="BG1190" s="70"/>
      <c r="BH1190" s="70"/>
      <c r="BI1190" s="70"/>
      <c r="BJ1190" s="70"/>
      <c r="BK1190" s="70"/>
      <c r="BL1190" s="70"/>
      <c r="BM1190" s="70"/>
      <c r="BN1190" s="70"/>
      <c r="BO1190" s="70"/>
      <c r="BP1190" s="70"/>
      <c r="BQ1190" s="70"/>
      <c r="BR1190" s="70"/>
      <c r="BS1190" s="70"/>
    </row>
    <row r="1191" spans="7:71" ht="16.5" x14ac:dyDescent="0.35">
      <c r="G1191" s="70"/>
      <c r="H1191" s="70"/>
      <c r="I1191" s="70"/>
      <c r="J1191" s="70"/>
      <c r="K1191" s="70"/>
      <c r="L1191" s="70"/>
      <c r="M1191" s="70"/>
      <c r="N1191" s="70"/>
      <c r="O1191" s="70"/>
      <c r="P1191" s="70"/>
      <c r="Q1191" s="70"/>
      <c r="R1191" s="70"/>
      <c r="S1191" s="70"/>
      <c r="T1191" s="70"/>
      <c r="U1191" s="70"/>
      <c r="V1191" s="70"/>
      <c r="W1191" s="70"/>
      <c r="X1191" s="70"/>
      <c r="Y1191" s="70"/>
      <c r="Z1191" s="70"/>
      <c r="AA1191" s="70"/>
      <c r="AB1191" s="70"/>
      <c r="AC1191" s="70"/>
      <c r="AD1191" s="70"/>
      <c r="AE1191" s="70"/>
      <c r="AF1191" s="70"/>
      <c r="AG1191" s="70"/>
      <c r="AH1191" s="70"/>
      <c r="AI1191" s="70"/>
      <c r="AJ1191" s="70"/>
      <c r="AK1191" s="70"/>
      <c r="AL1191" s="70"/>
      <c r="AM1191" s="70"/>
      <c r="AN1191" s="70"/>
      <c r="AO1191" s="70"/>
      <c r="AP1191" s="70"/>
      <c r="AQ1191" s="70"/>
      <c r="AR1191" s="70"/>
      <c r="AS1191" s="70"/>
      <c r="AT1191" s="70"/>
      <c r="AU1191" s="70"/>
      <c r="AV1191" s="70"/>
      <c r="AW1191" s="70"/>
      <c r="AX1191" s="70"/>
      <c r="AY1191" s="70"/>
      <c r="AZ1191" s="70"/>
      <c r="BA1191" s="70"/>
      <c r="BB1191" s="70"/>
      <c r="BC1191" s="70"/>
      <c r="BD1191" s="70"/>
      <c r="BE1191" s="70"/>
      <c r="BF1191" s="70"/>
      <c r="BG1191" s="70"/>
      <c r="BH1191" s="70"/>
      <c r="BI1191" s="70"/>
      <c r="BJ1191" s="70"/>
      <c r="BK1191" s="70"/>
      <c r="BL1191" s="70"/>
      <c r="BM1191" s="70"/>
      <c r="BN1191" s="70"/>
      <c r="BO1191" s="70"/>
      <c r="BP1191" s="70"/>
      <c r="BQ1191" s="70"/>
      <c r="BR1191" s="70"/>
      <c r="BS1191" s="70"/>
    </row>
    <row r="1192" spans="7:71" ht="16.5" x14ac:dyDescent="0.35">
      <c r="G1192" s="70"/>
      <c r="H1192" s="70"/>
      <c r="I1192" s="70"/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70"/>
      <c r="Y1192" s="70"/>
      <c r="Z1192" s="70"/>
      <c r="AA1192" s="70"/>
      <c r="AB1192" s="70"/>
      <c r="AC1192" s="70"/>
      <c r="AD1192" s="70"/>
      <c r="AE1192" s="70"/>
      <c r="AF1192" s="70"/>
      <c r="AG1192" s="70"/>
      <c r="AH1192" s="70"/>
      <c r="AI1192" s="70"/>
      <c r="AJ1192" s="70"/>
      <c r="AK1192" s="70"/>
      <c r="AL1192" s="70"/>
      <c r="AM1192" s="70"/>
      <c r="AN1192" s="70"/>
      <c r="AO1192" s="70"/>
      <c r="AP1192" s="70"/>
      <c r="AQ1192" s="70"/>
      <c r="AR1192" s="70"/>
      <c r="AS1192" s="70"/>
      <c r="AT1192" s="70"/>
      <c r="AU1192" s="70"/>
      <c r="AV1192" s="70"/>
      <c r="AW1192" s="70"/>
      <c r="AX1192" s="70"/>
      <c r="AY1192" s="70"/>
      <c r="AZ1192" s="70"/>
      <c r="BA1192" s="70"/>
      <c r="BB1192" s="70"/>
      <c r="BC1192" s="70"/>
      <c r="BD1192" s="70"/>
      <c r="BE1192" s="70"/>
      <c r="BF1192" s="70"/>
      <c r="BG1192" s="70"/>
      <c r="BH1192" s="70"/>
      <c r="BI1192" s="70"/>
      <c r="BJ1192" s="70"/>
      <c r="BK1192" s="70"/>
      <c r="BL1192" s="70"/>
      <c r="BM1192" s="70"/>
      <c r="BN1192" s="70"/>
      <c r="BO1192" s="70"/>
      <c r="BP1192" s="70"/>
      <c r="BQ1192" s="70"/>
      <c r="BR1192" s="70"/>
      <c r="BS1192" s="70"/>
    </row>
    <row r="1193" spans="7:71" ht="16.5" x14ac:dyDescent="0.35">
      <c r="G1193" s="70"/>
      <c r="H1193" s="70"/>
      <c r="I1193" s="70"/>
      <c r="J1193" s="70"/>
      <c r="K1193" s="70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0"/>
      <c r="X1193" s="70"/>
      <c r="Y1193" s="70"/>
      <c r="Z1193" s="70"/>
      <c r="AA1193" s="70"/>
      <c r="AB1193" s="70"/>
      <c r="AC1193" s="70"/>
      <c r="AD1193" s="70"/>
      <c r="AE1193" s="70"/>
      <c r="AF1193" s="70"/>
      <c r="AG1193" s="70"/>
      <c r="AH1193" s="70"/>
      <c r="AI1193" s="70"/>
      <c r="AJ1193" s="70"/>
      <c r="AK1193" s="70"/>
      <c r="AL1193" s="70"/>
      <c r="AM1193" s="70"/>
      <c r="AN1193" s="70"/>
      <c r="AO1193" s="70"/>
      <c r="AP1193" s="70"/>
      <c r="AQ1193" s="70"/>
      <c r="AR1193" s="70"/>
      <c r="AS1193" s="70"/>
      <c r="AT1193" s="70"/>
      <c r="AU1193" s="70"/>
      <c r="AV1193" s="70"/>
      <c r="AW1193" s="70"/>
      <c r="AX1193" s="70"/>
      <c r="AY1193" s="70"/>
      <c r="AZ1193" s="70"/>
      <c r="BA1193" s="70"/>
      <c r="BB1193" s="70"/>
      <c r="BC1193" s="70"/>
      <c r="BD1193" s="70"/>
      <c r="BE1193" s="70"/>
      <c r="BF1193" s="70"/>
      <c r="BG1193" s="70"/>
      <c r="BH1193" s="70"/>
      <c r="BI1193" s="70"/>
      <c r="BJ1193" s="70"/>
      <c r="BK1193" s="70"/>
      <c r="BL1193" s="70"/>
      <c r="BM1193" s="70"/>
      <c r="BN1193" s="70"/>
      <c r="BO1193" s="70"/>
      <c r="BP1193" s="70"/>
      <c r="BQ1193" s="70"/>
      <c r="BR1193" s="70"/>
      <c r="BS1193" s="70"/>
    </row>
    <row r="1194" spans="7:71" ht="16.5" x14ac:dyDescent="0.35">
      <c r="G1194" s="70"/>
      <c r="H1194" s="70"/>
      <c r="I1194" s="70"/>
      <c r="J1194" s="70"/>
      <c r="K1194" s="70"/>
      <c r="L1194" s="70"/>
      <c r="M1194" s="70"/>
      <c r="N1194" s="70"/>
      <c r="O1194" s="70"/>
      <c r="P1194" s="70"/>
      <c r="Q1194" s="70"/>
      <c r="R1194" s="70"/>
      <c r="S1194" s="70"/>
      <c r="T1194" s="70"/>
      <c r="U1194" s="70"/>
      <c r="V1194" s="70"/>
      <c r="W1194" s="70"/>
      <c r="X1194" s="70"/>
      <c r="Y1194" s="70"/>
      <c r="Z1194" s="70"/>
      <c r="AA1194" s="70"/>
      <c r="AB1194" s="70"/>
      <c r="AC1194" s="70"/>
      <c r="AD1194" s="70"/>
      <c r="AE1194" s="70"/>
      <c r="AF1194" s="70"/>
      <c r="AG1194" s="70"/>
      <c r="AH1194" s="70"/>
      <c r="AI1194" s="70"/>
      <c r="AJ1194" s="70"/>
      <c r="AK1194" s="70"/>
      <c r="AL1194" s="70"/>
      <c r="AM1194" s="70"/>
      <c r="AN1194" s="70"/>
      <c r="AO1194" s="70"/>
      <c r="AP1194" s="70"/>
      <c r="AQ1194" s="70"/>
      <c r="AR1194" s="70"/>
      <c r="AS1194" s="70"/>
      <c r="AT1194" s="70"/>
      <c r="AU1194" s="70"/>
      <c r="AV1194" s="70"/>
      <c r="AW1194" s="70"/>
      <c r="AX1194" s="70"/>
      <c r="AY1194" s="70"/>
      <c r="AZ1194" s="70"/>
      <c r="BA1194" s="70"/>
      <c r="BB1194" s="70"/>
      <c r="BC1194" s="70"/>
      <c r="BD1194" s="70"/>
      <c r="BE1194" s="70"/>
      <c r="BF1194" s="70"/>
      <c r="BG1194" s="70"/>
      <c r="BH1194" s="70"/>
      <c r="BI1194" s="70"/>
      <c r="BJ1194" s="70"/>
      <c r="BK1194" s="70"/>
      <c r="BL1194" s="70"/>
      <c r="BM1194" s="70"/>
      <c r="BN1194" s="70"/>
      <c r="BO1194" s="70"/>
      <c r="BP1194" s="70"/>
      <c r="BQ1194" s="70"/>
      <c r="BR1194" s="70"/>
      <c r="BS1194" s="70"/>
    </row>
    <row r="1195" spans="7:71" ht="16.5" x14ac:dyDescent="0.35">
      <c r="G1195" s="70"/>
      <c r="H1195" s="70"/>
      <c r="I1195" s="70"/>
      <c r="J1195" s="70"/>
      <c r="K1195" s="70"/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70"/>
      <c r="X1195" s="70"/>
      <c r="Y1195" s="70"/>
      <c r="Z1195" s="70"/>
      <c r="AA1195" s="70"/>
      <c r="AB1195" s="70"/>
      <c r="AC1195" s="70"/>
      <c r="AD1195" s="70"/>
      <c r="AE1195" s="70"/>
      <c r="AF1195" s="70"/>
      <c r="AG1195" s="70"/>
      <c r="AH1195" s="70"/>
      <c r="AI1195" s="70"/>
      <c r="AJ1195" s="70"/>
      <c r="AK1195" s="70"/>
      <c r="AL1195" s="70"/>
      <c r="AM1195" s="70"/>
      <c r="AN1195" s="70"/>
      <c r="AO1195" s="70"/>
      <c r="AP1195" s="70"/>
      <c r="AQ1195" s="70"/>
      <c r="AR1195" s="70"/>
      <c r="AS1195" s="70"/>
      <c r="AT1195" s="70"/>
      <c r="AU1195" s="70"/>
      <c r="AV1195" s="70"/>
      <c r="AW1195" s="70"/>
      <c r="AX1195" s="70"/>
      <c r="AY1195" s="70"/>
      <c r="AZ1195" s="70"/>
      <c r="BA1195" s="70"/>
      <c r="BB1195" s="70"/>
      <c r="BC1195" s="70"/>
      <c r="BD1195" s="70"/>
      <c r="BE1195" s="70"/>
      <c r="BF1195" s="70"/>
      <c r="BG1195" s="70"/>
      <c r="BH1195" s="70"/>
      <c r="BI1195" s="70"/>
      <c r="BJ1195" s="70"/>
      <c r="BK1195" s="70"/>
      <c r="BL1195" s="70"/>
      <c r="BM1195" s="70"/>
      <c r="BN1195" s="70"/>
      <c r="BO1195" s="70"/>
      <c r="BP1195" s="70"/>
      <c r="BQ1195" s="70"/>
      <c r="BR1195" s="70"/>
      <c r="BS1195" s="70"/>
    </row>
    <row r="1196" spans="7:71" ht="16.5" x14ac:dyDescent="0.35">
      <c r="G1196" s="70"/>
      <c r="H1196" s="70"/>
      <c r="I1196" s="70"/>
      <c r="J1196" s="70"/>
      <c r="K1196" s="70"/>
      <c r="L1196" s="70"/>
      <c r="M1196" s="70"/>
      <c r="N1196" s="70"/>
      <c r="O1196" s="70"/>
      <c r="P1196" s="70"/>
      <c r="Q1196" s="70"/>
      <c r="R1196" s="70"/>
      <c r="S1196" s="70"/>
      <c r="T1196" s="70"/>
      <c r="U1196" s="70"/>
      <c r="V1196" s="70"/>
      <c r="W1196" s="70"/>
      <c r="X1196" s="70"/>
      <c r="Y1196" s="70"/>
      <c r="Z1196" s="70"/>
      <c r="AA1196" s="70"/>
      <c r="AB1196" s="70"/>
      <c r="AC1196" s="70"/>
      <c r="AD1196" s="70"/>
      <c r="AE1196" s="70"/>
      <c r="AF1196" s="70"/>
      <c r="AG1196" s="70"/>
      <c r="AH1196" s="70"/>
      <c r="AI1196" s="70"/>
      <c r="AJ1196" s="70"/>
      <c r="AK1196" s="70"/>
      <c r="AL1196" s="70"/>
      <c r="AM1196" s="70"/>
      <c r="AN1196" s="70"/>
      <c r="AO1196" s="70"/>
      <c r="AP1196" s="70"/>
      <c r="AQ1196" s="70"/>
      <c r="AR1196" s="70"/>
      <c r="AS1196" s="70"/>
      <c r="AT1196" s="70"/>
      <c r="AU1196" s="70"/>
      <c r="AV1196" s="70"/>
      <c r="AW1196" s="70"/>
      <c r="AX1196" s="70"/>
      <c r="AY1196" s="70"/>
      <c r="AZ1196" s="70"/>
      <c r="BA1196" s="70"/>
      <c r="BB1196" s="70"/>
      <c r="BC1196" s="70"/>
      <c r="BD1196" s="70"/>
      <c r="BE1196" s="70"/>
      <c r="BF1196" s="70"/>
      <c r="BG1196" s="70"/>
      <c r="BH1196" s="70"/>
      <c r="BI1196" s="70"/>
      <c r="BJ1196" s="70"/>
      <c r="BK1196" s="70"/>
      <c r="BL1196" s="70"/>
      <c r="BM1196" s="70"/>
      <c r="BN1196" s="70"/>
      <c r="BO1196" s="70"/>
      <c r="BP1196" s="70"/>
      <c r="BQ1196" s="70"/>
      <c r="BR1196" s="70"/>
      <c r="BS1196" s="70"/>
    </row>
    <row r="1197" spans="7:71" ht="16.5" x14ac:dyDescent="0.35">
      <c r="G1197" s="70"/>
      <c r="H1197" s="70"/>
      <c r="I1197" s="70"/>
      <c r="J1197" s="70"/>
      <c r="K1197" s="70"/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70"/>
      <c r="X1197" s="70"/>
      <c r="Y1197" s="70"/>
      <c r="Z1197" s="70"/>
      <c r="AA1197" s="70"/>
      <c r="AB1197" s="70"/>
      <c r="AC1197" s="70"/>
      <c r="AD1197" s="70"/>
      <c r="AE1197" s="70"/>
      <c r="AF1197" s="70"/>
      <c r="AG1197" s="70"/>
      <c r="AH1197" s="70"/>
      <c r="AI1197" s="70"/>
      <c r="AJ1197" s="70"/>
      <c r="AK1197" s="70"/>
      <c r="AL1197" s="70"/>
      <c r="AM1197" s="70"/>
      <c r="AN1197" s="70"/>
      <c r="AO1197" s="70"/>
      <c r="AP1197" s="70"/>
      <c r="AQ1197" s="70"/>
      <c r="AR1197" s="70"/>
      <c r="AS1197" s="70"/>
      <c r="AT1197" s="70"/>
      <c r="AU1197" s="70"/>
      <c r="AV1197" s="70"/>
      <c r="AW1197" s="70"/>
      <c r="AX1197" s="70"/>
      <c r="AY1197" s="70"/>
      <c r="AZ1197" s="70"/>
      <c r="BA1197" s="70"/>
      <c r="BB1197" s="70"/>
      <c r="BC1197" s="70"/>
      <c r="BD1197" s="70"/>
      <c r="BE1197" s="70"/>
      <c r="BF1197" s="70"/>
      <c r="BG1197" s="70"/>
      <c r="BH1197" s="70"/>
      <c r="BI1197" s="70"/>
      <c r="BJ1197" s="70"/>
      <c r="BK1197" s="70"/>
      <c r="BL1197" s="70"/>
      <c r="BM1197" s="70"/>
      <c r="BN1197" s="70"/>
      <c r="BO1197" s="70"/>
      <c r="BP1197" s="70"/>
      <c r="BQ1197" s="70"/>
      <c r="BR1197" s="70"/>
      <c r="BS1197" s="70"/>
    </row>
    <row r="1198" spans="7:71" ht="16.5" x14ac:dyDescent="0.35">
      <c r="G1198" s="70"/>
      <c r="H1198" s="70"/>
      <c r="I1198" s="70"/>
      <c r="J1198" s="70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70"/>
      <c r="Y1198" s="70"/>
      <c r="Z1198" s="70"/>
      <c r="AA1198" s="70"/>
      <c r="AB1198" s="70"/>
      <c r="AC1198" s="70"/>
      <c r="AD1198" s="70"/>
      <c r="AE1198" s="70"/>
      <c r="AF1198" s="70"/>
      <c r="AG1198" s="70"/>
      <c r="AH1198" s="70"/>
      <c r="AI1198" s="70"/>
      <c r="AJ1198" s="70"/>
      <c r="AK1198" s="70"/>
      <c r="AL1198" s="70"/>
      <c r="AM1198" s="70"/>
      <c r="AN1198" s="70"/>
      <c r="AO1198" s="70"/>
      <c r="AP1198" s="70"/>
      <c r="AQ1198" s="70"/>
      <c r="AR1198" s="70"/>
      <c r="AS1198" s="70"/>
      <c r="AT1198" s="70"/>
      <c r="AU1198" s="70"/>
      <c r="AV1198" s="70"/>
      <c r="AW1198" s="70"/>
      <c r="AX1198" s="70"/>
      <c r="AY1198" s="70"/>
      <c r="AZ1198" s="70"/>
      <c r="BA1198" s="70"/>
      <c r="BB1198" s="70"/>
      <c r="BC1198" s="70"/>
      <c r="BD1198" s="70"/>
      <c r="BE1198" s="70"/>
      <c r="BF1198" s="70"/>
      <c r="BG1198" s="70"/>
      <c r="BH1198" s="70"/>
      <c r="BI1198" s="70"/>
      <c r="BJ1198" s="70"/>
      <c r="BK1198" s="70"/>
      <c r="BL1198" s="70"/>
      <c r="BM1198" s="70"/>
      <c r="BN1198" s="70"/>
      <c r="BO1198" s="70"/>
      <c r="BP1198" s="70"/>
      <c r="BQ1198" s="70"/>
      <c r="BR1198" s="70"/>
      <c r="BS1198" s="70"/>
    </row>
    <row r="1199" spans="7:71" ht="16.5" x14ac:dyDescent="0.35">
      <c r="G1199" s="70"/>
      <c r="H1199" s="70"/>
      <c r="I1199" s="70"/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70"/>
      <c r="Y1199" s="70"/>
      <c r="Z1199" s="70"/>
      <c r="AA1199" s="70"/>
      <c r="AB1199" s="70"/>
      <c r="AC1199" s="70"/>
      <c r="AD1199" s="70"/>
      <c r="AE1199" s="70"/>
      <c r="AF1199" s="70"/>
      <c r="AG1199" s="70"/>
      <c r="AH1199" s="70"/>
      <c r="AI1199" s="70"/>
      <c r="AJ1199" s="70"/>
      <c r="AK1199" s="70"/>
      <c r="AL1199" s="70"/>
      <c r="AM1199" s="70"/>
      <c r="AN1199" s="70"/>
      <c r="AO1199" s="70"/>
      <c r="AP1199" s="70"/>
      <c r="AQ1199" s="70"/>
      <c r="AR1199" s="70"/>
      <c r="AS1199" s="70"/>
      <c r="AT1199" s="70"/>
      <c r="AU1199" s="70"/>
      <c r="AV1199" s="70"/>
      <c r="AW1199" s="70"/>
      <c r="AX1199" s="70"/>
      <c r="AY1199" s="70"/>
      <c r="AZ1199" s="70"/>
      <c r="BA1199" s="70"/>
      <c r="BB1199" s="70"/>
      <c r="BC1199" s="70"/>
      <c r="BD1199" s="70"/>
      <c r="BE1199" s="70"/>
      <c r="BF1199" s="70"/>
      <c r="BG1199" s="70"/>
      <c r="BH1199" s="70"/>
      <c r="BI1199" s="70"/>
      <c r="BJ1199" s="70"/>
      <c r="BK1199" s="70"/>
      <c r="BL1199" s="70"/>
      <c r="BM1199" s="70"/>
      <c r="BN1199" s="70"/>
      <c r="BO1199" s="70"/>
      <c r="BP1199" s="70"/>
      <c r="BQ1199" s="70"/>
      <c r="BR1199" s="70"/>
      <c r="BS1199" s="70"/>
    </row>
    <row r="1200" spans="7:71" ht="16.5" x14ac:dyDescent="0.35">
      <c r="G1200" s="70"/>
      <c r="H1200" s="70"/>
      <c r="I1200" s="70"/>
      <c r="J1200" s="70"/>
      <c r="K1200" s="70"/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70"/>
      <c r="X1200" s="70"/>
      <c r="Y1200" s="70"/>
      <c r="Z1200" s="70"/>
      <c r="AA1200" s="70"/>
      <c r="AB1200" s="70"/>
      <c r="AC1200" s="70"/>
      <c r="AD1200" s="70"/>
      <c r="AE1200" s="70"/>
      <c r="AF1200" s="70"/>
      <c r="AG1200" s="70"/>
      <c r="AH1200" s="70"/>
      <c r="AI1200" s="70"/>
      <c r="AJ1200" s="70"/>
      <c r="AK1200" s="70"/>
      <c r="AL1200" s="70"/>
      <c r="AM1200" s="70"/>
      <c r="AN1200" s="70"/>
      <c r="AO1200" s="70"/>
      <c r="AP1200" s="70"/>
      <c r="AQ1200" s="70"/>
      <c r="AR1200" s="70"/>
      <c r="AS1200" s="70"/>
      <c r="AT1200" s="70"/>
      <c r="AU1200" s="70"/>
      <c r="AV1200" s="70"/>
      <c r="AW1200" s="70"/>
      <c r="AX1200" s="70"/>
      <c r="AY1200" s="70"/>
      <c r="AZ1200" s="70"/>
      <c r="BA1200" s="70"/>
      <c r="BB1200" s="70"/>
      <c r="BC1200" s="70"/>
      <c r="BD1200" s="70"/>
      <c r="BE1200" s="70"/>
      <c r="BF1200" s="70"/>
      <c r="BG1200" s="70"/>
      <c r="BH1200" s="70"/>
      <c r="BI1200" s="70"/>
      <c r="BJ1200" s="70"/>
      <c r="BK1200" s="70"/>
      <c r="BL1200" s="70"/>
      <c r="BM1200" s="70"/>
      <c r="BN1200" s="70"/>
      <c r="BO1200" s="70"/>
      <c r="BP1200" s="70"/>
      <c r="BQ1200" s="70"/>
      <c r="BR1200" s="70"/>
      <c r="BS1200" s="70"/>
    </row>
    <row r="1201" spans="7:71" ht="16.5" x14ac:dyDescent="0.35">
      <c r="G1201" s="70"/>
      <c r="H1201" s="70"/>
      <c r="I1201" s="70"/>
      <c r="J1201" s="70"/>
      <c r="K1201" s="70"/>
      <c r="L1201" s="70"/>
      <c r="M1201" s="70"/>
      <c r="N1201" s="70"/>
      <c r="O1201" s="70"/>
      <c r="P1201" s="70"/>
      <c r="Q1201" s="70"/>
      <c r="R1201" s="70"/>
      <c r="S1201" s="70"/>
      <c r="T1201" s="70"/>
      <c r="U1201" s="70"/>
      <c r="V1201" s="70"/>
      <c r="W1201" s="70"/>
      <c r="X1201" s="70"/>
      <c r="Y1201" s="70"/>
      <c r="Z1201" s="70"/>
      <c r="AA1201" s="70"/>
      <c r="AB1201" s="70"/>
      <c r="AC1201" s="70"/>
      <c r="AD1201" s="70"/>
      <c r="AE1201" s="70"/>
      <c r="AF1201" s="70"/>
      <c r="AG1201" s="70"/>
      <c r="AH1201" s="70"/>
      <c r="AI1201" s="70"/>
      <c r="AJ1201" s="70"/>
      <c r="AK1201" s="70"/>
      <c r="AL1201" s="70"/>
      <c r="AM1201" s="70"/>
      <c r="AN1201" s="70"/>
      <c r="AO1201" s="70"/>
      <c r="AP1201" s="70"/>
      <c r="AQ1201" s="70"/>
      <c r="AR1201" s="70"/>
      <c r="AS1201" s="70"/>
      <c r="AT1201" s="70"/>
      <c r="AU1201" s="70"/>
      <c r="AV1201" s="70"/>
      <c r="AW1201" s="70"/>
      <c r="AX1201" s="70"/>
      <c r="AY1201" s="70"/>
      <c r="AZ1201" s="70"/>
      <c r="BA1201" s="70"/>
      <c r="BB1201" s="70"/>
      <c r="BC1201" s="70"/>
      <c r="BD1201" s="70"/>
      <c r="BE1201" s="70"/>
      <c r="BF1201" s="70"/>
      <c r="BG1201" s="70"/>
      <c r="BH1201" s="70"/>
      <c r="BI1201" s="70"/>
      <c r="BJ1201" s="70"/>
      <c r="BK1201" s="70"/>
      <c r="BL1201" s="70"/>
      <c r="BM1201" s="70"/>
      <c r="BN1201" s="70"/>
      <c r="BO1201" s="70"/>
      <c r="BP1201" s="70"/>
      <c r="BQ1201" s="70"/>
      <c r="BR1201" s="70"/>
      <c r="BS1201" s="70"/>
    </row>
    <row r="1202" spans="7:71" ht="16.5" x14ac:dyDescent="0.35">
      <c r="G1202" s="70"/>
      <c r="H1202" s="70"/>
      <c r="I1202" s="70"/>
      <c r="J1202" s="70"/>
      <c r="K1202" s="70"/>
      <c r="L1202" s="70"/>
      <c r="M1202" s="70"/>
      <c r="N1202" s="70"/>
      <c r="O1202" s="70"/>
      <c r="P1202" s="70"/>
      <c r="Q1202" s="70"/>
      <c r="R1202" s="70"/>
      <c r="S1202" s="70"/>
      <c r="T1202" s="70"/>
      <c r="U1202" s="70"/>
      <c r="V1202" s="70"/>
      <c r="W1202" s="70"/>
      <c r="X1202" s="70"/>
      <c r="Y1202" s="70"/>
      <c r="Z1202" s="70"/>
      <c r="AA1202" s="70"/>
      <c r="AB1202" s="70"/>
      <c r="AC1202" s="70"/>
      <c r="AD1202" s="70"/>
      <c r="AE1202" s="70"/>
      <c r="AF1202" s="70"/>
      <c r="AG1202" s="70"/>
      <c r="AH1202" s="70"/>
      <c r="AI1202" s="70"/>
      <c r="AJ1202" s="70"/>
      <c r="AK1202" s="70"/>
      <c r="AL1202" s="70"/>
      <c r="AM1202" s="70"/>
      <c r="AN1202" s="70"/>
      <c r="AO1202" s="70"/>
      <c r="AP1202" s="70"/>
      <c r="AQ1202" s="70"/>
      <c r="AR1202" s="70"/>
      <c r="AS1202" s="70"/>
      <c r="AT1202" s="70"/>
      <c r="AU1202" s="70"/>
      <c r="AV1202" s="70"/>
      <c r="AW1202" s="70"/>
      <c r="AX1202" s="70"/>
      <c r="AY1202" s="70"/>
      <c r="AZ1202" s="70"/>
      <c r="BA1202" s="70"/>
      <c r="BB1202" s="70"/>
      <c r="BC1202" s="70"/>
      <c r="BD1202" s="70"/>
      <c r="BE1202" s="70"/>
      <c r="BF1202" s="70"/>
      <c r="BG1202" s="70"/>
      <c r="BH1202" s="70"/>
      <c r="BI1202" s="70"/>
      <c r="BJ1202" s="70"/>
      <c r="BK1202" s="70"/>
      <c r="BL1202" s="70"/>
      <c r="BM1202" s="70"/>
      <c r="BN1202" s="70"/>
      <c r="BO1202" s="70"/>
      <c r="BP1202" s="70"/>
      <c r="BQ1202" s="70"/>
      <c r="BR1202" s="70"/>
      <c r="BS1202" s="70"/>
    </row>
    <row r="1203" spans="7:71" ht="16.5" x14ac:dyDescent="0.35">
      <c r="G1203" s="70"/>
      <c r="H1203" s="70"/>
      <c r="I1203" s="70"/>
      <c r="J1203" s="70"/>
      <c r="K1203" s="70"/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70"/>
      <c r="X1203" s="70"/>
      <c r="Y1203" s="70"/>
      <c r="Z1203" s="70"/>
      <c r="AA1203" s="70"/>
      <c r="AB1203" s="70"/>
      <c r="AC1203" s="70"/>
      <c r="AD1203" s="70"/>
      <c r="AE1203" s="70"/>
      <c r="AF1203" s="70"/>
      <c r="AG1203" s="70"/>
      <c r="AH1203" s="70"/>
      <c r="AI1203" s="70"/>
      <c r="AJ1203" s="70"/>
      <c r="AK1203" s="70"/>
      <c r="AL1203" s="70"/>
      <c r="AM1203" s="70"/>
      <c r="AN1203" s="70"/>
      <c r="AO1203" s="70"/>
      <c r="AP1203" s="70"/>
      <c r="AQ1203" s="70"/>
      <c r="AR1203" s="70"/>
      <c r="AS1203" s="70"/>
      <c r="AT1203" s="70"/>
      <c r="AU1203" s="70"/>
      <c r="AV1203" s="70"/>
      <c r="AW1203" s="70"/>
      <c r="AX1203" s="70"/>
      <c r="AY1203" s="70"/>
      <c r="AZ1203" s="70"/>
      <c r="BA1203" s="70"/>
      <c r="BB1203" s="70"/>
      <c r="BC1203" s="70"/>
      <c r="BD1203" s="70"/>
      <c r="BE1203" s="70"/>
      <c r="BF1203" s="70"/>
      <c r="BG1203" s="70"/>
      <c r="BH1203" s="70"/>
      <c r="BI1203" s="70"/>
      <c r="BJ1203" s="70"/>
      <c r="BK1203" s="70"/>
      <c r="BL1203" s="70"/>
      <c r="BM1203" s="70"/>
      <c r="BN1203" s="70"/>
      <c r="BO1203" s="70"/>
      <c r="BP1203" s="70"/>
      <c r="BQ1203" s="70"/>
      <c r="BR1203" s="70"/>
      <c r="BS1203" s="70"/>
    </row>
    <row r="1204" spans="7:71" ht="16.5" x14ac:dyDescent="0.35">
      <c r="G1204" s="70"/>
      <c r="H1204" s="70"/>
      <c r="I1204" s="70"/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70"/>
      <c r="Y1204" s="70"/>
      <c r="Z1204" s="70"/>
      <c r="AA1204" s="70"/>
      <c r="AB1204" s="70"/>
      <c r="AC1204" s="70"/>
      <c r="AD1204" s="70"/>
      <c r="AE1204" s="70"/>
      <c r="AF1204" s="70"/>
      <c r="AG1204" s="70"/>
      <c r="AH1204" s="70"/>
      <c r="AI1204" s="70"/>
      <c r="AJ1204" s="70"/>
      <c r="AK1204" s="70"/>
      <c r="AL1204" s="70"/>
      <c r="AM1204" s="70"/>
      <c r="AN1204" s="70"/>
      <c r="AO1204" s="70"/>
      <c r="AP1204" s="70"/>
      <c r="AQ1204" s="70"/>
      <c r="AR1204" s="70"/>
      <c r="AS1204" s="70"/>
      <c r="AT1204" s="70"/>
      <c r="AU1204" s="70"/>
      <c r="AV1204" s="70"/>
      <c r="AW1204" s="70"/>
      <c r="AX1204" s="70"/>
      <c r="AY1204" s="70"/>
      <c r="AZ1204" s="70"/>
      <c r="BA1204" s="70"/>
      <c r="BB1204" s="70"/>
      <c r="BC1204" s="70"/>
      <c r="BD1204" s="70"/>
      <c r="BE1204" s="70"/>
      <c r="BF1204" s="70"/>
      <c r="BG1204" s="70"/>
      <c r="BH1204" s="70"/>
      <c r="BI1204" s="70"/>
      <c r="BJ1204" s="70"/>
      <c r="BK1204" s="70"/>
      <c r="BL1204" s="70"/>
      <c r="BM1204" s="70"/>
      <c r="BN1204" s="70"/>
      <c r="BO1204" s="70"/>
      <c r="BP1204" s="70"/>
      <c r="BQ1204" s="70"/>
      <c r="BR1204" s="70"/>
      <c r="BS1204" s="70"/>
    </row>
    <row r="1205" spans="7:71" ht="16.5" x14ac:dyDescent="0.35">
      <c r="G1205" s="70"/>
      <c r="H1205" s="70"/>
      <c r="I1205" s="70"/>
      <c r="J1205" s="70"/>
      <c r="K1205" s="70"/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70"/>
      <c r="X1205" s="70"/>
      <c r="Y1205" s="70"/>
      <c r="Z1205" s="70"/>
      <c r="AA1205" s="70"/>
      <c r="AB1205" s="70"/>
      <c r="AC1205" s="70"/>
      <c r="AD1205" s="70"/>
      <c r="AE1205" s="70"/>
      <c r="AF1205" s="70"/>
      <c r="AG1205" s="70"/>
      <c r="AH1205" s="70"/>
      <c r="AI1205" s="70"/>
      <c r="AJ1205" s="70"/>
      <c r="AK1205" s="70"/>
      <c r="AL1205" s="70"/>
      <c r="AM1205" s="70"/>
      <c r="AN1205" s="70"/>
      <c r="AO1205" s="70"/>
      <c r="AP1205" s="70"/>
      <c r="AQ1205" s="70"/>
      <c r="AR1205" s="70"/>
      <c r="AS1205" s="70"/>
      <c r="AT1205" s="70"/>
      <c r="AU1205" s="70"/>
      <c r="AV1205" s="70"/>
      <c r="AW1205" s="70"/>
      <c r="AX1205" s="70"/>
      <c r="AY1205" s="70"/>
      <c r="AZ1205" s="70"/>
      <c r="BA1205" s="70"/>
      <c r="BB1205" s="70"/>
      <c r="BC1205" s="70"/>
      <c r="BD1205" s="70"/>
      <c r="BE1205" s="70"/>
      <c r="BF1205" s="70"/>
      <c r="BG1205" s="70"/>
      <c r="BH1205" s="70"/>
      <c r="BI1205" s="70"/>
      <c r="BJ1205" s="70"/>
      <c r="BK1205" s="70"/>
      <c r="BL1205" s="70"/>
      <c r="BM1205" s="70"/>
      <c r="BN1205" s="70"/>
      <c r="BO1205" s="70"/>
      <c r="BP1205" s="70"/>
      <c r="BQ1205" s="70"/>
      <c r="BR1205" s="70"/>
      <c r="BS1205" s="70"/>
    </row>
    <row r="1206" spans="7:71" ht="16.5" x14ac:dyDescent="0.35">
      <c r="G1206" s="70"/>
      <c r="H1206" s="70"/>
      <c r="I1206" s="70"/>
      <c r="J1206" s="70"/>
      <c r="K1206" s="70"/>
      <c r="L1206" s="70"/>
      <c r="M1206" s="70"/>
      <c r="N1206" s="70"/>
      <c r="O1206" s="70"/>
      <c r="P1206" s="70"/>
      <c r="Q1206" s="70"/>
      <c r="R1206" s="70"/>
      <c r="S1206" s="70"/>
      <c r="T1206" s="70"/>
      <c r="U1206" s="70"/>
      <c r="V1206" s="70"/>
      <c r="W1206" s="70"/>
      <c r="X1206" s="70"/>
      <c r="Y1206" s="70"/>
      <c r="Z1206" s="70"/>
      <c r="AA1206" s="70"/>
      <c r="AB1206" s="70"/>
      <c r="AC1206" s="70"/>
      <c r="AD1206" s="70"/>
      <c r="AE1206" s="70"/>
      <c r="AF1206" s="70"/>
      <c r="AG1206" s="70"/>
      <c r="AH1206" s="70"/>
      <c r="AI1206" s="70"/>
      <c r="AJ1206" s="70"/>
      <c r="AK1206" s="70"/>
      <c r="AL1206" s="70"/>
      <c r="AM1206" s="70"/>
      <c r="AN1206" s="70"/>
      <c r="AO1206" s="70"/>
      <c r="AP1206" s="70"/>
      <c r="AQ1206" s="70"/>
      <c r="AR1206" s="70"/>
      <c r="AS1206" s="70"/>
      <c r="AT1206" s="70"/>
      <c r="AU1206" s="70"/>
      <c r="AV1206" s="70"/>
      <c r="AW1206" s="70"/>
      <c r="AX1206" s="70"/>
      <c r="AY1206" s="70"/>
      <c r="AZ1206" s="70"/>
      <c r="BA1206" s="70"/>
      <c r="BB1206" s="70"/>
      <c r="BC1206" s="70"/>
      <c r="BD1206" s="70"/>
      <c r="BE1206" s="70"/>
      <c r="BF1206" s="70"/>
      <c r="BG1206" s="70"/>
      <c r="BH1206" s="70"/>
      <c r="BI1206" s="70"/>
      <c r="BJ1206" s="70"/>
      <c r="BK1206" s="70"/>
      <c r="BL1206" s="70"/>
      <c r="BM1206" s="70"/>
      <c r="BN1206" s="70"/>
      <c r="BO1206" s="70"/>
      <c r="BP1206" s="70"/>
      <c r="BQ1206" s="70"/>
      <c r="BR1206" s="70"/>
      <c r="BS1206" s="70"/>
    </row>
    <row r="1207" spans="7:71" ht="16.5" x14ac:dyDescent="0.35">
      <c r="G1207" s="70"/>
      <c r="H1207" s="70"/>
      <c r="I1207" s="70"/>
      <c r="J1207" s="70"/>
      <c r="K1207" s="70"/>
      <c r="L1207" s="70"/>
      <c r="M1207" s="70"/>
      <c r="N1207" s="70"/>
      <c r="O1207" s="70"/>
      <c r="P1207" s="70"/>
      <c r="Q1207" s="70"/>
      <c r="R1207" s="70"/>
      <c r="S1207" s="70"/>
      <c r="T1207" s="70"/>
      <c r="U1207" s="70"/>
      <c r="V1207" s="70"/>
      <c r="W1207" s="70"/>
      <c r="X1207" s="70"/>
      <c r="Y1207" s="70"/>
      <c r="Z1207" s="70"/>
      <c r="AA1207" s="70"/>
      <c r="AB1207" s="70"/>
      <c r="AC1207" s="70"/>
      <c r="AD1207" s="70"/>
      <c r="AE1207" s="70"/>
      <c r="AF1207" s="70"/>
      <c r="AG1207" s="70"/>
      <c r="AH1207" s="70"/>
      <c r="AI1207" s="70"/>
      <c r="AJ1207" s="70"/>
      <c r="AK1207" s="70"/>
      <c r="AL1207" s="70"/>
      <c r="AM1207" s="70"/>
      <c r="AN1207" s="70"/>
      <c r="AO1207" s="70"/>
      <c r="AP1207" s="70"/>
      <c r="AQ1207" s="70"/>
      <c r="AR1207" s="70"/>
      <c r="AS1207" s="70"/>
      <c r="AT1207" s="70"/>
      <c r="AU1207" s="70"/>
      <c r="AV1207" s="70"/>
      <c r="AW1207" s="70"/>
      <c r="AX1207" s="70"/>
      <c r="AY1207" s="70"/>
      <c r="AZ1207" s="70"/>
      <c r="BA1207" s="70"/>
      <c r="BB1207" s="70"/>
      <c r="BC1207" s="70"/>
      <c r="BD1207" s="70"/>
      <c r="BE1207" s="70"/>
      <c r="BF1207" s="70"/>
      <c r="BG1207" s="70"/>
      <c r="BH1207" s="70"/>
      <c r="BI1207" s="70"/>
      <c r="BJ1207" s="70"/>
      <c r="BK1207" s="70"/>
      <c r="BL1207" s="70"/>
      <c r="BM1207" s="70"/>
      <c r="BN1207" s="70"/>
      <c r="BO1207" s="70"/>
      <c r="BP1207" s="70"/>
      <c r="BQ1207" s="70"/>
      <c r="BR1207" s="70"/>
      <c r="BS1207" s="70"/>
    </row>
    <row r="1208" spans="7:71" ht="16.5" x14ac:dyDescent="0.35">
      <c r="G1208" s="70"/>
      <c r="H1208" s="70"/>
      <c r="I1208" s="70"/>
      <c r="J1208" s="70"/>
      <c r="K1208" s="70"/>
      <c r="L1208" s="70"/>
      <c r="M1208" s="70"/>
      <c r="N1208" s="70"/>
      <c r="O1208" s="70"/>
      <c r="P1208" s="70"/>
      <c r="Q1208" s="70"/>
      <c r="R1208" s="70"/>
      <c r="S1208" s="70"/>
      <c r="T1208" s="70"/>
      <c r="U1208" s="70"/>
      <c r="V1208" s="70"/>
      <c r="W1208" s="70"/>
      <c r="X1208" s="70"/>
      <c r="Y1208" s="70"/>
      <c r="Z1208" s="70"/>
      <c r="AA1208" s="70"/>
      <c r="AB1208" s="70"/>
      <c r="AC1208" s="70"/>
      <c r="AD1208" s="70"/>
      <c r="AE1208" s="70"/>
      <c r="AF1208" s="70"/>
      <c r="AG1208" s="70"/>
      <c r="AH1208" s="70"/>
      <c r="AI1208" s="70"/>
      <c r="AJ1208" s="70"/>
      <c r="AK1208" s="70"/>
      <c r="AL1208" s="70"/>
      <c r="AM1208" s="70"/>
      <c r="AN1208" s="70"/>
      <c r="AO1208" s="70"/>
      <c r="AP1208" s="70"/>
      <c r="AQ1208" s="70"/>
      <c r="AR1208" s="70"/>
      <c r="AS1208" s="70"/>
      <c r="AT1208" s="70"/>
      <c r="AU1208" s="70"/>
      <c r="AV1208" s="70"/>
      <c r="AW1208" s="70"/>
      <c r="AX1208" s="70"/>
      <c r="AY1208" s="70"/>
      <c r="AZ1208" s="70"/>
      <c r="BA1208" s="70"/>
      <c r="BB1208" s="70"/>
      <c r="BC1208" s="70"/>
      <c r="BD1208" s="70"/>
      <c r="BE1208" s="70"/>
      <c r="BF1208" s="70"/>
      <c r="BG1208" s="70"/>
      <c r="BH1208" s="70"/>
      <c r="BI1208" s="70"/>
      <c r="BJ1208" s="70"/>
      <c r="BK1208" s="70"/>
      <c r="BL1208" s="70"/>
      <c r="BM1208" s="70"/>
      <c r="BN1208" s="70"/>
      <c r="BO1208" s="70"/>
      <c r="BP1208" s="70"/>
      <c r="BQ1208" s="70"/>
      <c r="BR1208" s="70"/>
      <c r="BS1208" s="70"/>
    </row>
    <row r="1209" spans="7:71" ht="16.5" x14ac:dyDescent="0.35">
      <c r="G1209" s="70"/>
      <c r="H1209" s="70"/>
      <c r="I1209" s="70"/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70"/>
      <c r="Y1209" s="70"/>
      <c r="Z1209" s="70"/>
      <c r="AA1209" s="70"/>
      <c r="AB1209" s="70"/>
      <c r="AC1209" s="70"/>
      <c r="AD1209" s="70"/>
      <c r="AE1209" s="70"/>
      <c r="AF1209" s="70"/>
      <c r="AG1209" s="70"/>
      <c r="AH1209" s="70"/>
      <c r="AI1209" s="70"/>
      <c r="AJ1209" s="70"/>
      <c r="AK1209" s="70"/>
      <c r="AL1209" s="70"/>
      <c r="AM1209" s="70"/>
      <c r="AN1209" s="70"/>
      <c r="AO1209" s="70"/>
      <c r="AP1209" s="70"/>
      <c r="AQ1209" s="70"/>
      <c r="AR1209" s="70"/>
      <c r="AS1209" s="70"/>
      <c r="AT1209" s="70"/>
      <c r="AU1209" s="70"/>
      <c r="AV1209" s="70"/>
      <c r="AW1209" s="70"/>
      <c r="AX1209" s="70"/>
      <c r="AY1209" s="70"/>
      <c r="AZ1209" s="70"/>
      <c r="BA1209" s="70"/>
      <c r="BB1209" s="70"/>
      <c r="BC1209" s="70"/>
      <c r="BD1209" s="70"/>
      <c r="BE1209" s="70"/>
      <c r="BF1209" s="70"/>
      <c r="BG1209" s="70"/>
      <c r="BH1209" s="70"/>
      <c r="BI1209" s="70"/>
      <c r="BJ1209" s="70"/>
      <c r="BK1209" s="70"/>
      <c r="BL1209" s="70"/>
      <c r="BM1209" s="70"/>
      <c r="BN1209" s="70"/>
      <c r="BO1209" s="70"/>
      <c r="BP1209" s="70"/>
      <c r="BQ1209" s="70"/>
      <c r="BR1209" s="70"/>
      <c r="BS1209" s="70"/>
    </row>
    <row r="1210" spans="7:71" ht="16.5" x14ac:dyDescent="0.35">
      <c r="G1210" s="70"/>
      <c r="H1210" s="70"/>
      <c r="I1210" s="70"/>
      <c r="J1210" s="70"/>
      <c r="K1210" s="70"/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70"/>
      <c r="X1210" s="70"/>
      <c r="Y1210" s="70"/>
      <c r="Z1210" s="70"/>
      <c r="AA1210" s="70"/>
      <c r="AB1210" s="70"/>
      <c r="AC1210" s="70"/>
      <c r="AD1210" s="70"/>
      <c r="AE1210" s="70"/>
      <c r="AF1210" s="70"/>
      <c r="AG1210" s="70"/>
      <c r="AH1210" s="70"/>
      <c r="AI1210" s="70"/>
      <c r="AJ1210" s="70"/>
      <c r="AK1210" s="70"/>
      <c r="AL1210" s="70"/>
      <c r="AM1210" s="70"/>
      <c r="AN1210" s="70"/>
      <c r="AO1210" s="70"/>
      <c r="AP1210" s="70"/>
      <c r="AQ1210" s="70"/>
      <c r="AR1210" s="70"/>
      <c r="AS1210" s="70"/>
      <c r="AT1210" s="70"/>
      <c r="AU1210" s="70"/>
      <c r="AV1210" s="70"/>
      <c r="AW1210" s="70"/>
      <c r="AX1210" s="70"/>
      <c r="AY1210" s="70"/>
      <c r="AZ1210" s="70"/>
      <c r="BA1210" s="70"/>
      <c r="BB1210" s="70"/>
      <c r="BC1210" s="70"/>
      <c r="BD1210" s="70"/>
      <c r="BE1210" s="70"/>
      <c r="BF1210" s="70"/>
      <c r="BG1210" s="70"/>
      <c r="BH1210" s="70"/>
      <c r="BI1210" s="70"/>
      <c r="BJ1210" s="70"/>
      <c r="BK1210" s="70"/>
      <c r="BL1210" s="70"/>
      <c r="BM1210" s="70"/>
      <c r="BN1210" s="70"/>
      <c r="BO1210" s="70"/>
      <c r="BP1210" s="70"/>
      <c r="BQ1210" s="70"/>
      <c r="BR1210" s="70"/>
      <c r="BS1210" s="70"/>
    </row>
    <row r="1211" spans="7:71" ht="16.5" x14ac:dyDescent="0.35">
      <c r="G1211" s="70"/>
      <c r="H1211" s="70"/>
      <c r="I1211" s="70"/>
      <c r="J1211" s="70"/>
      <c r="K1211" s="70"/>
      <c r="L1211" s="70"/>
      <c r="M1211" s="70"/>
      <c r="N1211" s="70"/>
      <c r="O1211" s="70"/>
      <c r="P1211" s="70"/>
      <c r="Q1211" s="70"/>
      <c r="R1211" s="70"/>
      <c r="S1211" s="70"/>
      <c r="T1211" s="70"/>
      <c r="U1211" s="70"/>
      <c r="V1211" s="70"/>
      <c r="W1211" s="70"/>
      <c r="X1211" s="70"/>
      <c r="Y1211" s="70"/>
      <c r="Z1211" s="70"/>
      <c r="AA1211" s="70"/>
      <c r="AB1211" s="70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</row>
    <row r="1212" spans="7:71" ht="16.5" x14ac:dyDescent="0.35">
      <c r="G1212" s="70"/>
      <c r="H1212" s="70"/>
      <c r="I1212" s="70"/>
      <c r="J1212" s="70"/>
      <c r="K1212" s="70"/>
      <c r="L1212" s="70"/>
      <c r="M1212" s="70"/>
      <c r="N1212" s="70"/>
      <c r="O1212" s="70"/>
      <c r="P1212" s="70"/>
      <c r="Q1212" s="70"/>
      <c r="R1212" s="70"/>
      <c r="S1212" s="70"/>
      <c r="T1212" s="70"/>
      <c r="U1212" s="70"/>
      <c r="V1212" s="70"/>
      <c r="W1212" s="70"/>
      <c r="X1212" s="70"/>
      <c r="Y1212" s="70"/>
      <c r="Z1212" s="70"/>
      <c r="AA1212" s="70"/>
      <c r="AB1212" s="70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</row>
    <row r="1213" spans="7:71" ht="16.5" x14ac:dyDescent="0.35">
      <c r="G1213" s="70"/>
      <c r="H1213" s="70"/>
      <c r="I1213" s="70"/>
      <c r="J1213" s="70"/>
      <c r="K1213" s="70"/>
      <c r="L1213" s="70"/>
      <c r="M1213" s="70"/>
      <c r="N1213" s="70"/>
      <c r="O1213" s="70"/>
      <c r="P1213" s="70"/>
      <c r="Q1213" s="70"/>
      <c r="R1213" s="70"/>
      <c r="S1213" s="70"/>
      <c r="T1213" s="70"/>
      <c r="U1213" s="70"/>
      <c r="V1213" s="70"/>
      <c r="W1213" s="70"/>
      <c r="X1213" s="70"/>
      <c r="Y1213" s="70"/>
      <c r="Z1213" s="70"/>
      <c r="AA1213" s="70"/>
      <c r="AB1213" s="70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</row>
    <row r="1214" spans="7:71" ht="16.5" x14ac:dyDescent="0.35">
      <c r="G1214" s="70"/>
      <c r="H1214" s="70"/>
      <c r="I1214" s="70"/>
      <c r="J1214" s="70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70"/>
      <c r="Y1214" s="70"/>
      <c r="Z1214" s="70"/>
      <c r="AA1214" s="70"/>
      <c r="AB1214" s="70"/>
      <c r="AC1214" s="70"/>
      <c r="AD1214" s="70"/>
      <c r="AE1214" s="70"/>
      <c r="AF1214" s="70"/>
      <c r="AG1214" s="70"/>
      <c r="AH1214" s="70"/>
      <c r="AI1214" s="70"/>
      <c r="AJ1214" s="70"/>
      <c r="AK1214" s="70"/>
      <c r="AL1214" s="70"/>
      <c r="AM1214" s="70"/>
      <c r="AN1214" s="70"/>
      <c r="AO1214" s="70"/>
      <c r="AP1214" s="70"/>
      <c r="AQ1214" s="70"/>
      <c r="AR1214" s="70"/>
      <c r="AS1214" s="70"/>
      <c r="AT1214" s="70"/>
      <c r="AU1214" s="70"/>
      <c r="AV1214" s="70"/>
      <c r="AW1214" s="70"/>
      <c r="AX1214" s="70"/>
      <c r="AY1214" s="70"/>
      <c r="AZ1214" s="70"/>
      <c r="BA1214" s="70"/>
      <c r="BB1214" s="70"/>
      <c r="BC1214" s="70"/>
      <c r="BD1214" s="70"/>
      <c r="BE1214" s="70"/>
      <c r="BF1214" s="70"/>
      <c r="BG1214" s="70"/>
      <c r="BH1214" s="70"/>
      <c r="BI1214" s="70"/>
      <c r="BJ1214" s="70"/>
      <c r="BK1214" s="70"/>
      <c r="BL1214" s="70"/>
      <c r="BM1214" s="70"/>
      <c r="BN1214" s="70"/>
      <c r="BO1214" s="70"/>
      <c r="BP1214" s="70"/>
      <c r="BQ1214" s="70"/>
      <c r="BR1214" s="70"/>
      <c r="BS1214" s="70"/>
    </row>
    <row r="1215" spans="7:71" ht="16.5" x14ac:dyDescent="0.35">
      <c r="G1215" s="70"/>
      <c r="H1215" s="70"/>
      <c r="I1215" s="70"/>
      <c r="J1215" s="70"/>
      <c r="K1215" s="70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70"/>
      <c r="X1215" s="70"/>
      <c r="Y1215" s="70"/>
      <c r="Z1215" s="70"/>
      <c r="AA1215" s="70"/>
      <c r="AB1215" s="70"/>
      <c r="AC1215" s="70"/>
      <c r="AD1215" s="70"/>
      <c r="AE1215" s="70"/>
      <c r="AF1215" s="70"/>
      <c r="AG1215" s="70"/>
      <c r="AH1215" s="70"/>
      <c r="AI1215" s="70"/>
      <c r="AJ1215" s="70"/>
      <c r="AK1215" s="70"/>
      <c r="AL1215" s="70"/>
      <c r="AM1215" s="70"/>
      <c r="AN1215" s="70"/>
      <c r="AO1215" s="70"/>
      <c r="AP1215" s="70"/>
      <c r="AQ1215" s="70"/>
      <c r="AR1215" s="70"/>
      <c r="AS1215" s="70"/>
      <c r="AT1215" s="70"/>
      <c r="AU1215" s="70"/>
      <c r="AV1215" s="70"/>
      <c r="AW1215" s="70"/>
      <c r="AX1215" s="70"/>
      <c r="AY1215" s="70"/>
      <c r="AZ1215" s="70"/>
      <c r="BA1215" s="70"/>
      <c r="BB1215" s="70"/>
      <c r="BC1215" s="70"/>
      <c r="BD1215" s="70"/>
      <c r="BE1215" s="70"/>
      <c r="BF1215" s="70"/>
      <c r="BG1215" s="70"/>
      <c r="BH1215" s="70"/>
      <c r="BI1215" s="70"/>
      <c r="BJ1215" s="70"/>
      <c r="BK1215" s="70"/>
      <c r="BL1215" s="70"/>
      <c r="BM1215" s="70"/>
      <c r="BN1215" s="70"/>
      <c r="BO1215" s="70"/>
      <c r="BP1215" s="70"/>
      <c r="BQ1215" s="70"/>
      <c r="BR1215" s="70"/>
      <c r="BS1215" s="70"/>
    </row>
    <row r="1216" spans="7:71" ht="16.5" x14ac:dyDescent="0.35">
      <c r="G1216" s="70"/>
      <c r="H1216" s="70"/>
      <c r="I1216" s="70"/>
      <c r="J1216" s="70"/>
      <c r="K1216" s="70"/>
      <c r="L1216" s="70"/>
      <c r="M1216" s="70"/>
      <c r="N1216" s="70"/>
      <c r="O1216" s="70"/>
      <c r="P1216" s="70"/>
      <c r="Q1216" s="70"/>
      <c r="R1216" s="70"/>
      <c r="S1216" s="70"/>
      <c r="T1216" s="70"/>
      <c r="U1216" s="70"/>
      <c r="V1216" s="70"/>
      <c r="W1216" s="70"/>
      <c r="X1216" s="70"/>
      <c r="Y1216" s="70"/>
      <c r="Z1216" s="70"/>
      <c r="AA1216" s="70"/>
      <c r="AB1216" s="70"/>
      <c r="AC1216" s="70"/>
      <c r="AD1216" s="70"/>
      <c r="AE1216" s="70"/>
      <c r="AF1216" s="70"/>
      <c r="AG1216" s="70"/>
      <c r="AH1216" s="70"/>
      <c r="AI1216" s="70"/>
      <c r="AJ1216" s="70"/>
      <c r="AK1216" s="70"/>
      <c r="AL1216" s="70"/>
      <c r="AM1216" s="70"/>
      <c r="AN1216" s="70"/>
      <c r="AO1216" s="70"/>
      <c r="AP1216" s="70"/>
      <c r="AQ1216" s="70"/>
      <c r="AR1216" s="70"/>
      <c r="AS1216" s="70"/>
      <c r="AT1216" s="70"/>
      <c r="AU1216" s="70"/>
      <c r="AV1216" s="70"/>
      <c r="AW1216" s="70"/>
      <c r="AX1216" s="70"/>
      <c r="AY1216" s="70"/>
      <c r="AZ1216" s="70"/>
      <c r="BA1216" s="70"/>
      <c r="BB1216" s="70"/>
      <c r="BC1216" s="70"/>
      <c r="BD1216" s="70"/>
      <c r="BE1216" s="70"/>
      <c r="BF1216" s="70"/>
      <c r="BG1216" s="70"/>
      <c r="BH1216" s="70"/>
      <c r="BI1216" s="70"/>
      <c r="BJ1216" s="70"/>
      <c r="BK1216" s="70"/>
      <c r="BL1216" s="70"/>
      <c r="BM1216" s="70"/>
      <c r="BN1216" s="70"/>
      <c r="BO1216" s="70"/>
      <c r="BP1216" s="70"/>
      <c r="BQ1216" s="70"/>
      <c r="BR1216" s="70"/>
      <c r="BS1216" s="70"/>
    </row>
    <row r="1217" spans="7:71" ht="16.5" x14ac:dyDescent="0.35">
      <c r="G1217" s="70"/>
      <c r="H1217" s="70"/>
      <c r="I1217" s="70"/>
      <c r="J1217" s="70"/>
      <c r="K1217" s="70"/>
      <c r="L1217" s="70"/>
      <c r="M1217" s="70"/>
      <c r="N1217" s="70"/>
      <c r="O1217" s="70"/>
      <c r="P1217" s="70"/>
      <c r="Q1217" s="70"/>
      <c r="R1217" s="70"/>
      <c r="S1217" s="70"/>
      <c r="T1217" s="70"/>
      <c r="U1217" s="70"/>
      <c r="V1217" s="70"/>
      <c r="W1217" s="70"/>
      <c r="X1217" s="70"/>
      <c r="Y1217" s="70"/>
      <c r="Z1217" s="70"/>
      <c r="AA1217" s="70"/>
      <c r="AB1217" s="70"/>
      <c r="AC1217" s="70"/>
      <c r="AD1217" s="70"/>
      <c r="AE1217" s="70"/>
      <c r="AF1217" s="70"/>
      <c r="AG1217" s="70"/>
      <c r="AH1217" s="70"/>
      <c r="AI1217" s="70"/>
      <c r="AJ1217" s="70"/>
      <c r="AK1217" s="70"/>
      <c r="AL1217" s="70"/>
      <c r="AM1217" s="70"/>
      <c r="AN1217" s="70"/>
      <c r="AO1217" s="70"/>
      <c r="AP1217" s="70"/>
      <c r="AQ1217" s="70"/>
      <c r="AR1217" s="70"/>
      <c r="AS1217" s="70"/>
      <c r="AT1217" s="70"/>
      <c r="AU1217" s="70"/>
      <c r="AV1217" s="70"/>
      <c r="AW1217" s="70"/>
      <c r="AX1217" s="70"/>
      <c r="AY1217" s="70"/>
      <c r="AZ1217" s="70"/>
      <c r="BA1217" s="70"/>
      <c r="BB1217" s="70"/>
      <c r="BC1217" s="70"/>
      <c r="BD1217" s="70"/>
      <c r="BE1217" s="70"/>
      <c r="BF1217" s="70"/>
      <c r="BG1217" s="70"/>
      <c r="BH1217" s="70"/>
      <c r="BI1217" s="70"/>
      <c r="BJ1217" s="70"/>
      <c r="BK1217" s="70"/>
      <c r="BL1217" s="70"/>
      <c r="BM1217" s="70"/>
      <c r="BN1217" s="70"/>
      <c r="BO1217" s="70"/>
      <c r="BP1217" s="70"/>
      <c r="BQ1217" s="70"/>
      <c r="BR1217" s="70"/>
      <c r="BS1217" s="70"/>
    </row>
    <row r="1218" spans="7:71" ht="16.5" x14ac:dyDescent="0.35">
      <c r="G1218" s="70"/>
      <c r="H1218" s="70"/>
      <c r="I1218" s="70"/>
      <c r="J1218" s="70"/>
      <c r="K1218" s="70"/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70"/>
      <c r="X1218" s="70"/>
      <c r="Y1218" s="70"/>
      <c r="Z1218" s="70"/>
      <c r="AA1218" s="70"/>
      <c r="AB1218" s="70"/>
      <c r="AC1218" s="70"/>
      <c r="AD1218" s="70"/>
      <c r="AE1218" s="70"/>
      <c r="AF1218" s="70"/>
      <c r="AG1218" s="70"/>
      <c r="AH1218" s="70"/>
      <c r="AI1218" s="70"/>
      <c r="AJ1218" s="70"/>
      <c r="AK1218" s="70"/>
      <c r="AL1218" s="70"/>
      <c r="AM1218" s="70"/>
      <c r="AN1218" s="70"/>
      <c r="AO1218" s="70"/>
      <c r="AP1218" s="70"/>
      <c r="AQ1218" s="70"/>
      <c r="AR1218" s="70"/>
      <c r="AS1218" s="70"/>
      <c r="AT1218" s="70"/>
      <c r="AU1218" s="70"/>
      <c r="AV1218" s="70"/>
      <c r="AW1218" s="70"/>
      <c r="AX1218" s="70"/>
      <c r="AY1218" s="70"/>
      <c r="AZ1218" s="70"/>
      <c r="BA1218" s="70"/>
      <c r="BB1218" s="70"/>
      <c r="BC1218" s="70"/>
      <c r="BD1218" s="70"/>
      <c r="BE1218" s="70"/>
      <c r="BF1218" s="70"/>
      <c r="BG1218" s="70"/>
      <c r="BH1218" s="70"/>
      <c r="BI1218" s="70"/>
      <c r="BJ1218" s="70"/>
      <c r="BK1218" s="70"/>
      <c r="BL1218" s="70"/>
      <c r="BM1218" s="70"/>
      <c r="BN1218" s="70"/>
      <c r="BO1218" s="70"/>
      <c r="BP1218" s="70"/>
      <c r="BQ1218" s="70"/>
      <c r="BR1218" s="70"/>
      <c r="BS1218" s="70"/>
    </row>
    <row r="1219" spans="7:71" ht="16.5" x14ac:dyDescent="0.35">
      <c r="G1219" s="70"/>
      <c r="H1219" s="70"/>
      <c r="I1219" s="70"/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70"/>
      <c r="Y1219" s="70"/>
      <c r="Z1219" s="70"/>
      <c r="AA1219" s="70"/>
      <c r="AB1219" s="70"/>
      <c r="AC1219" s="70"/>
      <c r="AD1219" s="70"/>
      <c r="AE1219" s="70"/>
      <c r="AF1219" s="70"/>
      <c r="AG1219" s="70"/>
      <c r="AH1219" s="70"/>
      <c r="AI1219" s="70"/>
      <c r="AJ1219" s="70"/>
      <c r="AK1219" s="70"/>
      <c r="AL1219" s="70"/>
      <c r="AM1219" s="70"/>
      <c r="AN1219" s="70"/>
      <c r="AO1219" s="70"/>
      <c r="AP1219" s="70"/>
      <c r="AQ1219" s="70"/>
      <c r="AR1219" s="70"/>
      <c r="AS1219" s="70"/>
      <c r="AT1219" s="70"/>
      <c r="AU1219" s="70"/>
      <c r="AV1219" s="70"/>
      <c r="AW1219" s="70"/>
      <c r="AX1219" s="70"/>
      <c r="AY1219" s="70"/>
      <c r="AZ1219" s="70"/>
      <c r="BA1219" s="70"/>
      <c r="BB1219" s="70"/>
      <c r="BC1219" s="70"/>
      <c r="BD1219" s="70"/>
      <c r="BE1219" s="70"/>
      <c r="BF1219" s="70"/>
      <c r="BG1219" s="70"/>
      <c r="BH1219" s="70"/>
      <c r="BI1219" s="70"/>
      <c r="BJ1219" s="70"/>
      <c r="BK1219" s="70"/>
      <c r="BL1219" s="70"/>
      <c r="BM1219" s="70"/>
      <c r="BN1219" s="70"/>
      <c r="BO1219" s="70"/>
      <c r="BP1219" s="70"/>
      <c r="BQ1219" s="70"/>
      <c r="BR1219" s="70"/>
      <c r="BS1219" s="70"/>
    </row>
    <row r="1220" spans="7:71" ht="16.5" x14ac:dyDescent="0.35">
      <c r="G1220" s="70"/>
      <c r="H1220" s="70"/>
      <c r="I1220" s="70"/>
      <c r="J1220" s="70"/>
      <c r="K1220" s="70"/>
      <c r="L1220" s="70"/>
      <c r="M1220" s="70"/>
      <c r="N1220" s="70"/>
      <c r="O1220" s="70"/>
      <c r="P1220" s="70"/>
      <c r="Q1220" s="70"/>
      <c r="R1220" s="70"/>
      <c r="S1220" s="70"/>
      <c r="T1220" s="70"/>
      <c r="U1220" s="70"/>
      <c r="V1220" s="70"/>
      <c r="W1220" s="70"/>
      <c r="X1220" s="70"/>
      <c r="Y1220" s="70"/>
      <c r="Z1220" s="70"/>
      <c r="AA1220" s="70"/>
      <c r="AB1220" s="70"/>
      <c r="AC1220" s="70"/>
      <c r="AD1220" s="70"/>
      <c r="AE1220" s="70"/>
      <c r="AF1220" s="70"/>
      <c r="AG1220" s="70"/>
      <c r="AH1220" s="70"/>
      <c r="AI1220" s="70"/>
      <c r="AJ1220" s="70"/>
      <c r="AK1220" s="70"/>
      <c r="AL1220" s="70"/>
      <c r="AM1220" s="70"/>
      <c r="AN1220" s="70"/>
      <c r="AO1220" s="70"/>
      <c r="AP1220" s="70"/>
      <c r="AQ1220" s="70"/>
      <c r="AR1220" s="70"/>
      <c r="AS1220" s="70"/>
      <c r="AT1220" s="70"/>
      <c r="AU1220" s="70"/>
      <c r="AV1220" s="70"/>
      <c r="AW1220" s="70"/>
      <c r="AX1220" s="70"/>
      <c r="AY1220" s="70"/>
      <c r="AZ1220" s="70"/>
      <c r="BA1220" s="70"/>
      <c r="BB1220" s="70"/>
      <c r="BC1220" s="70"/>
      <c r="BD1220" s="70"/>
      <c r="BE1220" s="70"/>
      <c r="BF1220" s="70"/>
      <c r="BG1220" s="70"/>
      <c r="BH1220" s="70"/>
      <c r="BI1220" s="70"/>
      <c r="BJ1220" s="70"/>
      <c r="BK1220" s="70"/>
      <c r="BL1220" s="70"/>
      <c r="BM1220" s="70"/>
      <c r="BN1220" s="70"/>
      <c r="BO1220" s="70"/>
      <c r="BP1220" s="70"/>
      <c r="BQ1220" s="70"/>
      <c r="BR1220" s="70"/>
      <c r="BS1220" s="70"/>
    </row>
    <row r="1221" spans="7:71" ht="16.5" x14ac:dyDescent="0.35">
      <c r="G1221" s="70"/>
      <c r="H1221" s="70"/>
      <c r="I1221" s="70"/>
      <c r="J1221" s="70"/>
      <c r="K1221" s="70"/>
      <c r="L1221" s="70"/>
      <c r="M1221" s="70"/>
      <c r="N1221" s="70"/>
      <c r="O1221" s="70"/>
      <c r="P1221" s="70"/>
      <c r="Q1221" s="70"/>
      <c r="R1221" s="70"/>
      <c r="S1221" s="70"/>
      <c r="T1221" s="70"/>
      <c r="U1221" s="70"/>
      <c r="V1221" s="70"/>
      <c r="W1221" s="70"/>
      <c r="X1221" s="70"/>
      <c r="Y1221" s="70"/>
      <c r="Z1221" s="70"/>
      <c r="AA1221" s="70"/>
      <c r="AB1221" s="70"/>
      <c r="AC1221" s="70"/>
      <c r="AD1221" s="70"/>
      <c r="AE1221" s="70"/>
      <c r="AF1221" s="70"/>
      <c r="AG1221" s="70"/>
      <c r="AH1221" s="70"/>
      <c r="AI1221" s="70"/>
      <c r="AJ1221" s="70"/>
      <c r="AK1221" s="70"/>
      <c r="AL1221" s="70"/>
      <c r="AM1221" s="70"/>
      <c r="AN1221" s="70"/>
      <c r="AO1221" s="70"/>
      <c r="AP1221" s="70"/>
      <c r="AQ1221" s="70"/>
      <c r="AR1221" s="70"/>
      <c r="AS1221" s="70"/>
      <c r="AT1221" s="70"/>
      <c r="AU1221" s="70"/>
      <c r="AV1221" s="70"/>
      <c r="AW1221" s="70"/>
      <c r="AX1221" s="70"/>
      <c r="AY1221" s="70"/>
      <c r="AZ1221" s="70"/>
      <c r="BA1221" s="70"/>
      <c r="BB1221" s="70"/>
      <c r="BC1221" s="70"/>
      <c r="BD1221" s="70"/>
      <c r="BE1221" s="70"/>
      <c r="BF1221" s="70"/>
      <c r="BG1221" s="70"/>
      <c r="BH1221" s="70"/>
      <c r="BI1221" s="70"/>
      <c r="BJ1221" s="70"/>
      <c r="BK1221" s="70"/>
      <c r="BL1221" s="70"/>
      <c r="BM1221" s="70"/>
      <c r="BN1221" s="70"/>
      <c r="BO1221" s="70"/>
      <c r="BP1221" s="70"/>
      <c r="BQ1221" s="70"/>
      <c r="BR1221" s="70"/>
      <c r="BS1221" s="70"/>
    </row>
    <row r="1222" spans="7:71" ht="16.5" x14ac:dyDescent="0.35">
      <c r="G1222" s="70"/>
      <c r="H1222" s="70"/>
      <c r="I1222" s="70"/>
      <c r="J1222" s="70"/>
      <c r="K1222" s="70"/>
      <c r="L1222" s="70"/>
      <c r="M1222" s="70"/>
      <c r="N1222" s="70"/>
      <c r="O1222" s="70"/>
      <c r="P1222" s="70"/>
      <c r="Q1222" s="70"/>
      <c r="R1222" s="70"/>
      <c r="S1222" s="70"/>
      <c r="T1222" s="70"/>
      <c r="U1222" s="70"/>
      <c r="V1222" s="70"/>
      <c r="W1222" s="70"/>
      <c r="X1222" s="70"/>
      <c r="Y1222" s="70"/>
      <c r="Z1222" s="70"/>
      <c r="AA1222" s="70"/>
      <c r="AB1222" s="70"/>
      <c r="AC1222" s="70"/>
      <c r="AD1222" s="70"/>
      <c r="AE1222" s="70"/>
      <c r="AF1222" s="70"/>
      <c r="AG1222" s="70"/>
      <c r="AH1222" s="70"/>
      <c r="AI1222" s="70"/>
      <c r="AJ1222" s="70"/>
      <c r="AK1222" s="70"/>
      <c r="AL1222" s="70"/>
      <c r="AM1222" s="70"/>
      <c r="AN1222" s="70"/>
      <c r="AO1222" s="70"/>
      <c r="AP1222" s="70"/>
      <c r="AQ1222" s="70"/>
      <c r="AR1222" s="70"/>
      <c r="AS1222" s="70"/>
      <c r="AT1222" s="70"/>
      <c r="AU1222" s="70"/>
      <c r="AV1222" s="70"/>
      <c r="AW1222" s="70"/>
      <c r="AX1222" s="70"/>
      <c r="AY1222" s="70"/>
      <c r="AZ1222" s="70"/>
      <c r="BA1222" s="70"/>
      <c r="BB1222" s="70"/>
      <c r="BC1222" s="70"/>
      <c r="BD1222" s="70"/>
      <c r="BE1222" s="70"/>
      <c r="BF1222" s="70"/>
      <c r="BG1222" s="70"/>
      <c r="BH1222" s="70"/>
      <c r="BI1222" s="70"/>
      <c r="BJ1222" s="70"/>
      <c r="BK1222" s="70"/>
      <c r="BL1222" s="70"/>
      <c r="BM1222" s="70"/>
      <c r="BN1222" s="70"/>
      <c r="BO1222" s="70"/>
      <c r="BP1222" s="70"/>
      <c r="BQ1222" s="70"/>
      <c r="BR1222" s="70"/>
      <c r="BS1222" s="70"/>
    </row>
    <row r="1223" spans="7:71" ht="16.5" x14ac:dyDescent="0.35">
      <c r="G1223" s="70"/>
      <c r="H1223" s="70"/>
      <c r="I1223" s="70"/>
      <c r="J1223" s="70"/>
      <c r="K1223" s="70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0"/>
      <c r="X1223" s="70"/>
      <c r="Y1223" s="70"/>
      <c r="Z1223" s="70"/>
      <c r="AA1223" s="70"/>
      <c r="AB1223" s="70"/>
      <c r="AC1223" s="70"/>
      <c r="AD1223" s="70"/>
      <c r="AE1223" s="70"/>
      <c r="AF1223" s="70"/>
      <c r="AG1223" s="70"/>
      <c r="AH1223" s="70"/>
      <c r="AI1223" s="70"/>
      <c r="AJ1223" s="70"/>
      <c r="AK1223" s="70"/>
      <c r="AL1223" s="70"/>
      <c r="AM1223" s="70"/>
      <c r="AN1223" s="70"/>
      <c r="AO1223" s="70"/>
      <c r="AP1223" s="70"/>
      <c r="AQ1223" s="70"/>
      <c r="AR1223" s="70"/>
      <c r="AS1223" s="70"/>
      <c r="AT1223" s="70"/>
      <c r="AU1223" s="70"/>
      <c r="AV1223" s="70"/>
      <c r="AW1223" s="70"/>
      <c r="AX1223" s="70"/>
      <c r="AY1223" s="70"/>
      <c r="AZ1223" s="70"/>
      <c r="BA1223" s="70"/>
      <c r="BB1223" s="70"/>
      <c r="BC1223" s="70"/>
      <c r="BD1223" s="70"/>
      <c r="BE1223" s="70"/>
      <c r="BF1223" s="70"/>
      <c r="BG1223" s="70"/>
      <c r="BH1223" s="70"/>
      <c r="BI1223" s="70"/>
      <c r="BJ1223" s="70"/>
      <c r="BK1223" s="70"/>
      <c r="BL1223" s="70"/>
      <c r="BM1223" s="70"/>
      <c r="BN1223" s="70"/>
      <c r="BO1223" s="70"/>
      <c r="BP1223" s="70"/>
      <c r="BQ1223" s="70"/>
      <c r="BR1223" s="70"/>
      <c r="BS1223" s="70"/>
    </row>
    <row r="1224" spans="7:71" ht="16.5" x14ac:dyDescent="0.35">
      <c r="G1224" s="70"/>
      <c r="H1224" s="70"/>
      <c r="I1224" s="70"/>
      <c r="J1224" s="70"/>
      <c r="K1224" s="70"/>
      <c r="L1224" s="70"/>
      <c r="M1224" s="70"/>
      <c r="N1224" s="70"/>
      <c r="O1224" s="70"/>
      <c r="P1224" s="70"/>
      <c r="Q1224" s="70"/>
      <c r="R1224" s="70"/>
      <c r="S1224" s="70"/>
      <c r="T1224" s="70"/>
      <c r="U1224" s="70"/>
      <c r="V1224" s="70"/>
      <c r="W1224" s="70"/>
      <c r="X1224" s="70"/>
      <c r="Y1224" s="70"/>
      <c r="Z1224" s="70"/>
      <c r="AA1224" s="70"/>
      <c r="AB1224" s="70"/>
      <c r="AC1224" s="70"/>
      <c r="AD1224" s="70"/>
      <c r="AE1224" s="70"/>
      <c r="AF1224" s="70"/>
      <c r="AG1224" s="70"/>
      <c r="AH1224" s="70"/>
      <c r="AI1224" s="70"/>
      <c r="AJ1224" s="70"/>
      <c r="AK1224" s="70"/>
      <c r="AL1224" s="70"/>
      <c r="AM1224" s="70"/>
      <c r="AN1224" s="70"/>
      <c r="AO1224" s="70"/>
      <c r="AP1224" s="70"/>
      <c r="AQ1224" s="70"/>
      <c r="AR1224" s="70"/>
      <c r="AS1224" s="70"/>
      <c r="AT1224" s="70"/>
      <c r="AU1224" s="70"/>
      <c r="AV1224" s="70"/>
      <c r="AW1224" s="70"/>
      <c r="AX1224" s="70"/>
      <c r="AY1224" s="70"/>
      <c r="AZ1224" s="70"/>
      <c r="BA1224" s="70"/>
      <c r="BB1224" s="70"/>
      <c r="BC1224" s="70"/>
      <c r="BD1224" s="70"/>
      <c r="BE1224" s="70"/>
      <c r="BF1224" s="70"/>
      <c r="BG1224" s="70"/>
      <c r="BH1224" s="70"/>
      <c r="BI1224" s="70"/>
      <c r="BJ1224" s="70"/>
      <c r="BK1224" s="70"/>
      <c r="BL1224" s="70"/>
      <c r="BM1224" s="70"/>
      <c r="BN1224" s="70"/>
      <c r="BO1224" s="70"/>
      <c r="BP1224" s="70"/>
      <c r="BQ1224" s="70"/>
      <c r="BR1224" s="70"/>
      <c r="BS1224" s="70"/>
    </row>
    <row r="1225" spans="7:71" ht="16.5" x14ac:dyDescent="0.35">
      <c r="G1225" s="70"/>
      <c r="H1225" s="70"/>
      <c r="I1225" s="70"/>
      <c r="J1225" s="70"/>
      <c r="K1225" s="70"/>
      <c r="L1225" s="70"/>
      <c r="M1225" s="70"/>
      <c r="N1225" s="70"/>
      <c r="O1225" s="70"/>
      <c r="P1225" s="70"/>
      <c r="Q1225" s="70"/>
      <c r="R1225" s="70"/>
      <c r="S1225" s="70"/>
      <c r="T1225" s="70"/>
      <c r="U1225" s="70"/>
      <c r="V1225" s="70"/>
      <c r="W1225" s="70"/>
      <c r="X1225" s="70"/>
      <c r="Y1225" s="70"/>
      <c r="Z1225" s="70"/>
      <c r="AA1225" s="70"/>
      <c r="AB1225" s="70"/>
      <c r="AC1225" s="70"/>
      <c r="AD1225" s="70"/>
      <c r="AE1225" s="70"/>
      <c r="AF1225" s="70"/>
      <c r="AG1225" s="70"/>
      <c r="AH1225" s="70"/>
      <c r="AI1225" s="70"/>
      <c r="AJ1225" s="70"/>
      <c r="AK1225" s="70"/>
      <c r="AL1225" s="70"/>
      <c r="AM1225" s="70"/>
      <c r="AN1225" s="70"/>
      <c r="AO1225" s="70"/>
      <c r="AP1225" s="70"/>
      <c r="AQ1225" s="70"/>
      <c r="AR1225" s="70"/>
      <c r="AS1225" s="70"/>
      <c r="AT1225" s="70"/>
      <c r="AU1225" s="70"/>
      <c r="AV1225" s="70"/>
      <c r="AW1225" s="70"/>
      <c r="AX1225" s="70"/>
      <c r="AY1225" s="70"/>
      <c r="AZ1225" s="70"/>
      <c r="BA1225" s="70"/>
      <c r="BB1225" s="70"/>
      <c r="BC1225" s="70"/>
      <c r="BD1225" s="70"/>
      <c r="BE1225" s="70"/>
      <c r="BF1225" s="70"/>
      <c r="BG1225" s="70"/>
      <c r="BH1225" s="70"/>
      <c r="BI1225" s="70"/>
      <c r="BJ1225" s="70"/>
      <c r="BK1225" s="70"/>
      <c r="BL1225" s="70"/>
      <c r="BM1225" s="70"/>
      <c r="BN1225" s="70"/>
      <c r="BO1225" s="70"/>
      <c r="BP1225" s="70"/>
      <c r="BQ1225" s="70"/>
      <c r="BR1225" s="70"/>
      <c r="BS1225" s="70"/>
    </row>
    <row r="1226" spans="7:71" ht="16.5" x14ac:dyDescent="0.35">
      <c r="G1226" s="70"/>
      <c r="H1226" s="70"/>
      <c r="I1226" s="70"/>
      <c r="J1226" s="70"/>
      <c r="K1226" s="70"/>
      <c r="L1226" s="70"/>
      <c r="M1226" s="70"/>
      <c r="N1226" s="70"/>
      <c r="O1226" s="70"/>
      <c r="P1226" s="70"/>
      <c r="Q1226" s="70"/>
      <c r="R1226" s="70"/>
      <c r="S1226" s="70"/>
      <c r="T1226" s="70"/>
      <c r="U1226" s="70"/>
      <c r="V1226" s="70"/>
      <c r="W1226" s="70"/>
      <c r="X1226" s="70"/>
      <c r="Y1226" s="70"/>
      <c r="Z1226" s="70"/>
      <c r="AA1226" s="70"/>
      <c r="AB1226" s="70"/>
      <c r="AC1226" s="70"/>
      <c r="AD1226" s="70"/>
      <c r="AE1226" s="70"/>
      <c r="AF1226" s="70"/>
      <c r="AG1226" s="70"/>
      <c r="AH1226" s="70"/>
      <c r="AI1226" s="70"/>
      <c r="AJ1226" s="70"/>
      <c r="AK1226" s="70"/>
      <c r="AL1226" s="70"/>
      <c r="AM1226" s="70"/>
      <c r="AN1226" s="70"/>
      <c r="AO1226" s="70"/>
      <c r="AP1226" s="70"/>
      <c r="AQ1226" s="70"/>
      <c r="AR1226" s="70"/>
      <c r="AS1226" s="70"/>
      <c r="AT1226" s="70"/>
      <c r="AU1226" s="70"/>
      <c r="AV1226" s="70"/>
      <c r="AW1226" s="70"/>
      <c r="AX1226" s="70"/>
      <c r="AY1226" s="70"/>
      <c r="AZ1226" s="70"/>
      <c r="BA1226" s="70"/>
      <c r="BB1226" s="70"/>
      <c r="BC1226" s="70"/>
      <c r="BD1226" s="70"/>
      <c r="BE1226" s="70"/>
      <c r="BF1226" s="70"/>
      <c r="BG1226" s="70"/>
      <c r="BH1226" s="70"/>
      <c r="BI1226" s="70"/>
      <c r="BJ1226" s="70"/>
      <c r="BK1226" s="70"/>
      <c r="BL1226" s="70"/>
      <c r="BM1226" s="70"/>
      <c r="BN1226" s="70"/>
      <c r="BO1226" s="70"/>
      <c r="BP1226" s="70"/>
      <c r="BQ1226" s="70"/>
      <c r="BR1226" s="70"/>
      <c r="BS1226" s="70"/>
    </row>
    <row r="1227" spans="7:71" ht="16.5" x14ac:dyDescent="0.35">
      <c r="G1227" s="70"/>
      <c r="H1227" s="70"/>
      <c r="I1227" s="70"/>
      <c r="J1227" s="70"/>
      <c r="K1227" s="70"/>
      <c r="L1227" s="70"/>
      <c r="M1227" s="70"/>
      <c r="N1227" s="70"/>
      <c r="O1227" s="70"/>
      <c r="P1227" s="70"/>
      <c r="Q1227" s="70"/>
      <c r="R1227" s="70"/>
      <c r="S1227" s="70"/>
      <c r="T1227" s="70"/>
      <c r="U1227" s="70"/>
      <c r="V1227" s="70"/>
      <c r="W1227" s="70"/>
      <c r="X1227" s="70"/>
      <c r="Y1227" s="70"/>
      <c r="Z1227" s="70"/>
      <c r="AA1227" s="70"/>
      <c r="AB1227" s="70"/>
      <c r="AC1227" s="70"/>
      <c r="AD1227" s="70"/>
      <c r="AE1227" s="70"/>
      <c r="AF1227" s="70"/>
      <c r="AG1227" s="70"/>
      <c r="AH1227" s="70"/>
      <c r="AI1227" s="70"/>
      <c r="AJ1227" s="70"/>
      <c r="AK1227" s="70"/>
      <c r="AL1227" s="70"/>
      <c r="AM1227" s="70"/>
      <c r="AN1227" s="70"/>
      <c r="AO1227" s="70"/>
      <c r="AP1227" s="70"/>
      <c r="AQ1227" s="70"/>
      <c r="AR1227" s="70"/>
      <c r="AS1227" s="70"/>
      <c r="AT1227" s="70"/>
      <c r="AU1227" s="70"/>
      <c r="AV1227" s="70"/>
      <c r="AW1227" s="70"/>
      <c r="AX1227" s="70"/>
      <c r="AY1227" s="70"/>
      <c r="AZ1227" s="70"/>
      <c r="BA1227" s="70"/>
      <c r="BB1227" s="70"/>
      <c r="BC1227" s="70"/>
      <c r="BD1227" s="70"/>
      <c r="BE1227" s="70"/>
      <c r="BF1227" s="70"/>
      <c r="BG1227" s="70"/>
      <c r="BH1227" s="70"/>
      <c r="BI1227" s="70"/>
      <c r="BJ1227" s="70"/>
      <c r="BK1227" s="70"/>
      <c r="BL1227" s="70"/>
      <c r="BM1227" s="70"/>
      <c r="BN1227" s="70"/>
      <c r="BO1227" s="70"/>
      <c r="BP1227" s="70"/>
      <c r="BQ1227" s="70"/>
      <c r="BR1227" s="70"/>
      <c r="BS1227" s="70"/>
    </row>
    <row r="1228" spans="7:71" ht="16.5" x14ac:dyDescent="0.35">
      <c r="G1228" s="70"/>
      <c r="H1228" s="70"/>
      <c r="I1228" s="70"/>
      <c r="J1228" s="70"/>
      <c r="K1228" s="70"/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70"/>
      <c r="X1228" s="70"/>
      <c r="Y1228" s="70"/>
      <c r="Z1228" s="70"/>
      <c r="AA1228" s="70"/>
      <c r="AB1228" s="70"/>
      <c r="AC1228" s="70"/>
      <c r="AD1228" s="70"/>
      <c r="AE1228" s="70"/>
      <c r="AF1228" s="70"/>
      <c r="AG1228" s="70"/>
      <c r="AH1228" s="70"/>
      <c r="AI1228" s="70"/>
      <c r="AJ1228" s="70"/>
      <c r="AK1228" s="70"/>
      <c r="AL1228" s="70"/>
      <c r="AM1228" s="70"/>
      <c r="AN1228" s="70"/>
      <c r="AO1228" s="70"/>
      <c r="AP1228" s="70"/>
      <c r="AQ1228" s="70"/>
      <c r="AR1228" s="70"/>
      <c r="AS1228" s="70"/>
      <c r="AT1228" s="70"/>
      <c r="AU1228" s="70"/>
      <c r="AV1228" s="70"/>
      <c r="AW1228" s="70"/>
      <c r="AX1228" s="70"/>
      <c r="AY1228" s="70"/>
      <c r="AZ1228" s="70"/>
      <c r="BA1228" s="70"/>
      <c r="BB1228" s="70"/>
      <c r="BC1228" s="70"/>
      <c r="BD1228" s="70"/>
      <c r="BE1228" s="70"/>
      <c r="BF1228" s="70"/>
      <c r="BG1228" s="70"/>
      <c r="BH1228" s="70"/>
      <c r="BI1228" s="70"/>
      <c r="BJ1228" s="70"/>
      <c r="BK1228" s="70"/>
      <c r="BL1228" s="70"/>
      <c r="BM1228" s="70"/>
      <c r="BN1228" s="70"/>
      <c r="BO1228" s="70"/>
      <c r="BP1228" s="70"/>
      <c r="BQ1228" s="70"/>
      <c r="BR1228" s="70"/>
      <c r="BS1228" s="70"/>
    </row>
    <row r="1229" spans="7:71" ht="16.5" x14ac:dyDescent="0.35">
      <c r="G1229" s="70"/>
      <c r="H1229" s="70"/>
      <c r="I1229" s="70"/>
      <c r="J1229" s="70"/>
      <c r="K1229" s="70"/>
      <c r="L1229" s="70"/>
      <c r="M1229" s="70"/>
      <c r="N1229" s="70"/>
      <c r="O1229" s="70"/>
      <c r="P1229" s="70"/>
      <c r="Q1229" s="70"/>
      <c r="R1229" s="70"/>
      <c r="S1229" s="70"/>
      <c r="T1229" s="70"/>
      <c r="U1229" s="70"/>
      <c r="V1229" s="70"/>
      <c r="W1229" s="70"/>
      <c r="X1229" s="70"/>
      <c r="Y1229" s="70"/>
      <c r="Z1229" s="70"/>
      <c r="AA1229" s="70"/>
      <c r="AB1229" s="70"/>
      <c r="AC1229" s="70"/>
      <c r="AD1229" s="70"/>
      <c r="AE1229" s="70"/>
      <c r="AF1229" s="70"/>
      <c r="AG1229" s="70"/>
      <c r="AH1229" s="70"/>
      <c r="AI1229" s="70"/>
      <c r="AJ1229" s="70"/>
      <c r="AK1229" s="70"/>
      <c r="AL1229" s="70"/>
      <c r="AM1229" s="70"/>
      <c r="AN1229" s="70"/>
      <c r="AO1229" s="70"/>
      <c r="AP1229" s="70"/>
      <c r="AQ1229" s="70"/>
      <c r="AR1229" s="70"/>
      <c r="AS1229" s="70"/>
      <c r="AT1229" s="70"/>
      <c r="AU1229" s="70"/>
      <c r="AV1229" s="70"/>
      <c r="AW1229" s="70"/>
      <c r="AX1229" s="70"/>
      <c r="AY1229" s="70"/>
      <c r="AZ1229" s="70"/>
      <c r="BA1229" s="70"/>
      <c r="BB1229" s="70"/>
      <c r="BC1229" s="70"/>
      <c r="BD1229" s="70"/>
      <c r="BE1229" s="70"/>
      <c r="BF1229" s="70"/>
      <c r="BG1229" s="70"/>
      <c r="BH1229" s="70"/>
      <c r="BI1229" s="70"/>
      <c r="BJ1229" s="70"/>
      <c r="BK1229" s="70"/>
      <c r="BL1229" s="70"/>
      <c r="BM1229" s="70"/>
      <c r="BN1229" s="70"/>
      <c r="BO1229" s="70"/>
      <c r="BP1229" s="70"/>
      <c r="BQ1229" s="70"/>
      <c r="BR1229" s="70"/>
      <c r="BS1229" s="70"/>
    </row>
    <row r="1230" spans="7:71" ht="16.5" x14ac:dyDescent="0.35">
      <c r="G1230" s="70"/>
      <c r="H1230" s="70"/>
      <c r="I1230" s="70"/>
      <c r="J1230" s="70"/>
      <c r="K1230" s="70"/>
      <c r="L1230" s="70"/>
      <c r="M1230" s="70"/>
      <c r="N1230" s="70"/>
      <c r="O1230" s="70"/>
      <c r="P1230" s="70"/>
      <c r="Q1230" s="70"/>
      <c r="R1230" s="70"/>
      <c r="S1230" s="70"/>
      <c r="T1230" s="70"/>
      <c r="U1230" s="70"/>
      <c r="V1230" s="70"/>
      <c r="W1230" s="70"/>
      <c r="X1230" s="70"/>
      <c r="Y1230" s="70"/>
      <c r="Z1230" s="70"/>
      <c r="AA1230" s="70"/>
      <c r="AB1230" s="70"/>
      <c r="AC1230" s="70"/>
      <c r="AD1230" s="70"/>
      <c r="AE1230" s="70"/>
      <c r="AF1230" s="70"/>
      <c r="AG1230" s="70"/>
      <c r="AH1230" s="70"/>
      <c r="AI1230" s="70"/>
      <c r="AJ1230" s="70"/>
      <c r="AK1230" s="70"/>
      <c r="AL1230" s="70"/>
      <c r="AM1230" s="70"/>
      <c r="AN1230" s="70"/>
      <c r="AO1230" s="70"/>
      <c r="AP1230" s="70"/>
      <c r="AQ1230" s="70"/>
      <c r="AR1230" s="70"/>
      <c r="AS1230" s="70"/>
      <c r="AT1230" s="70"/>
      <c r="AU1230" s="70"/>
      <c r="AV1230" s="70"/>
      <c r="AW1230" s="70"/>
      <c r="AX1230" s="70"/>
      <c r="AY1230" s="70"/>
      <c r="AZ1230" s="70"/>
      <c r="BA1230" s="70"/>
      <c r="BB1230" s="70"/>
      <c r="BC1230" s="70"/>
      <c r="BD1230" s="70"/>
      <c r="BE1230" s="70"/>
      <c r="BF1230" s="70"/>
      <c r="BG1230" s="70"/>
      <c r="BH1230" s="70"/>
      <c r="BI1230" s="70"/>
      <c r="BJ1230" s="70"/>
      <c r="BK1230" s="70"/>
      <c r="BL1230" s="70"/>
      <c r="BM1230" s="70"/>
      <c r="BN1230" s="70"/>
      <c r="BO1230" s="70"/>
      <c r="BP1230" s="70"/>
      <c r="BQ1230" s="70"/>
      <c r="BR1230" s="70"/>
      <c r="BS1230" s="70"/>
    </row>
    <row r="1231" spans="7:71" ht="16.5" x14ac:dyDescent="0.35">
      <c r="G1231" s="70"/>
      <c r="H1231" s="70"/>
      <c r="I1231" s="70"/>
      <c r="J1231" s="70"/>
      <c r="K1231" s="70"/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70"/>
      <c r="X1231" s="70"/>
      <c r="Y1231" s="70"/>
      <c r="Z1231" s="70"/>
      <c r="AA1231" s="70"/>
      <c r="AB1231" s="70"/>
      <c r="AC1231" s="70"/>
      <c r="AD1231" s="70"/>
      <c r="AE1231" s="70"/>
      <c r="AF1231" s="70"/>
      <c r="AG1231" s="70"/>
      <c r="AH1231" s="70"/>
      <c r="AI1231" s="70"/>
      <c r="AJ1231" s="70"/>
      <c r="AK1231" s="70"/>
      <c r="AL1231" s="70"/>
      <c r="AM1231" s="70"/>
      <c r="AN1231" s="70"/>
      <c r="AO1231" s="70"/>
      <c r="AP1231" s="70"/>
      <c r="AQ1231" s="70"/>
      <c r="AR1231" s="70"/>
      <c r="AS1231" s="70"/>
      <c r="AT1231" s="70"/>
      <c r="AU1231" s="70"/>
      <c r="AV1231" s="70"/>
      <c r="AW1231" s="70"/>
      <c r="AX1231" s="70"/>
      <c r="AY1231" s="70"/>
      <c r="AZ1231" s="70"/>
      <c r="BA1231" s="70"/>
      <c r="BB1231" s="70"/>
      <c r="BC1231" s="70"/>
      <c r="BD1231" s="70"/>
      <c r="BE1231" s="70"/>
      <c r="BF1231" s="70"/>
      <c r="BG1231" s="70"/>
      <c r="BH1231" s="70"/>
      <c r="BI1231" s="70"/>
      <c r="BJ1231" s="70"/>
      <c r="BK1231" s="70"/>
      <c r="BL1231" s="70"/>
      <c r="BM1231" s="70"/>
      <c r="BN1231" s="70"/>
      <c r="BO1231" s="70"/>
      <c r="BP1231" s="70"/>
      <c r="BQ1231" s="70"/>
      <c r="BR1231" s="70"/>
      <c r="BS1231" s="70"/>
    </row>
    <row r="1232" spans="7:71" ht="16.5" x14ac:dyDescent="0.35">
      <c r="G1232" s="70"/>
      <c r="H1232" s="70"/>
      <c r="I1232" s="70"/>
      <c r="J1232" s="70"/>
      <c r="K1232" s="70"/>
      <c r="L1232" s="70"/>
      <c r="M1232" s="70"/>
      <c r="N1232" s="70"/>
      <c r="O1232" s="70"/>
      <c r="P1232" s="70"/>
      <c r="Q1232" s="70"/>
      <c r="R1232" s="70"/>
      <c r="S1232" s="70"/>
      <c r="T1232" s="70"/>
      <c r="U1232" s="70"/>
      <c r="V1232" s="70"/>
      <c r="W1232" s="70"/>
      <c r="X1232" s="70"/>
      <c r="Y1232" s="70"/>
      <c r="Z1232" s="70"/>
      <c r="AA1232" s="70"/>
      <c r="AB1232" s="70"/>
      <c r="AC1232" s="70"/>
      <c r="AD1232" s="70"/>
      <c r="AE1232" s="70"/>
      <c r="AF1232" s="70"/>
      <c r="AG1232" s="70"/>
      <c r="AH1232" s="70"/>
      <c r="AI1232" s="70"/>
      <c r="AJ1232" s="70"/>
      <c r="AK1232" s="70"/>
      <c r="AL1232" s="70"/>
      <c r="AM1232" s="70"/>
      <c r="AN1232" s="70"/>
      <c r="AO1232" s="70"/>
      <c r="AP1232" s="70"/>
      <c r="AQ1232" s="70"/>
      <c r="AR1232" s="70"/>
      <c r="AS1232" s="70"/>
      <c r="AT1232" s="70"/>
      <c r="AU1232" s="70"/>
      <c r="AV1232" s="70"/>
      <c r="AW1232" s="70"/>
      <c r="AX1232" s="70"/>
      <c r="AY1232" s="70"/>
      <c r="AZ1232" s="70"/>
      <c r="BA1232" s="70"/>
      <c r="BB1232" s="70"/>
      <c r="BC1232" s="70"/>
      <c r="BD1232" s="70"/>
      <c r="BE1232" s="70"/>
      <c r="BF1232" s="70"/>
      <c r="BG1232" s="70"/>
      <c r="BH1232" s="70"/>
      <c r="BI1232" s="70"/>
      <c r="BJ1232" s="70"/>
      <c r="BK1232" s="70"/>
      <c r="BL1232" s="70"/>
      <c r="BM1232" s="70"/>
      <c r="BN1232" s="70"/>
      <c r="BO1232" s="70"/>
      <c r="BP1232" s="70"/>
      <c r="BQ1232" s="70"/>
      <c r="BR1232" s="70"/>
      <c r="BS1232" s="70"/>
    </row>
    <row r="1233" spans="7:71" ht="16.5" x14ac:dyDescent="0.35">
      <c r="G1233" s="70"/>
      <c r="H1233" s="70"/>
      <c r="I1233" s="70"/>
      <c r="J1233" s="70"/>
      <c r="K1233" s="70"/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70"/>
      <c r="X1233" s="70"/>
      <c r="Y1233" s="70"/>
      <c r="Z1233" s="70"/>
      <c r="AA1233" s="70"/>
      <c r="AB1233" s="70"/>
      <c r="AC1233" s="70"/>
      <c r="AD1233" s="70"/>
      <c r="AE1233" s="70"/>
      <c r="AF1233" s="70"/>
      <c r="AG1233" s="70"/>
      <c r="AH1233" s="70"/>
      <c r="AI1233" s="70"/>
      <c r="AJ1233" s="70"/>
      <c r="AK1233" s="70"/>
      <c r="AL1233" s="70"/>
      <c r="AM1233" s="70"/>
      <c r="AN1233" s="70"/>
      <c r="AO1233" s="70"/>
      <c r="AP1233" s="70"/>
      <c r="AQ1233" s="70"/>
      <c r="AR1233" s="70"/>
      <c r="AS1233" s="70"/>
      <c r="AT1233" s="70"/>
      <c r="AU1233" s="70"/>
      <c r="AV1233" s="70"/>
      <c r="AW1233" s="70"/>
      <c r="AX1233" s="70"/>
      <c r="AY1233" s="70"/>
      <c r="AZ1233" s="70"/>
      <c r="BA1233" s="70"/>
      <c r="BB1233" s="70"/>
      <c r="BC1233" s="70"/>
      <c r="BD1233" s="70"/>
      <c r="BE1233" s="70"/>
      <c r="BF1233" s="70"/>
      <c r="BG1233" s="70"/>
      <c r="BH1233" s="70"/>
      <c r="BI1233" s="70"/>
      <c r="BJ1233" s="70"/>
      <c r="BK1233" s="70"/>
      <c r="BL1233" s="70"/>
      <c r="BM1233" s="70"/>
      <c r="BN1233" s="70"/>
      <c r="BO1233" s="70"/>
      <c r="BP1233" s="70"/>
      <c r="BQ1233" s="70"/>
      <c r="BR1233" s="70"/>
      <c r="BS1233" s="70"/>
    </row>
    <row r="1234" spans="7:71" ht="16.5" x14ac:dyDescent="0.35">
      <c r="G1234" s="70"/>
      <c r="H1234" s="70"/>
      <c r="I1234" s="70"/>
      <c r="J1234" s="70"/>
      <c r="K1234" s="70"/>
      <c r="L1234" s="70"/>
      <c r="M1234" s="70"/>
      <c r="N1234" s="70"/>
      <c r="O1234" s="70"/>
      <c r="P1234" s="70"/>
      <c r="Q1234" s="70"/>
      <c r="R1234" s="70"/>
      <c r="S1234" s="70"/>
      <c r="T1234" s="70"/>
      <c r="U1234" s="70"/>
      <c r="V1234" s="70"/>
      <c r="W1234" s="70"/>
      <c r="X1234" s="70"/>
      <c r="Y1234" s="70"/>
      <c r="Z1234" s="70"/>
      <c r="AA1234" s="70"/>
      <c r="AB1234" s="70"/>
      <c r="AC1234" s="70"/>
      <c r="AD1234" s="70"/>
      <c r="AE1234" s="70"/>
      <c r="AF1234" s="70"/>
      <c r="AG1234" s="70"/>
      <c r="AH1234" s="70"/>
      <c r="AI1234" s="70"/>
      <c r="AJ1234" s="70"/>
      <c r="AK1234" s="70"/>
      <c r="AL1234" s="70"/>
      <c r="AM1234" s="70"/>
      <c r="AN1234" s="70"/>
      <c r="AO1234" s="70"/>
      <c r="AP1234" s="70"/>
      <c r="AQ1234" s="70"/>
      <c r="AR1234" s="70"/>
      <c r="AS1234" s="70"/>
      <c r="AT1234" s="70"/>
      <c r="AU1234" s="70"/>
      <c r="AV1234" s="70"/>
      <c r="AW1234" s="70"/>
      <c r="AX1234" s="70"/>
      <c r="AY1234" s="70"/>
      <c r="AZ1234" s="70"/>
      <c r="BA1234" s="70"/>
      <c r="BB1234" s="70"/>
      <c r="BC1234" s="70"/>
      <c r="BD1234" s="70"/>
      <c r="BE1234" s="70"/>
      <c r="BF1234" s="70"/>
      <c r="BG1234" s="70"/>
      <c r="BH1234" s="70"/>
      <c r="BI1234" s="70"/>
      <c r="BJ1234" s="70"/>
      <c r="BK1234" s="70"/>
      <c r="BL1234" s="70"/>
      <c r="BM1234" s="70"/>
      <c r="BN1234" s="70"/>
      <c r="BO1234" s="70"/>
      <c r="BP1234" s="70"/>
      <c r="BQ1234" s="70"/>
      <c r="BR1234" s="70"/>
      <c r="BS1234" s="70"/>
    </row>
    <row r="1235" spans="7:71" ht="16.5" x14ac:dyDescent="0.35">
      <c r="G1235" s="70"/>
      <c r="H1235" s="70"/>
      <c r="I1235" s="70"/>
      <c r="J1235" s="70"/>
      <c r="K1235" s="70"/>
      <c r="L1235" s="70"/>
      <c r="M1235" s="70"/>
      <c r="N1235" s="70"/>
      <c r="O1235" s="70"/>
      <c r="P1235" s="70"/>
      <c r="Q1235" s="70"/>
      <c r="R1235" s="70"/>
      <c r="S1235" s="70"/>
      <c r="T1235" s="70"/>
      <c r="U1235" s="70"/>
      <c r="V1235" s="70"/>
      <c r="W1235" s="70"/>
      <c r="X1235" s="70"/>
      <c r="Y1235" s="70"/>
      <c r="Z1235" s="70"/>
      <c r="AA1235" s="70"/>
      <c r="AB1235" s="70"/>
      <c r="AC1235" s="70"/>
      <c r="AD1235" s="70"/>
      <c r="AE1235" s="70"/>
      <c r="AF1235" s="70"/>
      <c r="AG1235" s="70"/>
      <c r="AH1235" s="70"/>
      <c r="AI1235" s="70"/>
      <c r="AJ1235" s="70"/>
      <c r="AK1235" s="70"/>
      <c r="AL1235" s="70"/>
      <c r="AM1235" s="70"/>
      <c r="AN1235" s="70"/>
      <c r="AO1235" s="70"/>
      <c r="AP1235" s="70"/>
      <c r="AQ1235" s="70"/>
      <c r="AR1235" s="70"/>
      <c r="AS1235" s="70"/>
      <c r="AT1235" s="70"/>
      <c r="AU1235" s="70"/>
      <c r="AV1235" s="70"/>
      <c r="AW1235" s="70"/>
      <c r="AX1235" s="70"/>
      <c r="AY1235" s="70"/>
      <c r="AZ1235" s="70"/>
      <c r="BA1235" s="70"/>
      <c r="BB1235" s="70"/>
      <c r="BC1235" s="70"/>
      <c r="BD1235" s="70"/>
      <c r="BE1235" s="70"/>
      <c r="BF1235" s="70"/>
      <c r="BG1235" s="70"/>
      <c r="BH1235" s="70"/>
      <c r="BI1235" s="70"/>
      <c r="BJ1235" s="70"/>
      <c r="BK1235" s="70"/>
      <c r="BL1235" s="70"/>
      <c r="BM1235" s="70"/>
      <c r="BN1235" s="70"/>
      <c r="BO1235" s="70"/>
      <c r="BP1235" s="70"/>
      <c r="BQ1235" s="70"/>
      <c r="BR1235" s="70"/>
      <c r="BS1235" s="70"/>
    </row>
    <row r="1236" spans="7:71" ht="16.5" x14ac:dyDescent="0.35">
      <c r="G1236" s="70"/>
      <c r="H1236" s="70"/>
      <c r="I1236" s="70"/>
      <c r="J1236" s="70"/>
      <c r="K1236" s="70"/>
      <c r="L1236" s="70"/>
      <c r="M1236" s="70"/>
      <c r="N1236" s="70"/>
      <c r="O1236" s="70"/>
      <c r="P1236" s="70"/>
      <c r="Q1236" s="70"/>
      <c r="R1236" s="70"/>
      <c r="S1236" s="70"/>
      <c r="T1236" s="70"/>
      <c r="U1236" s="70"/>
      <c r="V1236" s="70"/>
      <c r="W1236" s="70"/>
      <c r="X1236" s="70"/>
      <c r="Y1236" s="70"/>
      <c r="Z1236" s="70"/>
      <c r="AA1236" s="70"/>
      <c r="AB1236" s="70"/>
      <c r="AC1236" s="70"/>
      <c r="AD1236" s="70"/>
      <c r="AE1236" s="70"/>
      <c r="AF1236" s="70"/>
      <c r="AG1236" s="70"/>
      <c r="AH1236" s="70"/>
      <c r="AI1236" s="70"/>
      <c r="AJ1236" s="70"/>
      <c r="AK1236" s="70"/>
      <c r="AL1236" s="70"/>
      <c r="AM1236" s="70"/>
      <c r="AN1236" s="70"/>
      <c r="AO1236" s="70"/>
      <c r="AP1236" s="70"/>
      <c r="AQ1236" s="70"/>
      <c r="AR1236" s="70"/>
      <c r="AS1236" s="70"/>
      <c r="AT1236" s="70"/>
      <c r="AU1236" s="70"/>
      <c r="AV1236" s="70"/>
      <c r="AW1236" s="70"/>
      <c r="AX1236" s="70"/>
      <c r="AY1236" s="70"/>
      <c r="AZ1236" s="70"/>
      <c r="BA1236" s="70"/>
      <c r="BB1236" s="70"/>
      <c r="BC1236" s="70"/>
      <c r="BD1236" s="70"/>
      <c r="BE1236" s="70"/>
      <c r="BF1236" s="70"/>
      <c r="BG1236" s="70"/>
      <c r="BH1236" s="70"/>
      <c r="BI1236" s="70"/>
      <c r="BJ1236" s="70"/>
      <c r="BK1236" s="70"/>
      <c r="BL1236" s="70"/>
      <c r="BM1236" s="70"/>
      <c r="BN1236" s="70"/>
      <c r="BO1236" s="70"/>
      <c r="BP1236" s="70"/>
      <c r="BQ1236" s="70"/>
      <c r="BR1236" s="70"/>
      <c r="BS1236" s="70"/>
    </row>
    <row r="1237" spans="7:71" ht="16.5" x14ac:dyDescent="0.35">
      <c r="G1237" s="70"/>
      <c r="H1237" s="70"/>
      <c r="I1237" s="70"/>
      <c r="J1237" s="70"/>
      <c r="K1237" s="70"/>
      <c r="L1237" s="70"/>
      <c r="M1237" s="70"/>
      <c r="N1237" s="70"/>
      <c r="O1237" s="70"/>
      <c r="P1237" s="70"/>
      <c r="Q1237" s="70"/>
      <c r="R1237" s="70"/>
      <c r="S1237" s="70"/>
      <c r="T1237" s="70"/>
      <c r="U1237" s="70"/>
      <c r="V1237" s="70"/>
      <c r="W1237" s="70"/>
      <c r="X1237" s="70"/>
      <c r="Y1237" s="70"/>
      <c r="Z1237" s="70"/>
      <c r="AA1237" s="70"/>
      <c r="AB1237" s="70"/>
      <c r="AC1237" s="70"/>
      <c r="AD1237" s="70"/>
      <c r="AE1237" s="70"/>
      <c r="AF1237" s="70"/>
      <c r="AG1237" s="70"/>
      <c r="AH1237" s="70"/>
      <c r="AI1237" s="70"/>
      <c r="AJ1237" s="70"/>
      <c r="AK1237" s="70"/>
      <c r="AL1237" s="70"/>
      <c r="AM1237" s="70"/>
      <c r="AN1237" s="70"/>
      <c r="AO1237" s="70"/>
      <c r="AP1237" s="70"/>
      <c r="AQ1237" s="70"/>
      <c r="AR1237" s="70"/>
      <c r="AS1237" s="70"/>
      <c r="AT1237" s="70"/>
      <c r="AU1237" s="70"/>
      <c r="AV1237" s="70"/>
      <c r="AW1237" s="70"/>
      <c r="AX1237" s="70"/>
      <c r="AY1237" s="70"/>
      <c r="AZ1237" s="70"/>
      <c r="BA1237" s="70"/>
      <c r="BB1237" s="70"/>
      <c r="BC1237" s="70"/>
      <c r="BD1237" s="70"/>
      <c r="BE1237" s="70"/>
      <c r="BF1237" s="70"/>
      <c r="BG1237" s="70"/>
      <c r="BH1237" s="70"/>
      <c r="BI1237" s="70"/>
      <c r="BJ1237" s="70"/>
      <c r="BK1237" s="70"/>
      <c r="BL1237" s="70"/>
      <c r="BM1237" s="70"/>
      <c r="BN1237" s="70"/>
      <c r="BO1237" s="70"/>
      <c r="BP1237" s="70"/>
      <c r="BQ1237" s="70"/>
      <c r="BR1237" s="70"/>
      <c r="BS1237" s="70"/>
    </row>
    <row r="1238" spans="7:71" ht="16.5" x14ac:dyDescent="0.35">
      <c r="G1238" s="70"/>
      <c r="H1238" s="70"/>
      <c r="I1238" s="70"/>
      <c r="J1238" s="70"/>
      <c r="K1238" s="70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0"/>
      <c r="X1238" s="70"/>
      <c r="Y1238" s="70"/>
      <c r="Z1238" s="70"/>
      <c r="AA1238" s="70"/>
      <c r="AB1238" s="70"/>
      <c r="AC1238" s="70"/>
      <c r="AD1238" s="70"/>
      <c r="AE1238" s="70"/>
      <c r="AF1238" s="70"/>
      <c r="AG1238" s="70"/>
      <c r="AH1238" s="70"/>
      <c r="AI1238" s="70"/>
      <c r="AJ1238" s="70"/>
      <c r="AK1238" s="70"/>
      <c r="AL1238" s="70"/>
      <c r="AM1238" s="70"/>
      <c r="AN1238" s="70"/>
      <c r="AO1238" s="70"/>
      <c r="AP1238" s="70"/>
      <c r="AQ1238" s="70"/>
      <c r="AR1238" s="70"/>
      <c r="AS1238" s="70"/>
      <c r="AT1238" s="70"/>
      <c r="AU1238" s="70"/>
      <c r="AV1238" s="70"/>
      <c r="AW1238" s="70"/>
      <c r="AX1238" s="70"/>
      <c r="AY1238" s="70"/>
      <c r="AZ1238" s="70"/>
      <c r="BA1238" s="70"/>
      <c r="BB1238" s="70"/>
      <c r="BC1238" s="70"/>
      <c r="BD1238" s="70"/>
      <c r="BE1238" s="70"/>
      <c r="BF1238" s="70"/>
      <c r="BG1238" s="70"/>
      <c r="BH1238" s="70"/>
      <c r="BI1238" s="70"/>
      <c r="BJ1238" s="70"/>
      <c r="BK1238" s="70"/>
      <c r="BL1238" s="70"/>
      <c r="BM1238" s="70"/>
      <c r="BN1238" s="70"/>
      <c r="BO1238" s="70"/>
      <c r="BP1238" s="70"/>
      <c r="BQ1238" s="70"/>
      <c r="BR1238" s="70"/>
      <c r="BS1238" s="70"/>
    </row>
    <row r="1239" spans="7:71" ht="16.5" x14ac:dyDescent="0.35">
      <c r="G1239" s="70"/>
      <c r="H1239" s="70"/>
      <c r="I1239" s="70"/>
      <c r="J1239" s="70"/>
      <c r="K1239" s="70"/>
      <c r="L1239" s="70"/>
      <c r="M1239" s="70"/>
      <c r="N1239" s="70"/>
      <c r="O1239" s="70"/>
      <c r="P1239" s="70"/>
      <c r="Q1239" s="70"/>
      <c r="R1239" s="70"/>
      <c r="S1239" s="70"/>
      <c r="T1239" s="70"/>
      <c r="U1239" s="70"/>
      <c r="V1239" s="70"/>
      <c r="W1239" s="70"/>
      <c r="X1239" s="70"/>
      <c r="Y1239" s="70"/>
      <c r="Z1239" s="70"/>
      <c r="AA1239" s="70"/>
      <c r="AB1239" s="70"/>
      <c r="AC1239" s="70"/>
      <c r="AD1239" s="70"/>
      <c r="AE1239" s="70"/>
      <c r="AF1239" s="70"/>
      <c r="AG1239" s="70"/>
      <c r="AH1239" s="70"/>
      <c r="AI1239" s="70"/>
      <c r="AJ1239" s="70"/>
      <c r="AK1239" s="70"/>
      <c r="AL1239" s="70"/>
      <c r="AM1239" s="70"/>
      <c r="AN1239" s="70"/>
      <c r="AO1239" s="70"/>
      <c r="AP1239" s="70"/>
      <c r="AQ1239" s="70"/>
      <c r="AR1239" s="70"/>
      <c r="AS1239" s="70"/>
      <c r="AT1239" s="70"/>
      <c r="AU1239" s="70"/>
      <c r="AV1239" s="70"/>
      <c r="AW1239" s="70"/>
      <c r="AX1239" s="70"/>
      <c r="AY1239" s="70"/>
      <c r="AZ1239" s="70"/>
      <c r="BA1239" s="70"/>
      <c r="BB1239" s="70"/>
      <c r="BC1239" s="70"/>
      <c r="BD1239" s="70"/>
      <c r="BE1239" s="70"/>
      <c r="BF1239" s="70"/>
      <c r="BG1239" s="70"/>
      <c r="BH1239" s="70"/>
      <c r="BI1239" s="70"/>
      <c r="BJ1239" s="70"/>
      <c r="BK1239" s="70"/>
      <c r="BL1239" s="70"/>
      <c r="BM1239" s="70"/>
      <c r="BN1239" s="70"/>
      <c r="BO1239" s="70"/>
      <c r="BP1239" s="70"/>
      <c r="BQ1239" s="70"/>
      <c r="BR1239" s="70"/>
      <c r="BS1239" s="70"/>
    </row>
    <row r="1240" spans="7:71" ht="16.5" x14ac:dyDescent="0.35">
      <c r="G1240" s="70"/>
      <c r="H1240" s="70"/>
      <c r="I1240" s="70"/>
      <c r="J1240" s="70"/>
      <c r="K1240" s="70"/>
      <c r="L1240" s="70"/>
      <c r="M1240" s="70"/>
      <c r="N1240" s="70"/>
      <c r="O1240" s="70"/>
      <c r="P1240" s="70"/>
      <c r="Q1240" s="70"/>
      <c r="R1240" s="70"/>
      <c r="S1240" s="70"/>
      <c r="T1240" s="70"/>
      <c r="U1240" s="70"/>
      <c r="V1240" s="70"/>
      <c r="W1240" s="70"/>
      <c r="X1240" s="70"/>
      <c r="Y1240" s="70"/>
      <c r="Z1240" s="70"/>
      <c r="AA1240" s="70"/>
      <c r="AB1240" s="70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</row>
    <row r="1241" spans="7:71" ht="16.5" x14ac:dyDescent="0.35">
      <c r="G1241" s="70"/>
      <c r="H1241" s="70"/>
      <c r="I1241" s="70"/>
      <c r="J1241" s="70"/>
      <c r="K1241" s="70"/>
      <c r="L1241" s="70"/>
      <c r="M1241" s="70"/>
      <c r="N1241" s="70"/>
      <c r="O1241" s="70"/>
      <c r="P1241" s="70"/>
      <c r="Q1241" s="70"/>
      <c r="R1241" s="70"/>
      <c r="S1241" s="70"/>
      <c r="T1241" s="70"/>
      <c r="U1241" s="70"/>
      <c r="V1241" s="70"/>
      <c r="W1241" s="70"/>
      <c r="X1241" s="70"/>
      <c r="Y1241" s="70"/>
      <c r="Z1241" s="70"/>
      <c r="AA1241" s="70"/>
      <c r="AB1241" s="70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</row>
    <row r="1242" spans="7:71" ht="16.5" x14ac:dyDescent="0.35">
      <c r="G1242" s="70"/>
      <c r="H1242" s="70"/>
      <c r="I1242" s="70"/>
      <c r="J1242" s="70"/>
      <c r="K1242" s="70"/>
      <c r="L1242" s="70"/>
      <c r="M1242" s="70"/>
      <c r="N1242" s="70"/>
      <c r="O1242" s="70"/>
      <c r="P1242" s="70"/>
      <c r="Q1242" s="70"/>
      <c r="R1242" s="70"/>
      <c r="S1242" s="70"/>
      <c r="T1242" s="70"/>
      <c r="U1242" s="70"/>
      <c r="V1242" s="70"/>
      <c r="W1242" s="70"/>
      <c r="X1242" s="70"/>
      <c r="Y1242" s="70"/>
      <c r="Z1242" s="70"/>
      <c r="AA1242" s="70"/>
      <c r="AB1242" s="70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</row>
    <row r="1243" spans="7:71" ht="16.5" x14ac:dyDescent="0.35">
      <c r="G1243" s="70"/>
      <c r="H1243" s="70"/>
      <c r="I1243" s="70"/>
      <c r="J1243" s="70"/>
      <c r="K1243" s="70"/>
      <c r="L1243" s="70"/>
      <c r="M1243" s="70"/>
      <c r="N1243" s="70"/>
      <c r="O1243" s="70"/>
      <c r="P1243" s="70"/>
      <c r="Q1243" s="70"/>
      <c r="R1243" s="70"/>
      <c r="S1243" s="70"/>
      <c r="T1243" s="70"/>
      <c r="U1243" s="70"/>
      <c r="V1243" s="70"/>
      <c r="W1243" s="70"/>
      <c r="X1243" s="70"/>
      <c r="Y1243" s="70"/>
      <c r="Z1243" s="70"/>
      <c r="AA1243" s="70"/>
      <c r="AB1243" s="70"/>
      <c r="AC1243" s="70"/>
      <c r="AD1243" s="70"/>
      <c r="AE1243" s="70"/>
      <c r="AF1243" s="70"/>
      <c r="AG1243" s="70"/>
      <c r="AH1243" s="70"/>
      <c r="AI1243" s="70"/>
      <c r="AJ1243" s="70"/>
      <c r="AK1243" s="70"/>
      <c r="AL1243" s="70"/>
      <c r="AM1243" s="70"/>
      <c r="AN1243" s="70"/>
      <c r="AO1243" s="70"/>
      <c r="AP1243" s="70"/>
      <c r="AQ1243" s="70"/>
      <c r="AR1243" s="70"/>
      <c r="AS1243" s="70"/>
      <c r="AT1243" s="70"/>
      <c r="AU1243" s="70"/>
      <c r="AV1243" s="70"/>
      <c r="AW1243" s="70"/>
      <c r="AX1243" s="70"/>
      <c r="AY1243" s="70"/>
      <c r="AZ1243" s="70"/>
      <c r="BA1243" s="70"/>
      <c r="BB1243" s="70"/>
      <c r="BC1243" s="70"/>
      <c r="BD1243" s="70"/>
      <c r="BE1243" s="70"/>
      <c r="BF1243" s="70"/>
      <c r="BG1243" s="70"/>
      <c r="BH1243" s="70"/>
      <c r="BI1243" s="70"/>
      <c r="BJ1243" s="70"/>
      <c r="BK1243" s="70"/>
      <c r="BL1243" s="70"/>
      <c r="BM1243" s="70"/>
      <c r="BN1243" s="70"/>
      <c r="BO1243" s="70"/>
      <c r="BP1243" s="70"/>
      <c r="BQ1243" s="70"/>
      <c r="BR1243" s="70"/>
      <c r="BS1243" s="70"/>
    </row>
    <row r="1244" spans="7:71" ht="16.5" x14ac:dyDescent="0.35">
      <c r="G1244" s="70"/>
      <c r="H1244" s="70"/>
      <c r="I1244" s="70"/>
      <c r="J1244" s="70"/>
      <c r="K1244" s="70"/>
      <c r="L1244" s="70"/>
      <c r="M1244" s="70"/>
      <c r="N1244" s="70"/>
      <c r="O1244" s="70"/>
      <c r="P1244" s="70"/>
      <c r="Q1244" s="70"/>
      <c r="R1244" s="70"/>
      <c r="S1244" s="70"/>
      <c r="T1244" s="70"/>
      <c r="U1244" s="70"/>
      <c r="V1244" s="70"/>
      <c r="W1244" s="70"/>
      <c r="X1244" s="70"/>
      <c r="Y1244" s="70"/>
      <c r="Z1244" s="70"/>
      <c r="AA1244" s="70"/>
      <c r="AB1244" s="70"/>
      <c r="AC1244" s="70"/>
      <c r="AD1244" s="70"/>
      <c r="AE1244" s="70"/>
      <c r="AF1244" s="70"/>
      <c r="AG1244" s="70"/>
      <c r="AH1244" s="70"/>
      <c r="AI1244" s="70"/>
      <c r="AJ1244" s="70"/>
      <c r="AK1244" s="70"/>
      <c r="AL1244" s="70"/>
      <c r="AM1244" s="70"/>
      <c r="AN1244" s="70"/>
      <c r="AO1244" s="70"/>
      <c r="AP1244" s="70"/>
      <c r="AQ1244" s="70"/>
      <c r="AR1244" s="70"/>
      <c r="AS1244" s="70"/>
      <c r="AT1244" s="70"/>
      <c r="AU1244" s="70"/>
      <c r="AV1244" s="70"/>
      <c r="AW1244" s="70"/>
      <c r="AX1244" s="70"/>
      <c r="AY1244" s="70"/>
      <c r="AZ1244" s="70"/>
      <c r="BA1244" s="70"/>
      <c r="BB1244" s="70"/>
      <c r="BC1244" s="70"/>
      <c r="BD1244" s="70"/>
      <c r="BE1244" s="70"/>
      <c r="BF1244" s="70"/>
      <c r="BG1244" s="70"/>
      <c r="BH1244" s="70"/>
      <c r="BI1244" s="70"/>
      <c r="BJ1244" s="70"/>
      <c r="BK1244" s="70"/>
      <c r="BL1244" s="70"/>
      <c r="BM1244" s="70"/>
      <c r="BN1244" s="70"/>
      <c r="BO1244" s="70"/>
      <c r="BP1244" s="70"/>
      <c r="BQ1244" s="70"/>
      <c r="BR1244" s="70"/>
      <c r="BS1244" s="70"/>
    </row>
    <row r="1245" spans="7:71" ht="16.5" x14ac:dyDescent="0.35">
      <c r="G1245" s="70"/>
      <c r="H1245" s="70"/>
      <c r="I1245" s="70"/>
      <c r="J1245" s="70"/>
      <c r="K1245" s="70"/>
      <c r="L1245" s="70"/>
      <c r="M1245" s="70"/>
      <c r="N1245" s="70"/>
      <c r="O1245" s="70"/>
      <c r="P1245" s="70"/>
      <c r="Q1245" s="70"/>
      <c r="R1245" s="70"/>
      <c r="S1245" s="70"/>
      <c r="T1245" s="70"/>
      <c r="U1245" s="70"/>
      <c r="V1245" s="70"/>
      <c r="W1245" s="70"/>
      <c r="X1245" s="70"/>
      <c r="Y1245" s="70"/>
      <c r="Z1245" s="70"/>
      <c r="AA1245" s="70"/>
      <c r="AB1245" s="70"/>
      <c r="AC1245" s="70"/>
      <c r="AD1245" s="70"/>
      <c r="AE1245" s="70"/>
      <c r="AF1245" s="70"/>
      <c r="AG1245" s="70"/>
      <c r="AH1245" s="70"/>
      <c r="AI1245" s="70"/>
      <c r="AJ1245" s="70"/>
      <c r="AK1245" s="70"/>
      <c r="AL1245" s="70"/>
      <c r="AM1245" s="70"/>
      <c r="AN1245" s="70"/>
      <c r="AO1245" s="70"/>
      <c r="AP1245" s="70"/>
      <c r="AQ1245" s="70"/>
      <c r="AR1245" s="70"/>
      <c r="AS1245" s="70"/>
      <c r="AT1245" s="70"/>
      <c r="AU1245" s="70"/>
      <c r="AV1245" s="70"/>
      <c r="AW1245" s="70"/>
      <c r="AX1245" s="70"/>
      <c r="AY1245" s="70"/>
      <c r="AZ1245" s="70"/>
      <c r="BA1245" s="70"/>
      <c r="BB1245" s="70"/>
      <c r="BC1245" s="70"/>
      <c r="BD1245" s="70"/>
      <c r="BE1245" s="70"/>
      <c r="BF1245" s="70"/>
      <c r="BG1245" s="70"/>
      <c r="BH1245" s="70"/>
      <c r="BI1245" s="70"/>
      <c r="BJ1245" s="70"/>
      <c r="BK1245" s="70"/>
      <c r="BL1245" s="70"/>
      <c r="BM1245" s="70"/>
      <c r="BN1245" s="70"/>
      <c r="BO1245" s="70"/>
      <c r="BP1245" s="70"/>
      <c r="BQ1245" s="70"/>
      <c r="BR1245" s="70"/>
      <c r="BS1245" s="70"/>
    </row>
    <row r="1246" spans="7:71" ht="16.5" x14ac:dyDescent="0.35">
      <c r="G1246" s="70"/>
      <c r="H1246" s="70"/>
      <c r="I1246" s="70"/>
      <c r="J1246" s="70"/>
      <c r="K1246" s="70"/>
      <c r="L1246" s="70"/>
      <c r="M1246" s="70"/>
      <c r="N1246" s="70"/>
      <c r="O1246" s="70"/>
      <c r="P1246" s="70"/>
      <c r="Q1246" s="70"/>
      <c r="R1246" s="70"/>
      <c r="S1246" s="70"/>
      <c r="T1246" s="70"/>
      <c r="U1246" s="70"/>
      <c r="V1246" s="70"/>
      <c r="W1246" s="70"/>
      <c r="X1246" s="70"/>
      <c r="Y1246" s="70"/>
      <c r="Z1246" s="70"/>
      <c r="AA1246" s="70"/>
      <c r="AB1246" s="70"/>
      <c r="AC1246" s="70"/>
      <c r="AD1246" s="70"/>
      <c r="AE1246" s="70"/>
      <c r="AF1246" s="70"/>
      <c r="AG1246" s="70"/>
      <c r="AH1246" s="70"/>
      <c r="AI1246" s="70"/>
      <c r="AJ1246" s="70"/>
      <c r="AK1246" s="70"/>
      <c r="AL1246" s="70"/>
      <c r="AM1246" s="70"/>
      <c r="AN1246" s="70"/>
      <c r="AO1246" s="70"/>
      <c r="AP1246" s="70"/>
      <c r="AQ1246" s="70"/>
      <c r="AR1246" s="70"/>
      <c r="AS1246" s="70"/>
      <c r="AT1246" s="70"/>
      <c r="AU1246" s="70"/>
      <c r="AV1246" s="70"/>
      <c r="AW1246" s="70"/>
      <c r="AX1246" s="70"/>
      <c r="AY1246" s="70"/>
      <c r="AZ1246" s="70"/>
      <c r="BA1246" s="70"/>
      <c r="BB1246" s="70"/>
      <c r="BC1246" s="70"/>
      <c r="BD1246" s="70"/>
      <c r="BE1246" s="70"/>
      <c r="BF1246" s="70"/>
      <c r="BG1246" s="70"/>
      <c r="BH1246" s="70"/>
      <c r="BI1246" s="70"/>
      <c r="BJ1246" s="70"/>
      <c r="BK1246" s="70"/>
      <c r="BL1246" s="70"/>
      <c r="BM1246" s="70"/>
      <c r="BN1246" s="70"/>
      <c r="BO1246" s="70"/>
      <c r="BP1246" s="70"/>
      <c r="BQ1246" s="70"/>
      <c r="BR1246" s="70"/>
      <c r="BS1246" s="70"/>
    </row>
    <row r="1247" spans="7:71" ht="16.5" x14ac:dyDescent="0.35">
      <c r="G1247" s="70"/>
      <c r="H1247" s="70"/>
      <c r="I1247" s="70"/>
      <c r="J1247" s="70"/>
      <c r="K1247" s="70"/>
      <c r="L1247" s="70"/>
      <c r="M1247" s="70"/>
      <c r="N1247" s="70"/>
      <c r="O1247" s="70"/>
      <c r="P1247" s="70"/>
      <c r="Q1247" s="70"/>
      <c r="R1247" s="70"/>
      <c r="S1247" s="70"/>
      <c r="T1247" s="70"/>
      <c r="U1247" s="70"/>
      <c r="V1247" s="70"/>
      <c r="W1247" s="70"/>
      <c r="X1247" s="70"/>
      <c r="Y1247" s="70"/>
      <c r="Z1247" s="70"/>
      <c r="AA1247" s="70"/>
      <c r="AB1247" s="70"/>
      <c r="AC1247" s="70"/>
      <c r="AD1247" s="70"/>
      <c r="AE1247" s="70"/>
      <c r="AF1247" s="70"/>
      <c r="AG1247" s="70"/>
      <c r="AH1247" s="70"/>
      <c r="AI1247" s="70"/>
      <c r="AJ1247" s="70"/>
      <c r="AK1247" s="70"/>
      <c r="AL1247" s="70"/>
      <c r="AM1247" s="70"/>
      <c r="AN1247" s="70"/>
      <c r="AO1247" s="70"/>
      <c r="AP1247" s="70"/>
      <c r="AQ1247" s="70"/>
      <c r="AR1247" s="70"/>
      <c r="AS1247" s="70"/>
      <c r="AT1247" s="70"/>
      <c r="AU1247" s="70"/>
      <c r="AV1247" s="70"/>
      <c r="AW1247" s="70"/>
      <c r="AX1247" s="70"/>
      <c r="AY1247" s="70"/>
      <c r="AZ1247" s="70"/>
      <c r="BA1247" s="70"/>
      <c r="BB1247" s="70"/>
      <c r="BC1247" s="70"/>
      <c r="BD1247" s="70"/>
      <c r="BE1247" s="70"/>
      <c r="BF1247" s="70"/>
      <c r="BG1247" s="70"/>
      <c r="BH1247" s="70"/>
      <c r="BI1247" s="70"/>
      <c r="BJ1247" s="70"/>
      <c r="BK1247" s="70"/>
      <c r="BL1247" s="70"/>
      <c r="BM1247" s="70"/>
      <c r="BN1247" s="70"/>
      <c r="BO1247" s="70"/>
      <c r="BP1247" s="70"/>
      <c r="BQ1247" s="70"/>
      <c r="BR1247" s="70"/>
      <c r="BS1247" s="70"/>
    </row>
    <row r="1248" spans="7:71" ht="16.5" x14ac:dyDescent="0.35">
      <c r="G1248" s="70"/>
      <c r="H1248" s="70"/>
      <c r="I1248" s="70"/>
      <c r="J1248" s="70"/>
      <c r="K1248" s="70"/>
      <c r="L1248" s="70"/>
      <c r="M1248" s="70"/>
      <c r="N1248" s="70"/>
      <c r="O1248" s="70"/>
      <c r="P1248" s="70"/>
      <c r="Q1248" s="70"/>
      <c r="R1248" s="70"/>
      <c r="S1248" s="70"/>
      <c r="T1248" s="70"/>
      <c r="U1248" s="70"/>
      <c r="V1248" s="70"/>
      <c r="W1248" s="70"/>
      <c r="X1248" s="70"/>
      <c r="Y1248" s="70"/>
      <c r="Z1248" s="70"/>
      <c r="AA1248" s="70"/>
      <c r="AB1248" s="70"/>
      <c r="AC1248" s="70"/>
      <c r="AD1248" s="70"/>
      <c r="AE1248" s="70"/>
      <c r="AF1248" s="70"/>
      <c r="AG1248" s="70"/>
      <c r="AH1248" s="70"/>
      <c r="AI1248" s="70"/>
      <c r="AJ1248" s="70"/>
      <c r="AK1248" s="70"/>
      <c r="AL1248" s="70"/>
      <c r="AM1248" s="70"/>
      <c r="AN1248" s="70"/>
      <c r="AO1248" s="70"/>
      <c r="AP1248" s="70"/>
      <c r="AQ1248" s="70"/>
      <c r="AR1248" s="70"/>
      <c r="AS1248" s="70"/>
      <c r="AT1248" s="70"/>
      <c r="AU1248" s="70"/>
      <c r="AV1248" s="70"/>
      <c r="AW1248" s="70"/>
      <c r="AX1248" s="70"/>
      <c r="AY1248" s="70"/>
      <c r="AZ1248" s="70"/>
      <c r="BA1248" s="70"/>
      <c r="BB1248" s="70"/>
      <c r="BC1248" s="70"/>
      <c r="BD1248" s="70"/>
      <c r="BE1248" s="70"/>
      <c r="BF1248" s="70"/>
      <c r="BG1248" s="70"/>
      <c r="BH1248" s="70"/>
      <c r="BI1248" s="70"/>
      <c r="BJ1248" s="70"/>
      <c r="BK1248" s="70"/>
      <c r="BL1248" s="70"/>
      <c r="BM1248" s="70"/>
      <c r="BN1248" s="70"/>
      <c r="BO1248" s="70"/>
      <c r="BP1248" s="70"/>
      <c r="BQ1248" s="70"/>
      <c r="BR1248" s="70"/>
      <c r="BS1248" s="70"/>
    </row>
    <row r="1249" spans="7:71" ht="16.5" x14ac:dyDescent="0.35">
      <c r="G1249" s="70"/>
      <c r="H1249" s="70"/>
      <c r="I1249" s="70"/>
      <c r="J1249" s="70"/>
      <c r="K1249" s="70"/>
      <c r="L1249" s="70"/>
      <c r="M1249" s="70"/>
      <c r="N1249" s="70"/>
      <c r="O1249" s="70"/>
      <c r="P1249" s="70"/>
      <c r="Q1249" s="70"/>
      <c r="R1249" s="70"/>
      <c r="S1249" s="70"/>
      <c r="T1249" s="70"/>
      <c r="U1249" s="70"/>
      <c r="V1249" s="70"/>
      <c r="W1249" s="70"/>
      <c r="X1249" s="70"/>
      <c r="Y1249" s="70"/>
      <c r="Z1249" s="70"/>
      <c r="AA1249" s="70"/>
      <c r="AB1249" s="70"/>
      <c r="AC1249" s="70"/>
      <c r="AD1249" s="70"/>
      <c r="AE1249" s="70"/>
      <c r="AF1249" s="70"/>
      <c r="AG1249" s="70"/>
      <c r="AH1249" s="70"/>
      <c r="AI1249" s="70"/>
      <c r="AJ1249" s="70"/>
      <c r="AK1249" s="70"/>
      <c r="AL1249" s="70"/>
      <c r="AM1249" s="70"/>
      <c r="AN1249" s="70"/>
      <c r="AO1249" s="70"/>
      <c r="AP1249" s="70"/>
      <c r="AQ1249" s="70"/>
      <c r="AR1249" s="70"/>
      <c r="AS1249" s="70"/>
      <c r="AT1249" s="70"/>
      <c r="AU1249" s="70"/>
      <c r="AV1249" s="70"/>
      <c r="AW1249" s="70"/>
      <c r="AX1249" s="70"/>
      <c r="AY1249" s="70"/>
      <c r="AZ1249" s="70"/>
      <c r="BA1249" s="70"/>
      <c r="BB1249" s="70"/>
      <c r="BC1249" s="70"/>
      <c r="BD1249" s="70"/>
      <c r="BE1249" s="70"/>
      <c r="BF1249" s="70"/>
      <c r="BG1249" s="70"/>
      <c r="BH1249" s="70"/>
      <c r="BI1249" s="70"/>
      <c r="BJ1249" s="70"/>
      <c r="BK1249" s="70"/>
      <c r="BL1249" s="70"/>
      <c r="BM1249" s="70"/>
      <c r="BN1249" s="70"/>
      <c r="BO1249" s="70"/>
      <c r="BP1249" s="70"/>
      <c r="BQ1249" s="70"/>
      <c r="BR1249" s="70"/>
      <c r="BS1249" s="70"/>
    </row>
    <row r="1250" spans="7:71" ht="16.5" x14ac:dyDescent="0.35">
      <c r="G1250" s="70"/>
      <c r="H1250" s="70"/>
      <c r="I1250" s="70"/>
      <c r="J1250" s="70"/>
      <c r="K1250" s="70"/>
      <c r="L1250" s="70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70"/>
      <c r="X1250" s="70"/>
      <c r="Y1250" s="70"/>
      <c r="Z1250" s="70"/>
      <c r="AA1250" s="70"/>
      <c r="AB1250" s="70"/>
      <c r="AC1250" s="70"/>
      <c r="AD1250" s="70"/>
      <c r="AE1250" s="70"/>
      <c r="AF1250" s="70"/>
      <c r="AG1250" s="70"/>
      <c r="AH1250" s="70"/>
      <c r="AI1250" s="70"/>
      <c r="AJ1250" s="70"/>
      <c r="AK1250" s="70"/>
      <c r="AL1250" s="70"/>
      <c r="AM1250" s="70"/>
      <c r="AN1250" s="70"/>
      <c r="AO1250" s="70"/>
      <c r="AP1250" s="70"/>
      <c r="AQ1250" s="70"/>
      <c r="AR1250" s="70"/>
      <c r="AS1250" s="70"/>
      <c r="AT1250" s="70"/>
      <c r="AU1250" s="70"/>
      <c r="AV1250" s="70"/>
      <c r="AW1250" s="70"/>
      <c r="AX1250" s="70"/>
      <c r="AY1250" s="70"/>
      <c r="AZ1250" s="70"/>
      <c r="BA1250" s="70"/>
      <c r="BB1250" s="70"/>
      <c r="BC1250" s="70"/>
      <c r="BD1250" s="70"/>
      <c r="BE1250" s="70"/>
      <c r="BF1250" s="70"/>
      <c r="BG1250" s="70"/>
      <c r="BH1250" s="70"/>
      <c r="BI1250" s="70"/>
      <c r="BJ1250" s="70"/>
      <c r="BK1250" s="70"/>
      <c r="BL1250" s="70"/>
      <c r="BM1250" s="70"/>
      <c r="BN1250" s="70"/>
      <c r="BO1250" s="70"/>
      <c r="BP1250" s="70"/>
      <c r="BQ1250" s="70"/>
      <c r="BR1250" s="70"/>
      <c r="BS1250" s="70"/>
    </row>
    <row r="1251" spans="7:71" ht="16.5" x14ac:dyDescent="0.35">
      <c r="G1251" s="70"/>
      <c r="H1251" s="70"/>
      <c r="I1251" s="70"/>
      <c r="J1251" s="70"/>
      <c r="K1251" s="70"/>
      <c r="L1251" s="70"/>
      <c r="M1251" s="70"/>
      <c r="N1251" s="70"/>
      <c r="O1251" s="70"/>
      <c r="P1251" s="70"/>
      <c r="Q1251" s="70"/>
      <c r="R1251" s="70"/>
      <c r="S1251" s="70"/>
      <c r="T1251" s="70"/>
      <c r="U1251" s="70"/>
      <c r="V1251" s="70"/>
      <c r="W1251" s="70"/>
      <c r="X1251" s="70"/>
      <c r="Y1251" s="70"/>
      <c r="Z1251" s="70"/>
      <c r="AA1251" s="70"/>
      <c r="AB1251" s="70"/>
      <c r="AC1251" s="70"/>
      <c r="AD1251" s="70"/>
      <c r="AE1251" s="70"/>
      <c r="AF1251" s="70"/>
      <c r="AG1251" s="70"/>
      <c r="AH1251" s="70"/>
      <c r="AI1251" s="70"/>
      <c r="AJ1251" s="70"/>
      <c r="AK1251" s="70"/>
      <c r="AL1251" s="70"/>
      <c r="AM1251" s="70"/>
      <c r="AN1251" s="70"/>
      <c r="AO1251" s="70"/>
      <c r="AP1251" s="70"/>
      <c r="AQ1251" s="70"/>
      <c r="AR1251" s="70"/>
      <c r="AS1251" s="70"/>
      <c r="AT1251" s="70"/>
      <c r="AU1251" s="70"/>
      <c r="AV1251" s="70"/>
      <c r="AW1251" s="70"/>
      <c r="AX1251" s="70"/>
      <c r="AY1251" s="70"/>
      <c r="AZ1251" s="70"/>
      <c r="BA1251" s="70"/>
      <c r="BB1251" s="70"/>
      <c r="BC1251" s="70"/>
      <c r="BD1251" s="70"/>
      <c r="BE1251" s="70"/>
      <c r="BF1251" s="70"/>
      <c r="BG1251" s="70"/>
      <c r="BH1251" s="70"/>
      <c r="BI1251" s="70"/>
      <c r="BJ1251" s="70"/>
      <c r="BK1251" s="70"/>
      <c r="BL1251" s="70"/>
      <c r="BM1251" s="70"/>
      <c r="BN1251" s="70"/>
      <c r="BO1251" s="70"/>
      <c r="BP1251" s="70"/>
      <c r="BQ1251" s="70"/>
      <c r="BR1251" s="70"/>
      <c r="BS1251" s="70"/>
    </row>
    <row r="1252" spans="7:71" ht="16.5" x14ac:dyDescent="0.35">
      <c r="G1252" s="70"/>
      <c r="H1252" s="70"/>
      <c r="I1252" s="70"/>
      <c r="J1252" s="70"/>
      <c r="K1252" s="70"/>
      <c r="L1252" s="70"/>
      <c r="M1252" s="70"/>
      <c r="N1252" s="70"/>
      <c r="O1252" s="70"/>
      <c r="P1252" s="70"/>
      <c r="Q1252" s="70"/>
      <c r="R1252" s="70"/>
      <c r="S1252" s="70"/>
      <c r="T1252" s="70"/>
      <c r="U1252" s="70"/>
      <c r="V1252" s="70"/>
      <c r="W1252" s="70"/>
      <c r="X1252" s="70"/>
      <c r="Y1252" s="70"/>
      <c r="Z1252" s="70"/>
      <c r="AA1252" s="70"/>
      <c r="AB1252" s="70"/>
      <c r="AC1252" s="70"/>
      <c r="AD1252" s="70"/>
      <c r="AE1252" s="70"/>
      <c r="AF1252" s="70"/>
      <c r="AG1252" s="70"/>
      <c r="AH1252" s="70"/>
      <c r="AI1252" s="70"/>
      <c r="AJ1252" s="70"/>
      <c r="AK1252" s="70"/>
      <c r="AL1252" s="70"/>
      <c r="AM1252" s="70"/>
      <c r="AN1252" s="70"/>
      <c r="AO1252" s="70"/>
      <c r="AP1252" s="70"/>
      <c r="AQ1252" s="70"/>
      <c r="AR1252" s="70"/>
      <c r="AS1252" s="70"/>
      <c r="AT1252" s="70"/>
      <c r="AU1252" s="70"/>
      <c r="AV1252" s="70"/>
      <c r="AW1252" s="70"/>
      <c r="AX1252" s="70"/>
      <c r="AY1252" s="70"/>
      <c r="AZ1252" s="70"/>
      <c r="BA1252" s="70"/>
      <c r="BB1252" s="70"/>
      <c r="BC1252" s="70"/>
      <c r="BD1252" s="70"/>
      <c r="BE1252" s="70"/>
      <c r="BF1252" s="70"/>
      <c r="BG1252" s="70"/>
      <c r="BH1252" s="70"/>
      <c r="BI1252" s="70"/>
      <c r="BJ1252" s="70"/>
      <c r="BK1252" s="70"/>
      <c r="BL1252" s="70"/>
      <c r="BM1252" s="70"/>
      <c r="BN1252" s="70"/>
      <c r="BO1252" s="70"/>
      <c r="BP1252" s="70"/>
      <c r="BQ1252" s="70"/>
      <c r="BR1252" s="70"/>
      <c r="BS1252" s="70"/>
    </row>
    <row r="1253" spans="7:71" ht="16.5" x14ac:dyDescent="0.35">
      <c r="G1253" s="70"/>
      <c r="H1253" s="70"/>
      <c r="I1253" s="70"/>
      <c r="J1253" s="70"/>
      <c r="K1253" s="70"/>
      <c r="L1253" s="70"/>
      <c r="M1253" s="70"/>
      <c r="N1253" s="70"/>
      <c r="O1253" s="70"/>
      <c r="P1253" s="70"/>
      <c r="Q1253" s="70"/>
      <c r="R1253" s="70"/>
      <c r="S1253" s="70"/>
      <c r="T1253" s="70"/>
      <c r="U1253" s="70"/>
      <c r="V1253" s="70"/>
      <c r="W1253" s="70"/>
      <c r="X1253" s="70"/>
      <c r="Y1253" s="70"/>
      <c r="Z1253" s="70"/>
      <c r="AA1253" s="70"/>
      <c r="AB1253" s="70"/>
      <c r="AC1253" s="70"/>
      <c r="AD1253" s="70"/>
      <c r="AE1253" s="70"/>
      <c r="AF1253" s="70"/>
      <c r="AG1253" s="70"/>
      <c r="AH1253" s="70"/>
      <c r="AI1253" s="70"/>
      <c r="AJ1253" s="70"/>
      <c r="AK1253" s="70"/>
      <c r="AL1253" s="70"/>
      <c r="AM1253" s="70"/>
      <c r="AN1253" s="70"/>
      <c r="AO1253" s="70"/>
      <c r="AP1253" s="70"/>
      <c r="AQ1253" s="70"/>
      <c r="AR1253" s="70"/>
      <c r="AS1253" s="70"/>
      <c r="AT1253" s="70"/>
      <c r="AU1253" s="70"/>
      <c r="AV1253" s="70"/>
      <c r="AW1253" s="70"/>
      <c r="AX1253" s="70"/>
      <c r="AY1253" s="70"/>
      <c r="AZ1253" s="70"/>
      <c r="BA1253" s="70"/>
      <c r="BB1253" s="70"/>
      <c r="BC1253" s="70"/>
      <c r="BD1253" s="70"/>
      <c r="BE1253" s="70"/>
      <c r="BF1253" s="70"/>
      <c r="BG1253" s="70"/>
      <c r="BH1253" s="70"/>
      <c r="BI1253" s="70"/>
      <c r="BJ1253" s="70"/>
      <c r="BK1253" s="70"/>
      <c r="BL1253" s="70"/>
      <c r="BM1253" s="70"/>
      <c r="BN1253" s="70"/>
      <c r="BO1253" s="70"/>
      <c r="BP1253" s="70"/>
      <c r="BQ1253" s="70"/>
      <c r="BR1253" s="70"/>
      <c r="BS1253" s="70"/>
    </row>
    <row r="1254" spans="7:71" ht="16.5" x14ac:dyDescent="0.35">
      <c r="G1254" s="70"/>
      <c r="H1254" s="70"/>
      <c r="I1254" s="70"/>
      <c r="J1254" s="70"/>
      <c r="K1254" s="70"/>
      <c r="L1254" s="70"/>
      <c r="M1254" s="70"/>
      <c r="N1254" s="70"/>
      <c r="O1254" s="70"/>
      <c r="P1254" s="70"/>
      <c r="Q1254" s="70"/>
      <c r="R1254" s="70"/>
      <c r="S1254" s="70"/>
      <c r="T1254" s="70"/>
      <c r="U1254" s="70"/>
      <c r="V1254" s="70"/>
      <c r="W1254" s="70"/>
      <c r="X1254" s="70"/>
      <c r="Y1254" s="70"/>
      <c r="Z1254" s="70"/>
      <c r="AA1254" s="70"/>
      <c r="AB1254" s="70"/>
      <c r="AC1254" s="70"/>
      <c r="AD1254" s="70"/>
      <c r="AE1254" s="70"/>
      <c r="AF1254" s="70"/>
      <c r="AG1254" s="70"/>
      <c r="AH1254" s="70"/>
      <c r="AI1254" s="70"/>
      <c r="AJ1254" s="70"/>
      <c r="AK1254" s="70"/>
      <c r="AL1254" s="70"/>
      <c r="AM1254" s="70"/>
      <c r="AN1254" s="70"/>
      <c r="AO1254" s="70"/>
      <c r="AP1254" s="70"/>
      <c r="AQ1254" s="70"/>
      <c r="AR1254" s="70"/>
      <c r="AS1254" s="70"/>
      <c r="AT1254" s="70"/>
      <c r="AU1254" s="70"/>
      <c r="AV1254" s="70"/>
      <c r="AW1254" s="70"/>
      <c r="AX1254" s="70"/>
      <c r="AY1254" s="70"/>
      <c r="AZ1254" s="70"/>
      <c r="BA1254" s="70"/>
      <c r="BB1254" s="70"/>
      <c r="BC1254" s="70"/>
      <c r="BD1254" s="70"/>
      <c r="BE1254" s="70"/>
      <c r="BF1254" s="70"/>
      <c r="BG1254" s="70"/>
      <c r="BH1254" s="70"/>
      <c r="BI1254" s="70"/>
      <c r="BJ1254" s="70"/>
      <c r="BK1254" s="70"/>
      <c r="BL1254" s="70"/>
      <c r="BM1254" s="70"/>
      <c r="BN1254" s="70"/>
      <c r="BO1254" s="70"/>
      <c r="BP1254" s="70"/>
      <c r="BQ1254" s="70"/>
      <c r="BR1254" s="70"/>
      <c r="BS1254" s="70"/>
    </row>
    <row r="1255" spans="7:71" ht="16.5" x14ac:dyDescent="0.35">
      <c r="G1255" s="70"/>
      <c r="H1255" s="70"/>
      <c r="I1255" s="70"/>
      <c r="J1255" s="70"/>
      <c r="K1255" s="70"/>
      <c r="L1255" s="70"/>
      <c r="M1255" s="70"/>
      <c r="N1255" s="70"/>
      <c r="O1255" s="70"/>
      <c r="P1255" s="70"/>
      <c r="Q1255" s="70"/>
      <c r="R1255" s="70"/>
      <c r="S1255" s="70"/>
      <c r="T1255" s="70"/>
      <c r="U1255" s="70"/>
      <c r="V1255" s="70"/>
      <c r="W1255" s="70"/>
      <c r="X1255" s="70"/>
      <c r="Y1255" s="70"/>
      <c r="Z1255" s="70"/>
      <c r="AA1255" s="70"/>
      <c r="AB1255" s="70"/>
      <c r="AC1255" s="70"/>
      <c r="AD1255" s="70"/>
      <c r="AE1255" s="70"/>
      <c r="AF1255" s="70"/>
      <c r="AG1255" s="70"/>
      <c r="AH1255" s="70"/>
      <c r="AI1255" s="70"/>
      <c r="AJ1255" s="70"/>
      <c r="AK1255" s="70"/>
      <c r="AL1255" s="70"/>
      <c r="AM1255" s="70"/>
      <c r="AN1255" s="70"/>
      <c r="AO1255" s="70"/>
      <c r="AP1255" s="70"/>
      <c r="AQ1255" s="70"/>
      <c r="AR1255" s="70"/>
      <c r="AS1255" s="70"/>
      <c r="AT1255" s="70"/>
      <c r="AU1255" s="70"/>
      <c r="AV1255" s="70"/>
      <c r="AW1255" s="70"/>
      <c r="AX1255" s="70"/>
      <c r="AY1255" s="70"/>
      <c r="AZ1255" s="70"/>
      <c r="BA1255" s="70"/>
      <c r="BB1255" s="70"/>
      <c r="BC1255" s="70"/>
      <c r="BD1255" s="70"/>
      <c r="BE1255" s="70"/>
      <c r="BF1255" s="70"/>
      <c r="BG1255" s="70"/>
      <c r="BH1255" s="70"/>
      <c r="BI1255" s="70"/>
      <c r="BJ1255" s="70"/>
      <c r="BK1255" s="70"/>
      <c r="BL1255" s="70"/>
      <c r="BM1255" s="70"/>
      <c r="BN1255" s="70"/>
      <c r="BO1255" s="70"/>
      <c r="BP1255" s="70"/>
      <c r="BQ1255" s="70"/>
      <c r="BR1255" s="70"/>
      <c r="BS1255" s="70"/>
    </row>
    <row r="1256" spans="7:71" ht="16.5" x14ac:dyDescent="0.35">
      <c r="G1256" s="70"/>
      <c r="H1256" s="70"/>
      <c r="I1256" s="70"/>
      <c r="J1256" s="70"/>
      <c r="K1256" s="70"/>
      <c r="L1256" s="70"/>
      <c r="M1256" s="70"/>
      <c r="N1256" s="70"/>
      <c r="O1256" s="70"/>
      <c r="P1256" s="70"/>
      <c r="Q1256" s="70"/>
      <c r="R1256" s="70"/>
      <c r="S1256" s="70"/>
      <c r="T1256" s="70"/>
      <c r="U1256" s="70"/>
      <c r="V1256" s="70"/>
      <c r="W1256" s="70"/>
      <c r="X1256" s="70"/>
      <c r="Y1256" s="70"/>
      <c r="Z1256" s="70"/>
      <c r="AA1256" s="70"/>
      <c r="AB1256" s="70"/>
      <c r="AC1256" s="70"/>
      <c r="AD1256" s="70"/>
      <c r="AE1256" s="70"/>
      <c r="AF1256" s="70"/>
      <c r="AG1256" s="70"/>
      <c r="AH1256" s="70"/>
      <c r="AI1256" s="70"/>
      <c r="AJ1256" s="70"/>
      <c r="AK1256" s="70"/>
      <c r="AL1256" s="70"/>
      <c r="AM1256" s="70"/>
      <c r="AN1256" s="70"/>
      <c r="AO1256" s="70"/>
      <c r="AP1256" s="70"/>
      <c r="AQ1256" s="70"/>
      <c r="AR1256" s="70"/>
      <c r="AS1256" s="70"/>
      <c r="AT1256" s="70"/>
      <c r="AU1256" s="70"/>
      <c r="AV1256" s="70"/>
      <c r="AW1256" s="70"/>
      <c r="AX1256" s="70"/>
      <c r="AY1256" s="70"/>
      <c r="AZ1256" s="70"/>
      <c r="BA1256" s="70"/>
      <c r="BB1256" s="70"/>
      <c r="BC1256" s="70"/>
      <c r="BD1256" s="70"/>
      <c r="BE1256" s="70"/>
      <c r="BF1256" s="70"/>
      <c r="BG1256" s="70"/>
      <c r="BH1256" s="70"/>
      <c r="BI1256" s="70"/>
      <c r="BJ1256" s="70"/>
      <c r="BK1256" s="70"/>
      <c r="BL1256" s="70"/>
      <c r="BM1256" s="70"/>
      <c r="BN1256" s="70"/>
      <c r="BO1256" s="70"/>
      <c r="BP1256" s="70"/>
      <c r="BQ1256" s="70"/>
      <c r="BR1256" s="70"/>
      <c r="BS1256" s="70"/>
    </row>
    <row r="1257" spans="7:71" ht="16.5" x14ac:dyDescent="0.35">
      <c r="G1257" s="70"/>
      <c r="H1257" s="70"/>
      <c r="I1257" s="70"/>
      <c r="J1257" s="70"/>
      <c r="K1257" s="70"/>
      <c r="L1257" s="70"/>
      <c r="M1257" s="70"/>
      <c r="N1257" s="70"/>
      <c r="O1257" s="70"/>
      <c r="P1257" s="70"/>
      <c r="Q1257" s="70"/>
      <c r="R1257" s="70"/>
      <c r="S1257" s="70"/>
      <c r="T1257" s="70"/>
      <c r="U1257" s="70"/>
      <c r="V1257" s="70"/>
      <c r="W1257" s="70"/>
      <c r="X1257" s="70"/>
      <c r="Y1257" s="70"/>
      <c r="Z1257" s="70"/>
      <c r="AA1257" s="70"/>
      <c r="AB1257" s="70"/>
      <c r="AC1257" s="70"/>
      <c r="AD1257" s="70"/>
      <c r="AE1257" s="70"/>
      <c r="AF1257" s="70"/>
      <c r="AG1257" s="70"/>
      <c r="AH1257" s="70"/>
      <c r="AI1257" s="70"/>
      <c r="AJ1257" s="70"/>
      <c r="AK1257" s="70"/>
      <c r="AL1257" s="70"/>
      <c r="AM1257" s="70"/>
      <c r="AN1257" s="70"/>
      <c r="AO1257" s="70"/>
      <c r="AP1257" s="70"/>
      <c r="AQ1257" s="70"/>
      <c r="AR1257" s="70"/>
      <c r="AS1257" s="70"/>
      <c r="AT1257" s="70"/>
      <c r="AU1257" s="70"/>
      <c r="AV1257" s="70"/>
      <c r="AW1257" s="70"/>
      <c r="AX1257" s="70"/>
      <c r="AY1257" s="70"/>
      <c r="AZ1257" s="70"/>
      <c r="BA1257" s="70"/>
      <c r="BB1257" s="70"/>
      <c r="BC1257" s="70"/>
      <c r="BD1257" s="70"/>
      <c r="BE1257" s="70"/>
      <c r="BF1257" s="70"/>
      <c r="BG1257" s="70"/>
      <c r="BH1257" s="70"/>
      <c r="BI1257" s="70"/>
      <c r="BJ1257" s="70"/>
      <c r="BK1257" s="70"/>
      <c r="BL1257" s="70"/>
      <c r="BM1257" s="70"/>
      <c r="BN1257" s="70"/>
      <c r="BO1257" s="70"/>
      <c r="BP1257" s="70"/>
      <c r="BQ1257" s="70"/>
      <c r="BR1257" s="70"/>
      <c r="BS1257" s="70"/>
    </row>
    <row r="1258" spans="7:71" ht="16.5" x14ac:dyDescent="0.35">
      <c r="G1258" s="70"/>
      <c r="H1258" s="70"/>
      <c r="I1258" s="70"/>
      <c r="J1258" s="70"/>
      <c r="K1258" s="70"/>
      <c r="L1258" s="70"/>
      <c r="M1258" s="70"/>
      <c r="N1258" s="70"/>
      <c r="O1258" s="70"/>
      <c r="P1258" s="70"/>
      <c r="Q1258" s="70"/>
      <c r="R1258" s="70"/>
      <c r="S1258" s="70"/>
      <c r="T1258" s="70"/>
      <c r="U1258" s="70"/>
      <c r="V1258" s="70"/>
      <c r="W1258" s="70"/>
      <c r="X1258" s="70"/>
      <c r="Y1258" s="70"/>
      <c r="Z1258" s="70"/>
      <c r="AA1258" s="70"/>
      <c r="AB1258" s="70"/>
      <c r="AC1258" s="70"/>
      <c r="AD1258" s="70"/>
      <c r="AE1258" s="70"/>
      <c r="AF1258" s="70"/>
      <c r="AG1258" s="70"/>
      <c r="AH1258" s="70"/>
      <c r="AI1258" s="70"/>
      <c r="AJ1258" s="70"/>
      <c r="AK1258" s="70"/>
      <c r="AL1258" s="70"/>
      <c r="AM1258" s="70"/>
      <c r="AN1258" s="70"/>
      <c r="AO1258" s="70"/>
      <c r="AP1258" s="70"/>
      <c r="AQ1258" s="70"/>
      <c r="AR1258" s="70"/>
      <c r="AS1258" s="70"/>
      <c r="AT1258" s="70"/>
      <c r="AU1258" s="70"/>
      <c r="AV1258" s="70"/>
      <c r="AW1258" s="70"/>
      <c r="AX1258" s="70"/>
      <c r="AY1258" s="70"/>
      <c r="AZ1258" s="70"/>
      <c r="BA1258" s="70"/>
      <c r="BB1258" s="70"/>
      <c r="BC1258" s="70"/>
      <c r="BD1258" s="70"/>
      <c r="BE1258" s="70"/>
      <c r="BF1258" s="70"/>
      <c r="BG1258" s="70"/>
      <c r="BH1258" s="70"/>
      <c r="BI1258" s="70"/>
      <c r="BJ1258" s="70"/>
      <c r="BK1258" s="70"/>
      <c r="BL1258" s="70"/>
      <c r="BM1258" s="70"/>
      <c r="BN1258" s="70"/>
      <c r="BO1258" s="70"/>
      <c r="BP1258" s="70"/>
      <c r="BQ1258" s="70"/>
      <c r="BR1258" s="70"/>
      <c r="BS1258" s="70"/>
    </row>
    <row r="1259" spans="7:71" ht="16.5" x14ac:dyDescent="0.35">
      <c r="G1259" s="70"/>
      <c r="H1259" s="70"/>
      <c r="I1259" s="70"/>
      <c r="J1259" s="70"/>
      <c r="K1259" s="70"/>
      <c r="L1259" s="70"/>
      <c r="M1259" s="70"/>
      <c r="N1259" s="70"/>
      <c r="O1259" s="70"/>
      <c r="P1259" s="70"/>
      <c r="Q1259" s="70"/>
      <c r="R1259" s="70"/>
      <c r="S1259" s="70"/>
      <c r="T1259" s="70"/>
      <c r="U1259" s="70"/>
      <c r="V1259" s="70"/>
      <c r="W1259" s="70"/>
      <c r="X1259" s="70"/>
      <c r="Y1259" s="70"/>
      <c r="Z1259" s="70"/>
      <c r="AA1259" s="70"/>
      <c r="AB1259" s="70"/>
      <c r="AC1259" s="70"/>
      <c r="AD1259" s="70"/>
      <c r="AE1259" s="70"/>
      <c r="AF1259" s="70"/>
      <c r="AG1259" s="70"/>
      <c r="AH1259" s="70"/>
      <c r="AI1259" s="70"/>
      <c r="AJ1259" s="70"/>
      <c r="AK1259" s="70"/>
      <c r="AL1259" s="70"/>
      <c r="AM1259" s="70"/>
      <c r="AN1259" s="70"/>
      <c r="AO1259" s="70"/>
      <c r="AP1259" s="70"/>
      <c r="AQ1259" s="70"/>
      <c r="AR1259" s="70"/>
      <c r="AS1259" s="70"/>
      <c r="AT1259" s="70"/>
      <c r="AU1259" s="70"/>
      <c r="AV1259" s="70"/>
      <c r="AW1259" s="70"/>
      <c r="AX1259" s="70"/>
      <c r="AY1259" s="70"/>
      <c r="AZ1259" s="70"/>
      <c r="BA1259" s="70"/>
      <c r="BB1259" s="70"/>
      <c r="BC1259" s="70"/>
      <c r="BD1259" s="70"/>
      <c r="BE1259" s="70"/>
      <c r="BF1259" s="70"/>
      <c r="BG1259" s="70"/>
      <c r="BH1259" s="70"/>
      <c r="BI1259" s="70"/>
      <c r="BJ1259" s="70"/>
      <c r="BK1259" s="70"/>
      <c r="BL1259" s="70"/>
      <c r="BM1259" s="70"/>
      <c r="BN1259" s="70"/>
      <c r="BO1259" s="70"/>
      <c r="BP1259" s="70"/>
      <c r="BQ1259" s="70"/>
      <c r="BR1259" s="70"/>
      <c r="BS1259" s="70"/>
    </row>
    <row r="1260" spans="7:71" ht="16.5" x14ac:dyDescent="0.35">
      <c r="G1260" s="70"/>
      <c r="H1260" s="70"/>
      <c r="I1260" s="70"/>
      <c r="J1260" s="70"/>
      <c r="K1260" s="70"/>
      <c r="L1260" s="70"/>
      <c r="M1260" s="70"/>
      <c r="N1260" s="70"/>
      <c r="O1260" s="70"/>
      <c r="P1260" s="70"/>
      <c r="Q1260" s="70"/>
      <c r="R1260" s="70"/>
      <c r="S1260" s="70"/>
      <c r="T1260" s="70"/>
      <c r="U1260" s="70"/>
      <c r="V1260" s="70"/>
      <c r="W1260" s="70"/>
      <c r="X1260" s="70"/>
      <c r="Y1260" s="70"/>
      <c r="Z1260" s="70"/>
      <c r="AA1260" s="70"/>
      <c r="AB1260" s="70"/>
      <c r="AC1260" s="70"/>
      <c r="AD1260" s="70"/>
      <c r="AE1260" s="70"/>
      <c r="AF1260" s="70"/>
      <c r="AG1260" s="70"/>
      <c r="AH1260" s="70"/>
      <c r="AI1260" s="70"/>
      <c r="AJ1260" s="70"/>
      <c r="AK1260" s="70"/>
      <c r="AL1260" s="70"/>
      <c r="AM1260" s="70"/>
      <c r="AN1260" s="70"/>
      <c r="AO1260" s="70"/>
      <c r="AP1260" s="70"/>
      <c r="AQ1260" s="70"/>
      <c r="AR1260" s="70"/>
      <c r="AS1260" s="70"/>
      <c r="AT1260" s="70"/>
      <c r="AU1260" s="70"/>
      <c r="AV1260" s="70"/>
      <c r="AW1260" s="70"/>
      <c r="AX1260" s="70"/>
      <c r="AY1260" s="70"/>
      <c r="AZ1260" s="70"/>
      <c r="BA1260" s="70"/>
      <c r="BB1260" s="70"/>
      <c r="BC1260" s="70"/>
      <c r="BD1260" s="70"/>
      <c r="BE1260" s="70"/>
      <c r="BF1260" s="70"/>
      <c r="BG1260" s="70"/>
      <c r="BH1260" s="70"/>
      <c r="BI1260" s="70"/>
      <c r="BJ1260" s="70"/>
      <c r="BK1260" s="70"/>
      <c r="BL1260" s="70"/>
      <c r="BM1260" s="70"/>
      <c r="BN1260" s="70"/>
      <c r="BO1260" s="70"/>
      <c r="BP1260" s="70"/>
      <c r="BQ1260" s="70"/>
      <c r="BR1260" s="70"/>
      <c r="BS1260" s="70"/>
    </row>
    <row r="1261" spans="7:71" ht="16.5" x14ac:dyDescent="0.35">
      <c r="G1261" s="70"/>
      <c r="H1261" s="70"/>
      <c r="I1261" s="70"/>
      <c r="J1261" s="70"/>
      <c r="K1261" s="70"/>
      <c r="L1261" s="70"/>
      <c r="M1261" s="70"/>
      <c r="N1261" s="70"/>
      <c r="O1261" s="70"/>
      <c r="P1261" s="70"/>
      <c r="Q1261" s="70"/>
      <c r="R1261" s="70"/>
      <c r="S1261" s="70"/>
      <c r="T1261" s="70"/>
      <c r="U1261" s="70"/>
      <c r="V1261" s="70"/>
      <c r="W1261" s="70"/>
      <c r="X1261" s="70"/>
      <c r="Y1261" s="70"/>
      <c r="Z1261" s="70"/>
      <c r="AA1261" s="70"/>
      <c r="AB1261" s="70"/>
      <c r="AC1261" s="70"/>
      <c r="AD1261" s="70"/>
      <c r="AE1261" s="70"/>
      <c r="AF1261" s="70"/>
      <c r="AG1261" s="70"/>
      <c r="AH1261" s="70"/>
      <c r="AI1261" s="70"/>
      <c r="AJ1261" s="70"/>
      <c r="AK1261" s="70"/>
      <c r="AL1261" s="70"/>
      <c r="AM1261" s="70"/>
      <c r="AN1261" s="70"/>
      <c r="AO1261" s="70"/>
      <c r="AP1261" s="70"/>
      <c r="AQ1261" s="70"/>
      <c r="AR1261" s="70"/>
      <c r="AS1261" s="70"/>
      <c r="AT1261" s="70"/>
      <c r="AU1261" s="70"/>
      <c r="AV1261" s="70"/>
      <c r="AW1261" s="70"/>
      <c r="AX1261" s="70"/>
      <c r="AY1261" s="70"/>
      <c r="AZ1261" s="70"/>
      <c r="BA1261" s="70"/>
      <c r="BB1261" s="70"/>
      <c r="BC1261" s="70"/>
      <c r="BD1261" s="70"/>
      <c r="BE1261" s="70"/>
      <c r="BF1261" s="70"/>
      <c r="BG1261" s="70"/>
      <c r="BH1261" s="70"/>
      <c r="BI1261" s="70"/>
      <c r="BJ1261" s="70"/>
      <c r="BK1261" s="70"/>
      <c r="BL1261" s="70"/>
      <c r="BM1261" s="70"/>
      <c r="BN1261" s="70"/>
      <c r="BO1261" s="70"/>
      <c r="BP1261" s="70"/>
      <c r="BQ1261" s="70"/>
      <c r="BR1261" s="70"/>
      <c r="BS1261" s="70"/>
    </row>
    <row r="1262" spans="7:71" ht="16.5" x14ac:dyDescent="0.35">
      <c r="G1262" s="70"/>
      <c r="H1262" s="70"/>
      <c r="I1262" s="70"/>
      <c r="J1262" s="70"/>
      <c r="K1262" s="70"/>
      <c r="L1262" s="70"/>
      <c r="M1262" s="70"/>
      <c r="N1262" s="70"/>
      <c r="O1262" s="70"/>
      <c r="P1262" s="70"/>
      <c r="Q1262" s="70"/>
      <c r="R1262" s="70"/>
      <c r="S1262" s="70"/>
      <c r="T1262" s="70"/>
      <c r="U1262" s="70"/>
      <c r="V1262" s="70"/>
      <c r="W1262" s="70"/>
      <c r="X1262" s="70"/>
      <c r="Y1262" s="70"/>
      <c r="Z1262" s="70"/>
      <c r="AA1262" s="70"/>
      <c r="AB1262" s="70"/>
      <c r="AC1262" s="70"/>
      <c r="AD1262" s="70"/>
      <c r="AE1262" s="70"/>
      <c r="AF1262" s="70"/>
      <c r="AG1262" s="70"/>
      <c r="AH1262" s="70"/>
      <c r="AI1262" s="70"/>
      <c r="AJ1262" s="70"/>
      <c r="AK1262" s="70"/>
      <c r="AL1262" s="70"/>
      <c r="AM1262" s="70"/>
      <c r="AN1262" s="70"/>
      <c r="AO1262" s="70"/>
      <c r="AP1262" s="70"/>
      <c r="AQ1262" s="70"/>
      <c r="AR1262" s="70"/>
      <c r="AS1262" s="70"/>
      <c r="AT1262" s="70"/>
      <c r="AU1262" s="70"/>
      <c r="AV1262" s="70"/>
      <c r="AW1262" s="70"/>
      <c r="AX1262" s="70"/>
      <c r="AY1262" s="70"/>
      <c r="AZ1262" s="70"/>
      <c r="BA1262" s="70"/>
      <c r="BB1262" s="70"/>
      <c r="BC1262" s="70"/>
      <c r="BD1262" s="70"/>
      <c r="BE1262" s="70"/>
      <c r="BF1262" s="70"/>
      <c r="BG1262" s="70"/>
      <c r="BH1262" s="70"/>
      <c r="BI1262" s="70"/>
      <c r="BJ1262" s="70"/>
      <c r="BK1262" s="70"/>
      <c r="BL1262" s="70"/>
      <c r="BM1262" s="70"/>
      <c r="BN1262" s="70"/>
      <c r="BO1262" s="70"/>
      <c r="BP1262" s="70"/>
      <c r="BQ1262" s="70"/>
      <c r="BR1262" s="70"/>
      <c r="BS1262" s="70"/>
    </row>
    <row r="1263" spans="7:71" ht="16.5" x14ac:dyDescent="0.35">
      <c r="G1263" s="70"/>
      <c r="H1263" s="70"/>
      <c r="I1263" s="70"/>
      <c r="J1263" s="70"/>
      <c r="K1263" s="70"/>
      <c r="L1263" s="70"/>
      <c r="M1263" s="70"/>
      <c r="N1263" s="70"/>
      <c r="O1263" s="70"/>
      <c r="P1263" s="70"/>
      <c r="Q1263" s="70"/>
      <c r="R1263" s="70"/>
      <c r="S1263" s="70"/>
      <c r="T1263" s="70"/>
      <c r="U1263" s="70"/>
      <c r="V1263" s="70"/>
      <c r="W1263" s="70"/>
      <c r="X1263" s="70"/>
      <c r="Y1263" s="70"/>
      <c r="Z1263" s="70"/>
      <c r="AA1263" s="70"/>
      <c r="AB1263" s="70"/>
      <c r="AC1263" s="70"/>
      <c r="AD1263" s="70"/>
      <c r="AE1263" s="70"/>
      <c r="AF1263" s="70"/>
      <c r="AG1263" s="70"/>
      <c r="AH1263" s="70"/>
      <c r="AI1263" s="70"/>
      <c r="AJ1263" s="70"/>
      <c r="AK1263" s="70"/>
      <c r="AL1263" s="70"/>
      <c r="AM1263" s="70"/>
      <c r="AN1263" s="70"/>
      <c r="AO1263" s="70"/>
      <c r="AP1263" s="70"/>
      <c r="AQ1263" s="70"/>
      <c r="AR1263" s="70"/>
      <c r="AS1263" s="70"/>
      <c r="AT1263" s="70"/>
      <c r="AU1263" s="70"/>
      <c r="AV1263" s="70"/>
      <c r="AW1263" s="70"/>
      <c r="AX1263" s="70"/>
      <c r="AY1263" s="70"/>
      <c r="AZ1263" s="70"/>
      <c r="BA1263" s="70"/>
      <c r="BB1263" s="70"/>
      <c r="BC1263" s="70"/>
      <c r="BD1263" s="70"/>
      <c r="BE1263" s="70"/>
      <c r="BF1263" s="70"/>
      <c r="BG1263" s="70"/>
      <c r="BH1263" s="70"/>
      <c r="BI1263" s="70"/>
      <c r="BJ1263" s="70"/>
      <c r="BK1263" s="70"/>
      <c r="BL1263" s="70"/>
      <c r="BM1263" s="70"/>
      <c r="BN1263" s="70"/>
      <c r="BO1263" s="70"/>
      <c r="BP1263" s="70"/>
      <c r="BQ1263" s="70"/>
      <c r="BR1263" s="70"/>
      <c r="BS1263" s="70"/>
    </row>
    <row r="1264" spans="7:71" ht="16.5" x14ac:dyDescent="0.35">
      <c r="G1264" s="70"/>
      <c r="H1264" s="70"/>
      <c r="I1264" s="70"/>
      <c r="J1264" s="70"/>
      <c r="K1264" s="70"/>
      <c r="L1264" s="70"/>
      <c r="M1264" s="70"/>
      <c r="N1264" s="70"/>
      <c r="O1264" s="70"/>
      <c r="P1264" s="70"/>
      <c r="Q1264" s="70"/>
      <c r="R1264" s="70"/>
      <c r="S1264" s="70"/>
      <c r="T1264" s="70"/>
      <c r="U1264" s="70"/>
      <c r="V1264" s="70"/>
      <c r="W1264" s="70"/>
      <c r="X1264" s="70"/>
      <c r="Y1264" s="70"/>
      <c r="Z1264" s="70"/>
      <c r="AA1264" s="70"/>
      <c r="AB1264" s="70"/>
      <c r="AC1264" s="70"/>
      <c r="AD1264" s="70"/>
      <c r="AE1264" s="70"/>
      <c r="AF1264" s="70"/>
      <c r="AG1264" s="70"/>
      <c r="AH1264" s="70"/>
      <c r="AI1264" s="70"/>
      <c r="AJ1264" s="70"/>
      <c r="AK1264" s="70"/>
      <c r="AL1264" s="70"/>
      <c r="AM1264" s="70"/>
      <c r="AN1264" s="70"/>
      <c r="AO1264" s="70"/>
      <c r="AP1264" s="70"/>
      <c r="AQ1264" s="70"/>
      <c r="AR1264" s="70"/>
      <c r="AS1264" s="70"/>
      <c r="AT1264" s="70"/>
      <c r="AU1264" s="70"/>
      <c r="AV1264" s="70"/>
      <c r="AW1264" s="70"/>
      <c r="AX1264" s="70"/>
      <c r="AY1264" s="70"/>
      <c r="AZ1264" s="70"/>
      <c r="BA1264" s="70"/>
      <c r="BB1264" s="70"/>
      <c r="BC1264" s="70"/>
      <c r="BD1264" s="70"/>
      <c r="BE1264" s="70"/>
      <c r="BF1264" s="70"/>
      <c r="BG1264" s="70"/>
      <c r="BH1264" s="70"/>
      <c r="BI1264" s="70"/>
      <c r="BJ1264" s="70"/>
      <c r="BK1264" s="70"/>
      <c r="BL1264" s="70"/>
      <c r="BM1264" s="70"/>
      <c r="BN1264" s="70"/>
      <c r="BO1264" s="70"/>
      <c r="BP1264" s="70"/>
      <c r="BQ1264" s="70"/>
      <c r="BR1264" s="70"/>
      <c r="BS1264" s="70"/>
    </row>
    <row r="1265" spans="7:71" ht="16.5" x14ac:dyDescent="0.35">
      <c r="G1265" s="70"/>
      <c r="H1265" s="70"/>
      <c r="I1265" s="70"/>
      <c r="J1265" s="70"/>
      <c r="K1265" s="70"/>
      <c r="L1265" s="70"/>
      <c r="M1265" s="70"/>
      <c r="N1265" s="70"/>
      <c r="O1265" s="70"/>
      <c r="P1265" s="70"/>
      <c r="Q1265" s="70"/>
      <c r="R1265" s="70"/>
      <c r="S1265" s="70"/>
      <c r="T1265" s="70"/>
      <c r="U1265" s="70"/>
      <c r="V1265" s="70"/>
      <c r="W1265" s="70"/>
      <c r="X1265" s="70"/>
      <c r="Y1265" s="70"/>
      <c r="Z1265" s="70"/>
      <c r="AA1265" s="70"/>
      <c r="AB1265" s="70"/>
      <c r="AC1265" s="70"/>
      <c r="AD1265" s="70"/>
      <c r="AE1265" s="70"/>
      <c r="AF1265" s="70"/>
      <c r="AG1265" s="70"/>
      <c r="AH1265" s="70"/>
      <c r="AI1265" s="70"/>
      <c r="AJ1265" s="70"/>
      <c r="AK1265" s="70"/>
      <c r="AL1265" s="70"/>
      <c r="AM1265" s="70"/>
      <c r="AN1265" s="70"/>
      <c r="AO1265" s="70"/>
      <c r="AP1265" s="70"/>
      <c r="AQ1265" s="70"/>
      <c r="AR1265" s="70"/>
      <c r="AS1265" s="70"/>
      <c r="AT1265" s="70"/>
      <c r="AU1265" s="70"/>
      <c r="AV1265" s="70"/>
      <c r="AW1265" s="70"/>
      <c r="AX1265" s="70"/>
      <c r="AY1265" s="70"/>
      <c r="AZ1265" s="70"/>
      <c r="BA1265" s="70"/>
      <c r="BB1265" s="70"/>
      <c r="BC1265" s="70"/>
      <c r="BD1265" s="70"/>
      <c r="BE1265" s="70"/>
      <c r="BF1265" s="70"/>
      <c r="BG1265" s="70"/>
      <c r="BH1265" s="70"/>
      <c r="BI1265" s="70"/>
      <c r="BJ1265" s="70"/>
      <c r="BK1265" s="70"/>
      <c r="BL1265" s="70"/>
      <c r="BM1265" s="70"/>
      <c r="BN1265" s="70"/>
      <c r="BO1265" s="70"/>
      <c r="BP1265" s="70"/>
      <c r="BQ1265" s="70"/>
      <c r="BR1265" s="70"/>
      <c r="BS1265" s="70"/>
    </row>
    <row r="1266" spans="7:71" ht="16.5" x14ac:dyDescent="0.35">
      <c r="G1266" s="70"/>
      <c r="H1266" s="70"/>
      <c r="I1266" s="70"/>
      <c r="J1266" s="70"/>
      <c r="K1266" s="70"/>
      <c r="L1266" s="70"/>
      <c r="M1266" s="70"/>
      <c r="N1266" s="70"/>
      <c r="O1266" s="70"/>
      <c r="P1266" s="70"/>
      <c r="Q1266" s="70"/>
      <c r="R1266" s="70"/>
      <c r="S1266" s="70"/>
      <c r="T1266" s="70"/>
      <c r="U1266" s="70"/>
      <c r="V1266" s="70"/>
      <c r="W1266" s="70"/>
      <c r="X1266" s="70"/>
      <c r="Y1266" s="70"/>
      <c r="Z1266" s="70"/>
      <c r="AA1266" s="70"/>
      <c r="AB1266" s="70"/>
      <c r="AC1266" s="70"/>
      <c r="AD1266" s="70"/>
      <c r="AE1266" s="70"/>
      <c r="AF1266" s="70"/>
      <c r="AG1266" s="70"/>
      <c r="AH1266" s="70"/>
      <c r="AI1266" s="70"/>
      <c r="AJ1266" s="70"/>
      <c r="AK1266" s="70"/>
      <c r="AL1266" s="70"/>
      <c r="AM1266" s="70"/>
      <c r="AN1266" s="70"/>
      <c r="AO1266" s="70"/>
      <c r="AP1266" s="70"/>
      <c r="AQ1266" s="70"/>
      <c r="AR1266" s="70"/>
      <c r="AS1266" s="70"/>
      <c r="AT1266" s="70"/>
      <c r="AU1266" s="70"/>
      <c r="AV1266" s="70"/>
      <c r="AW1266" s="70"/>
      <c r="AX1266" s="70"/>
      <c r="AY1266" s="70"/>
      <c r="AZ1266" s="70"/>
      <c r="BA1266" s="70"/>
      <c r="BB1266" s="70"/>
      <c r="BC1266" s="70"/>
      <c r="BD1266" s="70"/>
      <c r="BE1266" s="70"/>
      <c r="BF1266" s="70"/>
      <c r="BG1266" s="70"/>
      <c r="BH1266" s="70"/>
      <c r="BI1266" s="70"/>
      <c r="BJ1266" s="70"/>
      <c r="BK1266" s="70"/>
      <c r="BL1266" s="70"/>
      <c r="BM1266" s="70"/>
      <c r="BN1266" s="70"/>
      <c r="BO1266" s="70"/>
      <c r="BP1266" s="70"/>
      <c r="BQ1266" s="70"/>
      <c r="BR1266" s="70"/>
      <c r="BS1266" s="70"/>
    </row>
    <row r="1267" spans="7:71" ht="16.5" x14ac:dyDescent="0.35">
      <c r="G1267" s="70"/>
      <c r="H1267" s="70"/>
      <c r="I1267" s="70"/>
      <c r="J1267" s="70"/>
      <c r="K1267" s="70"/>
      <c r="L1267" s="70"/>
      <c r="M1267" s="70"/>
      <c r="N1267" s="70"/>
      <c r="O1267" s="70"/>
      <c r="P1267" s="70"/>
      <c r="Q1267" s="70"/>
      <c r="R1267" s="70"/>
      <c r="S1267" s="70"/>
      <c r="T1267" s="70"/>
      <c r="U1267" s="70"/>
      <c r="V1267" s="70"/>
      <c r="W1267" s="70"/>
      <c r="X1267" s="70"/>
      <c r="Y1267" s="70"/>
      <c r="Z1267" s="70"/>
      <c r="AA1267" s="70"/>
      <c r="AB1267" s="70"/>
      <c r="AC1267" s="70"/>
      <c r="AD1267" s="70"/>
      <c r="AE1267" s="70"/>
      <c r="AF1267" s="70"/>
      <c r="AG1267" s="70"/>
      <c r="AH1267" s="70"/>
      <c r="AI1267" s="70"/>
      <c r="AJ1267" s="70"/>
      <c r="AK1267" s="70"/>
      <c r="AL1267" s="70"/>
      <c r="AM1267" s="70"/>
      <c r="AN1267" s="70"/>
      <c r="AO1267" s="70"/>
      <c r="AP1267" s="70"/>
      <c r="AQ1267" s="70"/>
      <c r="AR1267" s="70"/>
      <c r="AS1267" s="70"/>
      <c r="AT1267" s="70"/>
      <c r="AU1267" s="70"/>
      <c r="AV1267" s="70"/>
      <c r="AW1267" s="70"/>
      <c r="AX1267" s="70"/>
      <c r="AY1267" s="70"/>
      <c r="AZ1267" s="70"/>
      <c r="BA1267" s="70"/>
      <c r="BB1267" s="70"/>
      <c r="BC1267" s="70"/>
      <c r="BD1267" s="70"/>
      <c r="BE1267" s="70"/>
      <c r="BF1267" s="70"/>
      <c r="BG1267" s="70"/>
      <c r="BH1267" s="70"/>
      <c r="BI1267" s="70"/>
      <c r="BJ1267" s="70"/>
      <c r="BK1267" s="70"/>
      <c r="BL1267" s="70"/>
      <c r="BM1267" s="70"/>
      <c r="BN1267" s="70"/>
      <c r="BO1267" s="70"/>
      <c r="BP1267" s="70"/>
      <c r="BQ1267" s="70"/>
      <c r="BR1267" s="70"/>
      <c r="BS1267" s="70"/>
    </row>
    <row r="1268" spans="7:71" ht="16.5" x14ac:dyDescent="0.35">
      <c r="G1268" s="70"/>
      <c r="H1268" s="70"/>
      <c r="I1268" s="70"/>
      <c r="J1268" s="70"/>
      <c r="K1268" s="70"/>
      <c r="L1268" s="70"/>
      <c r="M1268" s="70"/>
      <c r="N1268" s="70"/>
      <c r="O1268" s="70"/>
      <c r="P1268" s="70"/>
      <c r="Q1268" s="70"/>
      <c r="R1268" s="70"/>
      <c r="S1268" s="70"/>
      <c r="T1268" s="70"/>
      <c r="U1268" s="70"/>
      <c r="V1268" s="70"/>
      <c r="W1268" s="70"/>
      <c r="X1268" s="70"/>
      <c r="Y1268" s="70"/>
      <c r="Z1268" s="70"/>
      <c r="AA1268" s="70"/>
      <c r="AB1268" s="70"/>
      <c r="AC1268" s="70"/>
      <c r="AD1268" s="70"/>
      <c r="AE1268" s="70"/>
      <c r="AF1268" s="70"/>
      <c r="AG1268" s="70"/>
      <c r="AH1268" s="70"/>
      <c r="AI1268" s="70"/>
      <c r="AJ1268" s="70"/>
      <c r="AK1268" s="70"/>
      <c r="AL1268" s="70"/>
      <c r="AM1268" s="70"/>
      <c r="AN1268" s="70"/>
      <c r="AO1268" s="70"/>
      <c r="AP1268" s="70"/>
      <c r="AQ1268" s="70"/>
      <c r="AR1268" s="70"/>
      <c r="AS1268" s="70"/>
      <c r="AT1268" s="70"/>
      <c r="AU1268" s="70"/>
      <c r="AV1268" s="70"/>
      <c r="AW1268" s="70"/>
      <c r="AX1268" s="70"/>
      <c r="AY1268" s="70"/>
      <c r="AZ1268" s="70"/>
      <c r="BA1268" s="70"/>
      <c r="BB1268" s="70"/>
      <c r="BC1268" s="70"/>
      <c r="BD1268" s="70"/>
      <c r="BE1268" s="70"/>
      <c r="BF1268" s="70"/>
      <c r="BG1268" s="70"/>
      <c r="BH1268" s="70"/>
      <c r="BI1268" s="70"/>
      <c r="BJ1268" s="70"/>
      <c r="BK1268" s="70"/>
      <c r="BL1268" s="70"/>
      <c r="BM1268" s="70"/>
      <c r="BN1268" s="70"/>
      <c r="BO1268" s="70"/>
      <c r="BP1268" s="70"/>
      <c r="BQ1268" s="70"/>
      <c r="BR1268" s="70"/>
      <c r="BS1268" s="70"/>
    </row>
    <row r="1269" spans="7:71" ht="16.5" x14ac:dyDescent="0.35">
      <c r="G1269" s="70"/>
      <c r="H1269" s="70"/>
      <c r="I1269" s="70"/>
      <c r="J1269" s="70"/>
      <c r="K1269" s="70"/>
      <c r="L1269" s="70"/>
      <c r="M1269" s="70"/>
      <c r="N1269" s="70"/>
      <c r="O1269" s="70"/>
      <c r="P1269" s="70"/>
      <c r="Q1269" s="70"/>
      <c r="R1269" s="70"/>
      <c r="S1269" s="70"/>
      <c r="T1269" s="70"/>
      <c r="U1269" s="70"/>
      <c r="V1269" s="70"/>
      <c r="W1269" s="70"/>
      <c r="X1269" s="70"/>
      <c r="Y1269" s="70"/>
      <c r="Z1269" s="70"/>
      <c r="AA1269" s="70"/>
      <c r="AB1269" s="70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</row>
    <row r="1270" spans="7:71" ht="16.5" x14ac:dyDescent="0.35">
      <c r="G1270" s="70"/>
      <c r="H1270" s="70"/>
      <c r="I1270" s="70"/>
      <c r="J1270" s="70"/>
      <c r="K1270" s="70"/>
      <c r="L1270" s="70"/>
      <c r="M1270" s="70"/>
      <c r="N1270" s="70"/>
      <c r="O1270" s="70"/>
      <c r="P1270" s="70"/>
      <c r="Q1270" s="70"/>
      <c r="R1270" s="70"/>
      <c r="S1270" s="70"/>
      <c r="T1270" s="70"/>
      <c r="U1270" s="70"/>
      <c r="V1270" s="70"/>
      <c r="W1270" s="70"/>
      <c r="X1270" s="70"/>
      <c r="Y1270" s="70"/>
      <c r="Z1270" s="70"/>
      <c r="AA1270" s="70"/>
      <c r="AB1270" s="70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</row>
    <row r="1271" spans="7:71" ht="16.5" x14ac:dyDescent="0.35">
      <c r="G1271" s="70"/>
      <c r="H1271" s="70"/>
      <c r="I1271" s="70"/>
      <c r="J1271" s="70"/>
      <c r="K1271" s="70"/>
      <c r="L1271" s="70"/>
      <c r="M1271" s="70"/>
      <c r="N1271" s="70"/>
      <c r="O1271" s="70"/>
      <c r="P1271" s="70"/>
      <c r="Q1271" s="70"/>
      <c r="R1271" s="70"/>
      <c r="S1271" s="70"/>
      <c r="T1271" s="70"/>
      <c r="U1271" s="70"/>
      <c r="V1271" s="70"/>
      <c r="W1271" s="70"/>
      <c r="X1271" s="70"/>
      <c r="Y1271" s="70"/>
      <c r="Z1271" s="70"/>
      <c r="AA1271" s="70"/>
      <c r="AB1271" s="70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</row>
    <row r="1272" spans="7:71" ht="16.5" x14ac:dyDescent="0.35">
      <c r="G1272" s="70"/>
      <c r="H1272" s="70"/>
      <c r="I1272" s="70"/>
      <c r="J1272" s="70"/>
      <c r="K1272" s="70"/>
      <c r="L1272" s="70"/>
      <c r="M1272" s="70"/>
      <c r="N1272" s="70"/>
      <c r="O1272" s="70"/>
      <c r="P1272" s="70"/>
      <c r="Q1272" s="70"/>
      <c r="R1272" s="70"/>
      <c r="S1272" s="70"/>
      <c r="T1272" s="70"/>
      <c r="U1272" s="70"/>
      <c r="V1272" s="70"/>
      <c r="W1272" s="70"/>
      <c r="X1272" s="70"/>
      <c r="Y1272" s="70"/>
      <c r="Z1272" s="70"/>
      <c r="AA1272" s="70"/>
      <c r="AB1272" s="70"/>
      <c r="AC1272" s="70"/>
      <c r="AD1272" s="70"/>
      <c r="AE1272" s="70"/>
      <c r="AF1272" s="70"/>
      <c r="AG1272" s="70"/>
      <c r="AH1272" s="70"/>
      <c r="AI1272" s="70"/>
      <c r="AJ1272" s="70"/>
      <c r="AK1272" s="70"/>
      <c r="AL1272" s="70"/>
      <c r="AM1272" s="70"/>
      <c r="AN1272" s="70"/>
      <c r="AO1272" s="70"/>
      <c r="AP1272" s="70"/>
      <c r="AQ1272" s="70"/>
      <c r="AR1272" s="70"/>
      <c r="AS1272" s="70"/>
      <c r="AT1272" s="70"/>
      <c r="AU1272" s="70"/>
      <c r="AV1272" s="70"/>
      <c r="AW1272" s="70"/>
      <c r="AX1272" s="70"/>
      <c r="AY1272" s="70"/>
      <c r="AZ1272" s="70"/>
      <c r="BA1272" s="70"/>
      <c r="BB1272" s="70"/>
      <c r="BC1272" s="70"/>
      <c r="BD1272" s="70"/>
      <c r="BE1272" s="70"/>
      <c r="BF1272" s="70"/>
      <c r="BG1272" s="70"/>
      <c r="BH1272" s="70"/>
      <c r="BI1272" s="70"/>
      <c r="BJ1272" s="70"/>
      <c r="BK1272" s="70"/>
      <c r="BL1272" s="70"/>
      <c r="BM1272" s="70"/>
      <c r="BN1272" s="70"/>
      <c r="BO1272" s="70"/>
      <c r="BP1272" s="70"/>
      <c r="BQ1272" s="70"/>
      <c r="BR1272" s="70"/>
      <c r="BS1272" s="70"/>
    </row>
    <row r="1273" spans="7:71" ht="16.5" x14ac:dyDescent="0.35">
      <c r="G1273" s="70"/>
      <c r="H1273" s="70"/>
      <c r="I1273" s="70"/>
      <c r="J1273" s="70"/>
      <c r="K1273" s="70"/>
      <c r="L1273" s="70"/>
      <c r="M1273" s="70"/>
      <c r="N1273" s="70"/>
      <c r="O1273" s="70"/>
      <c r="P1273" s="70"/>
      <c r="Q1273" s="70"/>
      <c r="R1273" s="70"/>
      <c r="S1273" s="70"/>
      <c r="T1273" s="70"/>
      <c r="U1273" s="70"/>
      <c r="V1273" s="70"/>
      <c r="W1273" s="70"/>
      <c r="X1273" s="70"/>
      <c r="Y1273" s="70"/>
      <c r="Z1273" s="70"/>
      <c r="AA1273" s="70"/>
      <c r="AB1273" s="70"/>
      <c r="AC1273" s="70"/>
      <c r="AD1273" s="70"/>
      <c r="AE1273" s="70"/>
      <c r="AF1273" s="70"/>
      <c r="AG1273" s="70"/>
      <c r="AH1273" s="70"/>
      <c r="AI1273" s="70"/>
      <c r="AJ1273" s="70"/>
      <c r="AK1273" s="70"/>
      <c r="AL1273" s="70"/>
      <c r="AM1273" s="70"/>
      <c r="AN1273" s="70"/>
      <c r="AO1273" s="70"/>
      <c r="AP1273" s="70"/>
      <c r="AQ1273" s="70"/>
      <c r="AR1273" s="70"/>
      <c r="AS1273" s="70"/>
      <c r="AT1273" s="70"/>
      <c r="AU1273" s="70"/>
      <c r="AV1273" s="70"/>
      <c r="AW1273" s="70"/>
      <c r="AX1273" s="70"/>
      <c r="AY1273" s="70"/>
      <c r="AZ1273" s="70"/>
      <c r="BA1273" s="70"/>
      <c r="BB1273" s="70"/>
      <c r="BC1273" s="70"/>
      <c r="BD1273" s="70"/>
      <c r="BE1273" s="70"/>
      <c r="BF1273" s="70"/>
      <c r="BG1273" s="70"/>
      <c r="BH1273" s="70"/>
      <c r="BI1273" s="70"/>
      <c r="BJ1273" s="70"/>
      <c r="BK1273" s="70"/>
      <c r="BL1273" s="70"/>
      <c r="BM1273" s="70"/>
      <c r="BN1273" s="70"/>
      <c r="BO1273" s="70"/>
      <c r="BP1273" s="70"/>
      <c r="BQ1273" s="70"/>
      <c r="BR1273" s="70"/>
      <c r="BS1273" s="70"/>
    </row>
    <row r="1274" spans="7:71" ht="16.5" x14ac:dyDescent="0.35">
      <c r="G1274" s="70"/>
      <c r="H1274" s="70"/>
      <c r="I1274" s="70"/>
      <c r="J1274" s="70"/>
      <c r="K1274" s="70"/>
      <c r="L1274" s="70"/>
      <c r="M1274" s="70"/>
      <c r="N1274" s="70"/>
      <c r="O1274" s="70"/>
      <c r="P1274" s="70"/>
      <c r="Q1274" s="70"/>
      <c r="R1274" s="70"/>
      <c r="S1274" s="70"/>
      <c r="T1274" s="70"/>
      <c r="U1274" s="70"/>
      <c r="V1274" s="70"/>
      <c r="W1274" s="70"/>
      <c r="X1274" s="70"/>
      <c r="Y1274" s="70"/>
      <c r="Z1274" s="70"/>
      <c r="AA1274" s="70"/>
      <c r="AB1274" s="70"/>
      <c r="AC1274" s="70"/>
      <c r="AD1274" s="70"/>
      <c r="AE1274" s="70"/>
      <c r="AF1274" s="70"/>
      <c r="AG1274" s="70"/>
      <c r="AH1274" s="70"/>
      <c r="AI1274" s="70"/>
      <c r="AJ1274" s="70"/>
      <c r="AK1274" s="70"/>
      <c r="AL1274" s="70"/>
      <c r="AM1274" s="70"/>
      <c r="AN1274" s="70"/>
      <c r="AO1274" s="70"/>
      <c r="AP1274" s="70"/>
      <c r="AQ1274" s="70"/>
      <c r="AR1274" s="70"/>
      <c r="AS1274" s="70"/>
      <c r="AT1274" s="70"/>
      <c r="AU1274" s="70"/>
      <c r="AV1274" s="70"/>
      <c r="AW1274" s="70"/>
      <c r="AX1274" s="70"/>
      <c r="AY1274" s="70"/>
      <c r="AZ1274" s="70"/>
      <c r="BA1274" s="70"/>
      <c r="BB1274" s="70"/>
      <c r="BC1274" s="70"/>
      <c r="BD1274" s="70"/>
      <c r="BE1274" s="70"/>
      <c r="BF1274" s="70"/>
      <c r="BG1274" s="70"/>
      <c r="BH1274" s="70"/>
      <c r="BI1274" s="70"/>
      <c r="BJ1274" s="70"/>
      <c r="BK1274" s="70"/>
      <c r="BL1274" s="70"/>
      <c r="BM1274" s="70"/>
      <c r="BN1274" s="70"/>
      <c r="BO1274" s="70"/>
      <c r="BP1274" s="70"/>
      <c r="BQ1274" s="70"/>
      <c r="BR1274" s="70"/>
      <c r="BS1274" s="70"/>
    </row>
    <row r="1275" spans="7:71" ht="16.5" x14ac:dyDescent="0.35">
      <c r="G1275" s="70"/>
      <c r="H1275" s="70"/>
      <c r="I1275" s="70"/>
      <c r="J1275" s="70"/>
      <c r="K1275" s="70"/>
      <c r="L1275" s="70"/>
      <c r="M1275" s="70"/>
      <c r="N1275" s="70"/>
      <c r="O1275" s="70"/>
      <c r="P1275" s="70"/>
      <c r="Q1275" s="70"/>
      <c r="R1275" s="70"/>
      <c r="S1275" s="70"/>
      <c r="T1275" s="70"/>
      <c r="U1275" s="70"/>
      <c r="V1275" s="70"/>
      <c r="W1275" s="70"/>
      <c r="X1275" s="70"/>
      <c r="Y1275" s="70"/>
      <c r="Z1275" s="70"/>
      <c r="AA1275" s="70"/>
      <c r="AB1275" s="70"/>
      <c r="AC1275" s="70"/>
      <c r="AD1275" s="70"/>
      <c r="AE1275" s="70"/>
      <c r="AF1275" s="70"/>
      <c r="AG1275" s="70"/>
      <c r="AH1275" s="70"/>
      <c r="AI1275" s="70"/>
      <c r="AJ1275" s="70"/>
      <c r="AK1275" s="70"/>
      <c r="AL1275" s="70"/>
      <c r="AM1275" s="70"/>
      <c r="AN1275" s="70"/>
      <c r="AO1275" s="70"/>
      <c r="AP1275" s="70"/>
      <c r="AQ1275" s="70"/>
      <c r="AR1275" s="70"/>
      <c r="AS1275" s="70"/>
      <c r="AT1275" s="70"/>
      <c r="AU1275" s="70"/>
      <c r="AV1275" s="70"/>
      <c r="AW1275" s="70"/>
      <c r="AX1275" s="70"/>
      <c r="AY1275" s="70"/>
      <c r="AZ1275" s="70"/>
      <c r="BA1275" s="70"/>
      <c r="BB1275" s="70"/>
      <c r="BC1275" s="70"/>
      <c r="BD1275" s="70"/>
      <c r="BE1275" s="70"/>
      <c r="BF1275" s="70"/>
      <c r="BG1275" s="70"/>
      <c r="BH1275" s="70"/>
      <c r="BI1275" s="70"/>
      <c r="BJ1275" s="70"/>
      <c r="BK1275" s="70"/>
      <c r="BL1275" s="70"/>
      <c r="BM1275" s="70"/>
      <c r="BN1275" s="70"/>
      <c r="BO1275" s="70"/>
      <c r="BP1275" s="70"/>
      <c r="BQ1275" s="70"/>
      <c r="BR1275" s="70"/>
      <c r="BS1275" s="70"/>
    </row>
    <row r="1276" spans="7:71" ht="16.5" x14ac:dyDescent="0.35">
      <c r="G1276" s="70"/>
      <c r="H1276" s="70"/>
      <c r="I1276" s="70"/>
      <c r="J1276" s="70"/>
      <c r="K1276" s="70"/>
      <c r="L1276" s="70"/>
      <c r="M1276" s="70"/>
      <c r="N1276" s="70"/>
      <c r="O1276" s="70"/>
      <c r="P1276" s="70"/>
      <c r="Q1276" s="70"/>
      <c r="R1276" s="70"/>
      <c r="S1276" s="70"/>
      <c r="T1276" s="70"/>
      <c r="U1276" s="70"/>
      <c r="V1276" s="70"/>
      <c r="W1276" s="70"/>
      <c r="X1276" s="70"/>
      <c r="Y1276" s="70"/>
      <c r="Z1276" s="70"/>
      <c r="AA1276" s="70"/>
      <c r="AB1276" s="70"/>
      <c r="AC1276" s="70"/>
      <c r="AD1276" s="70"/>
      <c r="AE1276" s="70"/>
      <c r="AF1276" s="70"/>
      <c r="AG1276" s="70"/>
      <c r="AH1276" s="70"/>
      <c r="AI1276" s="70"/>
      <c r="AJ1276" s="70"/>
      <c r="AK1276" s="70"/>
      <c r="AL1276" s="70"/>
      <c r="AM1276" s="70"/>
      <c r="AN1276" s="70"/>
      <c r="AO1276" s="70"/>
      <c r="AP1276" s="70"/>
      <c r="AQ1276" s="70"/>
      <c r="AR1276" s="70"/>
      <c r="AS1276" s="70"/>
      <c r="AT1276" s="70"/>
      <c r="AU1276" s="70"/>
      <c r="AV1276" s="70"/>
      <c r="AW1276" s="70"/>
      <c r="AX1276" s="70"/>
      <c r="AY1276" s="70"/>
      <c r="AZ1276" s="70"/>
      <c r="BA1276" s="70"/>
      <c r="BB1276" s="70"/>
      <c r="BC1276" s="70"/>
      <c r="BD1276" s="70"/>
      <c r="BE1276" s="70"/>
      <c r="BF1276" s="70"/>
      <c r="BG1276" s="70"/>
      <c r="BH1276" s="70"/>
      <c r="BI1276" s="70"/>
      <c r="BJ1276" s="70"/>
      <c r="BK1276" s="70"/>
      <c r="BL1276" s="70"/>
      <c r="BM1276" s="70"/>
      <c r="BN1276" s="70"/>
      <c r="BO1276" s="70"/>
      <c r="BP1276" s="70"/>
      <c r="BQ1276" s="70"/>
      <c r="BR1276" s="70"/>
      <c r="BS1276" s="70"/>
    </row>
    <row r="1277" spans="7:71" ht="16.5" x14ac:dyDescent="0.35">
      <c r="G1277" s="70"/>
      <c r="H1277" s="70"/>
      <c r="I1277" s="70"/>
      <c r="J1277" s="70"/>
      <c r="K1277" s="70"/>
      <c r="L1277" s="70"/>
      <c r="M1277" s="70"/>
      <c r="N1277" s="70"/>
      <c r="O1277" s="70"/>
      <c r="P1277" s="70"/>
      <c r="Q1277" s="70"/>
      <c r="R1277" s="70"/>
      <c r="S1277" s="70"/>
      <c r="T1277" s="70"/>
      <c r="U1277" s="70"/>
      <c r="V1277" s="70"/>
      <c r="W1277" s="70"/>
      <c r="X1277" s="70"/>
      <c r="Y1277" s="70"/>
      <c r="Z1277" s="70"/>
      <c r="AA1277" s="70"/>
      <c r="AB1277" s="70"/>
      <c r="AC1277" s="70"/>
      <c r="AD1277" s="70"/>
      <c r="AE1277" s="70"/>
      <c r="AF1277" s="70"/>
      <c r="AG1277" s="70"/>
      <c r="AH1277" s="70"/>
      <c r="AI1277" s="70"/>
      <c r="AJ1277" s="70"/>
      <c r="AK1277" s="70"/>
      <c r="AL1277" s="70"/>
      <c r="AM1277" s="70"/>
      <c r="AN1277" s="70"/>
      <c r="AO1277" s="70"/>
      <c r="AP1277" s="70"/>
      <c r="AQ1277" s="70"/>
      <c r="AR1277" s="70"/>
      <c r="AS1277" s="70"/>
      <c r="AT1277" s="70"/>
      <c r="AU1277" s="70"/>
      <c r="AV1277" s="70"/>
      <c r="AW1277" s="70"/>
      <c r="AX1277" s="70"/>
      <c r="AY1277" s="70"/>
      <c r="AZ1277" s="70"/>
      <c r="BA1277" s="70"/>
      <c r="BB1277" s="70"/>
      <c r="BC1277" s="70"/>
      <c r="BD1277" s="70"/>
      <c r="BE1277" s="70"/>
      <c r="BF1277" s="70"/>
      <c r="BG1277" s="70"/>
      <c r="BH1277" s="70"/>
      <c r="BI1277" s="70"/>
      <c r="BJ1277" s="70"/>
      <c r="BK1277" s="70"/>
      <c r="BL1277" s="70"/>
      <c r="BM1277" s="70"/>
      <c r="BN1277" s="70"/>
      <c r="BO1277" s="70"/>
      <c r="BP1277" s="70"/>
      <c r="BQ1277" s="70"/>
      <c r="BR1277" s="70"/>
      <c r="BS1277" s="70"/>
    </row>
    <row r="1278" spans="7:71" ht="16.5" x14ac:dyDescent="0.35">
      <c r="G1278" s="70"/>
      <c r="H1278" s="70"/>
      <c r="I1278" s="70"/>
      <c r="J1278" s="70"/>
      <c r="K1278" s="70"/>
      <c r="L1278" s="70"/>
      <c r="M1278" s="70"/>
      <c r="N1278" s="70"/>
      <c r="O1278" s="70"/>
      <c r="P1278" s="70"/>
      <c r="Q1278" s="70"/>
      <c r="R1278" s="70"/>
      <c r="S1278" s="70"/>
      <c r="T1278" s="70"/>
      <c r="U1278" s="70"/>
      <c r="V1278" s="70"/>
      <c r="W1278" s="70"/>
      <c r="X1278" s="70"/>
      <c r="Y1278" s="70"/>
      <c r="Z1278" s="70"/>
      <c r="AA1278" s="70"/>
      <c r="AB1278" s="70"/>
      <c r="AC1278" s="70"/>
      <c r="AD1278" s="70"/>
      <c r="AE1278" s="70"/>
      <c r="AF1278" s="70"/>
      <c r="AG1278" s="70"/>
      <c r="AH1278" s="70"/>
      <c r="AI1278" s="70"/>
      <c r="AJ1278" s="70"/>
      <c r="AK1278" s="70"/>
      <c r="AL1278" s="70"/>
      <c r="AM1278" s="70"/>
      <c r="AN1278" s="70"/>
      <c r="AO1278" s="70"/>
      <c r="AP1278" s="70"/>
      <c r="AQ1278" s="70"/>
      <c r="AR1278" s="70"/>
      <c r="AS1278" s="70"/>
      <c r="AT1278" s="70"/>
      <c r="AU1278" s="70"/>
      <c r="AV1278" s="70"/>
      <c r="AW1278" s="70"/>
      <c r="AX1278" s="70"/>
      <c r="AY1278" s="70"/>
      <c r="AZ1278" s="70"/>
      <c r="BA1278" s="70"/>
      <c r="BB1278" s="70"/>
      <c r="BC1278" s="70"/>
      <c r="BD1278" s="70"/>
      <c r="BE1278" s="70"/>
      <c r="BF1278" s="70"/>
      <c r="BG1278" s="70"/>
      <c r="BH1278" s="70"/>
      <c r="BI1278" s="70"/>
      <c r="BJ1278" s="70"/>
      <c r="BK1278" s="70"/>
      <c r="BL1278" s="70"/>
      <c r="BM1278" s="70"/>
      <c r="BN1278" s="70"/>
      <c r="BO1278" s="70"/>
      <c r="BP1278" s="70"/>
      <c r="BQ1278" s="70"/>
      <c r="BR1278" s="70"/>
      <c r="BS1278" s="70"/>
    </row>
    <row r="1279" spans="7:71" ht="16.5" x14ac:dyDescent="0.35">
      <c r="G1279" s="70"/>
      <c r="H1279" s="70"/>
      <c r="I1279" s="70"/>
      <c r="J1279" s="70"/>
      <c r="K1279" s="70"/>
      <c r="L1279" s="70"/>
      <c r="M1279" s="70"/>
      <c r="N1279" s="70"/>
      <c r="O1279" s="70"/>
      <c r="P1279" s="70"/>
      <c r="Q1279" s="70"/>
      <c r="R1279" s="70"/>
      <c r="S1279" s="70"/>
      <c r="T1279" s="70"/>
      <c r="U1279" s="70"/>
      <c r="V1279" s="70"/>
      <c r="W1279" s="70"/>
      <c r="X1279" s="70"/>
      <c r="Y1279" s="70"/>
      <c r="Z1279" s="70"/>
      <c r="AA1279" s="70"/>
      <c r="AB1279" s="70"/>
      <c r="AC1279" s="70"/>
      <c r="AD1279" s="70"/>
      <c r="AE1279" s="70"/>
      <c r="AF1279" s="70"/>
      <c r="AG1279" s="70"/>
      <c r="AH1279" s="70"/>
      <c r="AI1279" s="70"/>
      <c r="AJ1279" s="70"/>
      <c r="AK1279" s="70"/>
      <c r="AL1279" s="70"/>
      <c r="AM1279" s="70"/>
      <c r="AN1279" s="70"/>
      <c r="AO1279" s="70"/>
      <c r="AP1279" s="70"/>
      <c r="AQ1279" s="70"/>
      <c r="AR1279" s="70"/>
      <c r="AS1279" s="70"/>
      <c r="AT1279" s="70"/>
      <c r="AU1279" s="70"/>
      <c r="AV1279" s="70"/>
      <c r="AW1279" s="70"/>
      <c r="AX1279" s="70"/>
      <c r="AY1279" s="70"/>
      <c r="AZ1279" s="70"/>
      <c r="BA1279" s="70"/>
      <c r="BB1279" s="70"/>
      <c r="BC1279" s="70"/>
      <c r="BD1279" s="70"/>
      <c r="BE1279" s="70"/>
      <c r="BF1279" s="70"/>
      <c r="BG1279" s="70"/>
      <c r="BH1279" s="70"/>
      <c r="BI1279" s="70"/>
      <c r="BJ1279" s="70"/>
      <c r="BK1279" s="70"/>
      <c r="BL1279" s="70"/>
      <c r="BM1279" s="70"/>
      <c r="BN1279" s="70"/>
      <c r="BO1279" s="70"/>
      <c r="BP1279" s="70"/>
      <c r="BQ1279" s="70"/>
      <c r="BR1279" s="70"/>
      <c r="BS1279" s="70"/>
    </row>
    <row r="1280" spans="7:71" ht="16.5" x14ac:dyDescent="0.35">
      <c r="G1280" s="70"/>
      <c r="H1280" s="70"/>
      <c r="I1280" s="70"/>
      <c r="J1280" s="70"/>
      <c r="K1280" s="70"/>
      <c r="L1280" s="70"/>
      <c r="M1280" s="70"/>
      <c r="N1280" s="70"/>
      <c r="O1280" s="70"/>
      <c r="P1280" s="70"/>
      <c r="Q1280" s="70"/>
      <c r="R1280" s="70"/>
      <c r="S1280" s="70"/>
      <c r="T1280" s="70"/>
      <c r="U1280" s="70"/>
      <c r="V1280" s="70"/>
      <c r="W1280" s="70"/>
      <c r="X1280" s="70"/>
      <c r="Y1280" s="70"/>
      <c r="Z1280" s="70"/>
      <c r="AA1280" s="70"/>
      <c r="AB1280" s="70"/>
      <c r="AC1280" s="70"/>
      <c r="AD1280" s="70"/>
      <c r="AE1280" s="70"/>
      <c r="AF1280" s="70"/>
      <c r="AG1280" s="70"/>
      <c r="AH1280" s="70"/>
      <c r="AI1280" s="70"/>
      <c r="AJ1280" s="70"/>
      <c r="AK1280" s="70"/>
      <c r="AL1280" s="70"/>
      <c r="AM1280" s="70"/>
      <c r="AN1280" s="70"/>
      <c r="AO1280" s="70"/>
      <c r="AP1280" s="70"/>
      <c r="AQ1280" s="70"/>
      <c r="AR1280" s="70"/>
      <c r="AS1280" s="70"/>
      <c r="AT1280" s="70"/>
      <c r="AU1280" s="70"/>
      <c r="AV1280" s="70"/>
      <c r="AW1280" s="70"/>
      <c r="AX1280" s="70"/>
      <c r="AY1280" s="70"/>
      <c r="AZ1280" s="70"/>
      <c r="BA1280" s="70"/>
      <c r="BB1280" s="70"/>
      <c r="BC1280" s="70"/>
      <c r="BD1280" s="70"/>
      <c r="BE1280" s="70"/>
      <c r="BF1280" s="70"/>
      <c r="BG1280" s="70"/>
      <c r="BH1280" s="70"/>
      <c r="BI1280" s="70"/>
      <c r="BJ1280" s="70"/>
      <c r="BK1280" s="70"/>
      <c r="BL1280" s="70"/>
      <c r="BM1280" s="70"/>
      <c r="BN1280" s="70"/>
      <c r="BO1280" s="70"/>
      <c r="BP1280" s="70"/>
      <c r="BQ1280" s="70"/>
      <c r="BR1280" s="70"/>
      <c r="BS1280" s="70"/>
    </row>
    <row r="1281" spans="7:71" ht="16.5" x14ac:dyDescent="0.35">
      <c r="G1281" s="70"/>
      <c r="H1281" s="70"/>
      <c r="I1281" s="70"/>
      <c r="J1281" s="70"/>
      <c r="K1281" s="70"/>
      <c r="L1281" s="70"/>
      <c r="M1281" s="70"/>
      <c r="N1281" s="70"/>
      <c r="O1281" s="70"/>
      <c r="P1281" s="70"/>
      <c r="Q1281" s="70"/>
      <c r="R1281" s="70"/>
      <c r="S1281" s="70"/>
      <c r="T1281" s="70"/>
      <c r="U1281" s="70"/>
      <c r="V1281" s="70"/>
      <c r="W1281" s="70"/>
      <c r="X1281" s="70"/>
      <c r="Y1281" s="70"/>
      <c r="Z1281" s="70"/>
      <c r="AA1281" s="70"/>
      <c r="AB1281" s="70"/>
      <c r="AC1281" s="70"/>
      <c r="AD1281" s="70"/>
      <c r="AE1281" s="70"/>
      <c r="AF1281" s="70"/>
      <c r="AG1281" s="70"/>
      <c r="AH1281" s="70"/>
      <c r="AI1281" s="70"/>
      <c r="AJ1281" s="70"/>
      <c r="AK1281" s="70"/>
      <c r="AL1281" s="70"/>
      <c r="AM1281" s="70"/>
      <c r="AN1281" s="70"/>
      <c r="AO1281" s="70"/>
      <c r="AP1281" s="70"/>
      <c r="AQ1281" s="70"/>
      <c r="AR1281" s="70"/>
      <c r="AS1281" s="70"/>
      <c r="AT1281" s="70"/>
      <c r="AU1281" s="70"/>
      <c r="AV1281" s="70"/>
      <c r="AW1281" s="70"/>
      <c r="AX1281" s="70"/>
      <c r="AY1281" s="70"/>
      <c r="AZ1281" s="70"/>
      <c r="BA1281" s="70"/>
      <c r="BB1281" s="70"/>
      <c r="BC1281" s="70"/>
      <c r="BD1281" s="70"/>
      <c r="BE1281" s="70"/>
      <c r="BF1281" s="70"/>
      <c r="BG1281" s="70"/>
      <c r="BH1281" s="70"/>
      <c r="BI1281" s="70"/>
      <c r="BJ1281" s="70"/>
      <c r="BK1281" s="70"/>
      <c r="BL1281" s="70"/>
      <c r="BM1281" s="70"/>
      <c r="BN1281" s="70"/>
      <c r="BO1281" s="70"/>
      <c r="BP1281" s="70"/>
      <c r="BQ1281" s="70"/>
      <c r="BR1281" s="70"/>
      <c r="BS1281" s="70"/>
    </row>
    <row r="1282" spans="7:71" ht="16.5" x14ac:dyDescent="0.35">
      <c r="G1282" s="70"/>
      <c r="H1282" s="70"/>
      <c r="I1282" s="70"/>
      <c r="J1282" s="70"/>
      <c r="K1282" s="70"/>
      <c r="L1282" s="70"/>
      <c r="M1282" s="70"/>
      <c r="N1282" s="70"/>
      <c r="O1282" s="70"/>
      <c r="P1282" s="70"/>
      <c r="Q1282" s="70"/>
      <c r="R1282" s="70"/>
      <c r="S1282" s="70"/>
      <c r="T1282" s="70"/>
      <c r="U1282" s="70"/>
      <c r="V1282" s="70"/>
      <c r="W1282" s="70"/>
      <c r="X1282" s="70"/>
      <c r="Y1282" s="70"/>
      <c r="Z1282" s="70"/>
      <c r="AA1282" s="70"/>
      <c r="AB1282" s="70"/>
      <c r="AC1282" s="70"/>
      <c r="AD1282" s="70"/>
      <c r="AE1282" s="70"/>
      <c r="AF1282" s="70"/>
      <c r="AG1282" s="70"/>
      <c r="AH1282" s="70"/>
      <c r="AI1282" s="70"/>
      <c r="AJ1282" s="70"/>
      <c r="AK1282" s="70"/>
      <c r="AL1282" s="70"/>
      <c r="AM1282" s="70"/>
      <c r="AN1282" s="70"/>
      <c r="AO1282" s="70"/>
      <c r="AP1282" s="70"/>
      <c r="AQ1282" s="70"/>
      <c r="AR1282" s="70"/>
      <c r="AS1282" s="70"/>
      <c r="AT1282" s="70"/>
      <c r="AU1282" s="70"/>
      <c r="AV1282" s="70"/>
      <c r="AW1282" s="70"/>
      <c r="AX1282" s="70"/>
      <c r="AY1282" s="70"/>
      <c r="AZ1282" s="70"/>
      <c r="BA1282" s="70"/>
      <c r="BB1282" s="70"/>
      <c r="BC1282" s="70"/>
      <c r="BD1282" s="70"/>
      <c r="BE1282" s="70"/>
      <c r="BF1282" s="70"/>
      <c r="BG1282" s="70"/>
      <c r="BH1282" s="70"/>
      <c r="BI1282" s="70"/>
      <c r="BJ1282" s="70"/>
      <c r="BK1282" s="70"/>
      <c r="BL1282" s="70"/>
      <c r="BM1282" s="70"/>
      <c r="BN1282" s="70"/>
      <c r="BO1282" s="70"/>
      <c r="BP1282" s="70"/>
      <c r="BQ1282" s="70"/>
      <c r="BR1282" s="70"/>
      <c r="BS1282" s="70"/>
    </row>
    <row r="1283" spans="7:71" ht="16.5" x14ac:dyDescent="0.35">
      <c r="G1283" s="70"/>
      <c r="H1283" s="70"/>
      <c r="I1283" s="70"/>
      <c r="J1283" s="70"/>
      <c r="K1283" s="70"/>
      <c r="L1283" s="70"/>
      <c r="M1283" s="70"/>
      <c r="N1283" s="70"/>
      <c r="O1283" s="70"/>
      <c r="P1283" s="70"/>
      <c r="Q1283" s="70"/>
      <c r="R1283" s="70"/>
      <c r="S1283" s="70"/>
      <c r="T1283" s="70"/>
      <c r="U1283" s="70"/>
      <c r="V1283" s="70"/>
      <c r="W1283" s="70"/>
      <c r="X1283" s="70"/>
      <c r="Y1283" s="70"/>
      <c r="Z1283" s="70"/>
      <c r="AA1283" s="70"/>
      <c r="AB1283" s="70"/>
      <c r="AC1283" s="70"/>
      <c r="AD1283" s="70"/>
      <c r="AE1283" s="70"/>
      <c r="AF1283" s="70"/>
      <c r="AG1283" s="70"/>
      <c r="AH1283" s="70"/>
      <c r="AI1283" s="70"/>
      <c r="AJ1283" s="70"/>
      <c r="AK1283" s="70"/>
      <c r="AL1283" s="70"/>
      <c r="AM1283" s="70"/>
      <c r="AN1283" s="70"/>
      <c r="AO1283" s="70"/>
      <c r="AP1283" s="70"/>
      <c r="AQ1283" s="70"/>
      <c r="AR1283" s="70"/>
      <c r="AS1283" s="70"/>
      <c r="AT1283" s="70"/>
      <c r="AU1283" s="70"/>
      <c r="AV1283" s="70"/>
      <c r="AW1283" s="70"/>
      <c r="AX1283" s="70"/>
      <c r="AY1283" s="70"/>
      <c r="AZ1283" s="70"/>
      <c r="BA1283" s="70"/>
      <c r="BB1283" s="70"/>
      <c r="BC1283" s="70"/>
      <c r="BD1283" s="70"/>
      <c r="BE1283" s="70"/>
      <c r="BF1283" s="70"/>
      <c r="BG1283" s="70"/>
      <c r="BH1283" s="70"/>
      <c r="BI1283" s="70"/>
      <c r="BJ1283" s="70"/>
      <c r="BK1283" s="70"/>
      <c r="BL1283" s="70"/>
      <c r="BM1283" s="70"/>
      <c r="BN1283" s="70"/>
      <c r="BO1283" s="70"/>
      <c r="BP1283" s="70"/>
      <c r="BQ1283" s="70"/>
      <c r="BR1283" s="70"/>
      <c r="BS1283" s="70"/>
    </row>
    <row r="1284" spans="7:71" ht="16.5" x14ac:dyDescent="0.35">
      <c r="G1284" s="70"/>
      <c r="H1284" s="70"/>
      <c r="I1284" s="70"/>
      <c r="J1284" s="70"/>
      <c r="K1284" s="70"/>
      <c r="L1284" s="70"/>
      <c r="M1284" s="70"/>
      <c r="N1284" s="70"/>
      <c r="O1284" s="70"/>
      <c r="P1284" s="70"/>
      <c r="Q1284" s="70"/>
      <c r="R1284" s="70"/>
      <c r="S1284" s="70"/>
      <c r="T1284" s="70"/>
      <c r="U1284" s="70"/>
      <c r="V1284" s="70"/>
      <c r="W1284" s="70"/>
      <c r="X1284" s="70"/>
      <c r="Y1284" s="70"/>
      <c r="Z1284" s="70"/>
      <c r="AA1284" s="70"/>
      <c r="AB1284" s="70"/>
      <c r="AC1284" s="70"/>
      <c r="AD1284" s="70"/>
      <c r="AE1284" s="70"/>
      <c r="AF1284" s="70"/>
      <c r="AG1284" s="70"/>
      <c r="AH1284" s="70"/>
      <c r="AI1284" s="70"/>
      <c r="AJ1284" s="70"/>
      <c r="AK1284" s="70"/>
      <c r="AL1284" s="70"/>
      <c r="AM1284" s="70"/>
      <c r="AN1284" s="70"/>
      <c r="AO1284" s="70"/>
      <c r="AP1284" s="70"/>
      <c r="AQ1284" s="70"/>
      <c r="AR1284" s="70"/>
      <c r="AS1284" s="70"/>
      <c r="AT1284" s="70"/>
      <c r="AU1284" s="70"/>
      <c r="AV1284" s="70"/>
      <c r="AW1284" s="70"/>
      <c r="AX1284" s="70"/>
      <c r="AY1284" s="70"/>
      <c r="AZ1284" s="70"/>
      <c r="BA1284" s="70"/>
      <c r="BB1284" s="70"/>
      <c r="BC1284" s="70"/>
      <c r="BD1284" s="70"/>
      <c r="BE1284" s="70"/>
      <c r="BF1284" s="70"/>
      <c r="BG1284" s="70"/>
      <c r="BH1284" s="70"/>
      <c r="BI1284" s="70"/>
      <c r="BJ1284" s="70"/>
      <c r="BK1284" s="70"/>
      <c r="BL1284" s="70"/>
      <c r="BM1284" s="70"/>
      <c r="BN1284" s="70"/>
      <c r="BO1284" s="70"/>
      <c r="BP1284" s="70"/>
      <c r="BQ1284" s="70"/>
      <c r="BR1284" s="70"/>
      <c r="BS1284" s="70"/>
    </row>
    <row r="1285" spans="7:71" ht="16.5" x14ac:dyDescent="0.35">
      <c r="G1285" s="70"/>
      <c r="H1285" s="70"/>
      <c r="I1285" s="70"/>
      <c r="J1285" s="70"/>
      <c r="K1285" s="70"/>
      <c r="L1285" s="70"/>
      <c r="M1285" s="70"/>
      <c r="N1285" s="70"/>
      <c r="O1285" s="70"/>
      <c r="P1285" s="70"/>
      <c r="Q1285" s="70"/>
      <c r="R1285" s="70"/>
      <c r="S1285" s="70"/>
      <c r="T1285" s="70"/>
      <c r="U1285" s="70"/>
      <c r="V1285" s="70"/>
      <c r="W1285" s="70"/>
      <c r="X1285" s="70"/>
      <c r="Y1285" s="70"/>
      <c r="Z1285" s="70"/>
      <c r="AA1285" s="70"/>
      <c r="AB1285" s="70"/>
      <c r="AC1285" s="70"/>
      <c r="AD1285" s="70"/>
      <c r="AE1285" s="70"/>
      <c r="AF1285" s="70"/>
      <c r="AG1285" s="70"/>
      <c r="AH1285" s="70"/>
      <c r="AI1285" s="70"/>
      <c r="AJ1285" s="70"/>
      <c r="AK1285" s="70"/>
      <c r="AL1285" s="70"/>
      <c r="AM1285" s="70"/>
      <c r="AN1285" s="70"/>
      <c r="AO1285" s="70"/>
      <c r="AP1285" s="70"/>
      <c r="AQ1285" s="70"/>
      <c r="AR1285" s="70"/>
      <c r="AS1285" s="70"/>
      <c r="AT1285" s="70"/>
      <c r="AU1285" s="70"/>
      <c r="AV1285" s="70"/>
      <c r="AW1285" s="70"/>
      <c r="AX1285" s="70"/>
      <c r="AY1285" s="70"/>
      <c r="AZ1285" s="70"/>
      <c r="BA1285" s="70"/>
      <c r="BB1285" s="70"/>
      <c r="BC1285" s="70"/>
      <c r="BD1285" s="70"/>
      <c r="BE1285" s="70"/>
      <c r="BF1285" s="70"/>
      <c r="BG1285" s="70"/>
      <c r="BH1285" s="70"/>
      <c r="BI1285" s="70"/>
      <c r="BJ1285" s="70"/>
      <c r="BK1285" s="70"/>
      <c r="BL1285" s="70"/>
      <c r="BM1285" s="70"/>
      <c r="BN1285" s="70"/>
      <c r="BO1285" s="70"/>
      <c r="BP1285" s="70"/>
      <c r="BQ1285" s="70"/>
      <c r="BR1285" s="70"/>
      <c r="BS1285" s="70"/>
    </row>
    <row r="1286" spans="7:71" ht="16.5" x14ac:dyDescent="0.35">
      <c r="G1286" s="70"/>
      <c r="H1286" s="70"/>
      <c r="I1286" s="70"/>
      <c r="J1286" s="70"/>
      <c r="K1286" s="70"/>
      <c r="L1286" s="70"/>
      <c r="M1286" s="70"/>
      <c r="N1286" s="70"/>
      <c r="O1286" s="70"/>
      <c r="P1286" s="70"/>
      <c r="Q1286" s="70"/>
      <c r="R1286" s="70"/>
      <c r="S1286" s="70"/>
      <c r="T1286" s="70"/>
      <c r="U1286" s="70"/>
      <c r="V1286" s="70"/>
      <c r="W1286" s="70"/>
      <c r="X1286" s="70"/>
      <c r="Y1286" s="70"/>
      <c r="Z1286" s="70"/>
      <c r="AA1286" s="70"/>
      <c r="AB1286" s="70"/>
      <c r="AC1286" s="70"/>
      <c r="AD1286" s="70"/>
      <c r="AE1286" s="70"/>
      <c r="AF1286" s="70"/>
      <c r="AG1286" s="70"/>
      <c r="AH1286" s="70"/>
      <c r="AI1286" s="70"/>
      <c r="AJ1286" s="70"/>
      <c r="AK1286" s="70"/>
      <c r="AL1286" s="70"/>
      <c r="AM1286" s="70"/>
      <c r="AN1286" s="70"/>
      <c r="AO1286" s="70"/>
      <c r="AP1286" s="70"/>
      <c r="AQ1286" s="70"/>
      <c r="AR1286" s="70"/>
      <c r="AS1286" s="70"/>
      <c r="AT1286" s="70"/>
      <c r="AU1286" s="70"/>
      <c r="AV1286" s="70"/>
      <c r="AW1286" s="70"/>
      <c r="AX1286" s="70"/>
      <c r="AY1286" s="70"/>
      <c r="AZ1286" s="70"/>
      <c r="BA1286" s="70"/>
      <c r="BB1286" s="70"/>
      <c r="BC1286" s="70"/>
      <c r="BD1286" s="70"/>
      <c r="BE1286" s="70"/>
      <c r="BF1286" s="70"/>
      <c r="BG1286" s="70"/>
      <c r="BH1286" s="70"/>
      <c r="BI1286" s="70"/>
      <c r="BJ1286" s="70"/>
      <c r="BK1286" s="70"/>
      <c r="BL1286" s="70"/>
      <c r="BM1286" s="70"/>
      <c r="BN1286" s="70"/>
      <c r="BO1286" s="70"/>
      <c r="BP1286" s="70"/>
      <c r="BQ1286" s="70"/>
      <c r="BR1286" s="70"/>
      <c r="BS1286" s="70"/>
    </row>
    <row r="1287" spans="7:71" ht="16.5" x14ac:dyDescent="0.35">
      <c r="G1287" s="70"/>
      <c r="H1287" s="70"/>
      <c r="I1287" s="70"/>
      <c r="J1287" s="70"/>
      <c r="K1287" s="70"/>
      <c r="L1287" s="70"/>
      <c r="M1287" s="70"/>
      <c r="N1287" s="70"/>
      <c r="O1287" s="70"/>
      <c r="P1287" s="70"/>
      <c r="Q1287" s="70"/>
      <c r="R1287" s="70"/>
      <c r="S1287" s="70"/>
      <c r="T1287" s="70"/>
      <c r="U1287" s="70"/>
      <c r="V1287" s="70"/>
      <c r="W1287" s="70"/>
      <c r="X1287" s="70"/>
      <c r="Y1287" s="70"/>
      <c r="Z1287" s="70"/>
      <c r="AA1287" s="70"/>
      <c r="AB1287" s="70"/>
      <c r="AC1287" s="70"/>
      <c r="AD1287" s="70"/>
      <c r="AE1287" s="70"/>
      <c r="AF1287" s="70"/>
      <c r="AG1287" s="70"/>
      <c r="AH1287" s="70"/>
      <c r="AI1287" s="70"/>
      <c r="AJ1287" s="70"/>
      <c r="AK1287" s="70"/>
      <c r="AL1287" s="70"/>
      <c r="AM1287" s="70"/>
      <c r="AN1287" s="70"/>
      <c r="AO1287" s="70"/>
      <c r="AP1287" s="70"/>
      <c r="AQ1287" s="70"/>
      <c r="AR1287" s="70"/>
      <c r="AS1287" s="70"/>
      <c r="AT1287" s="70"/>
      <c r="AU1287" s="70"/>
      <c r="AV1287" s="70"/>
      <c r="AW1287" s="70"/>
      <c r="AX1287" s="70"/>
      <c r="AY1287" s="70"/>
      <c r="AZ1287" s="70"/>
      <c r="BA1287" s="70"/>
      <c r="BB1287" s="70"/>
      <c r="BC1287" s="70"/>
      <c r="BD1287" s="70"/>
      <c r="BE1287" s="70"/>
      <c r="BF1287" s="70"/>
      <c r="BG1287" s="70"/>
      <c r="BH1287" s="70"/>
      <c r="BI1287" s="70"/>
      <c r="BJ1287" s="70"/>
      <c r="BK1287" s="70"/>
      <c r="BL1287" s="70"/>
      <c r="BM1287" s="70"/>
      <c r="BN1287" s="70"/>
      <c r="BO1287" s="70"/>
      <c r="BP1287" s="70"/>
      <c r="BQ1287" s="70"/>
      <c r="BR1287" s="70"/>
      <c r="BS1287" s="70"/>
    </row>
    <row r="1288" spans="7:71" ht="16.5" x14ac:dyDescent="0.35">
      <c r="G1288" s="70"/>
      <c r="H1288" s="70"/>
      <c r="I1288" s="70"/>
      <c r="J1288" s="70"/>
      <c r="K1288" s="70"/>
      <c r="L1288" s="70"/>
      <c r="M1288" s="70"/>
      <c r="N1288" s="70"/>
      <c r="O1288" s="70"/>
      <c r="P1288" s="70"/>
      <c r="Q1288" s="70"/>
      <c r="R1288" s="70"/>
      <c r="S1288" s="70"/>
      <c r="T1288" s="70"/>
      <c r="U1288" s="70"/>
      <c r="V1288" s="70"/>
      <c r="W1288" s="70"/>
      <c r="X1288" s="70"/>
      <c r="Y1288" s="70"/>
      <c r="Z1288" s="70"/>
      <c r="AA1288" s="70"/>
      <c r="AB1288" s="70"/>
      <c r="AC1288" s="70"/>
      <c r="AD1288" s="70"/>
      <c r="AE1288" s="70"/>
      <c r="AF1288" s="70"/>
      <c r="AG1288" s="70"/>
      <c r="AH1288" s="70"/>
      <c r="AI1288" s="70"/>
      <c r="AJ1288" s="70"/>
      <c r="AK1288" s="70"/>
      <c r="AL1288" s="70"/>
      <c r="AM1288" s="70"/>
      <c r="AN1288" s="70"/>
      <c r="AO1288" s="70"/>
      <c r="AP1288" s="70"/>
      <c r="AQ1288" s="70"/>
      <c r="AR1288" s="70"/>
      <c r="AS1288" s="70"/>
      <c r="AT1288" s="70"/>
      <c r="AU1288" s="70"/>
      <c r="AV1288" s="70"/>
      <c r="AW1288" s="70"/>
      <c r="AX1288" s="70"/>
      <c r="AY1288" s="70"/>
      <c r="AZ1288" s="70"/>
      <c r="BA1288" s="70"/>
      <c r="BB1288" s="70"/>
      <c r="BC1288" s="70"/>
      <c r="BD1288" s="70"/>
      <c r="BE1288" s="70"/>
      <c r="BF1288" s="70"/>
      <c r="BG1288" s="70"/>
      <c r="BH1288" s="70"/>
      <c r="BI1288" s="70"/>
      <c r="BJ1288" s="70"/>
      <c r="BK1288" s="70"/>
      <c r="BL1288" s="70"/>
      <c r="BM1288" s="70"/>
      <c r="BN1288" s="70"/>
      <c r="BO1288" s="70"/>
      <c r="BP1288" s="70"/>
      <c r="BQ1288" s="70"/>
      <c r="BR1288" s="70"/>
      <c r="BS1288" s="70"/>
    </row>
    <row r="1289" spans="7:71" ht="16.5" x14ac:dyDescent="0.35">
      <c r="G1289" s="70"/>
      <c r="H1289" s="70"/>
      <c r="I1289" s="70"/>
      <c r="J1289" s="70"/>
      <c r="K1289" s="70"/>
      <c r="L1289" s="70"/>
      <c r="M1289" s="70"/>
      <c r="N1289" s="70"/>
      <c r="O1289" s="70"/>
      <c r="P1289" s="70"/>
      <c r="Q1289" s="70"/>
      <c r="R1289" s="70"/>
      <c r="S1289" s="70"/>
      <c r="T1289" s="70"/>
      <c r="U1289" s="70"/>
      <c r="V1289" s="70"/>
      <c r="W1289" s="70"/>
      <c r="X1289" s="70"/>
      <c r="Y1289" s="70"/>
      <c r="Z1289" s="70"/>
      <c r="AA1289" s="70"/>
      <c r="AB1289" s="70"/>
      <c r="AC1289" s="70"/>
      <c r="AD1289" s="70"/>
      <c r="AE1289" s="70"/>
      <c r="AF1289" s="70"/>
      <c r="AG1289" s="70"/>
      <c r="AH1289" s="70"/>
      <c r="AI1289" s="70"/>
      <c r="AJ1289" s="70"/>
      <c r="AK1289" s="70"/>
      <c r="AL1289" s="70"/>
      <c r="AM1289" s="70"/>
      <c r="AN1289" s="70"/>
      <c r="AO1289" s="70"/>
      <c r="AP1289" s="70"/>
      <c r="AQ1289" s="70"/>
      <c r="AR1289" s="70"/>
      <c r="AS1289" s="70"/>
      <c r="AT1289" s="70"/>
      <c r="AU1289" s="70"/>
      <c r="AV1289" s="70"/>
      <c r="AW1289" s="70"/>
      <c r="AX1289" s="70"/>
      <c r="AY1289" s="70"/>
      <c r="AZ1289" s="70"/>
      <c r="BA1289" s="70"/>
      <c r="BB1289" s="70"/>
      <c r="BC1289" s="70"/>
      <c r="BD1289" s="70"/>
      <c r="BE1289" s="70"/>
      <c r="BF1289" s="70"/>
      <c r="BG1289" s="70"/>
      <c r="BH1289" s="70"/>
      <c r="BI1289" s="70"/>
      <c r="BJ1289" s="70"/>
      <c r="BK1289" s="70"/>
      <c r="BL1289" s="70"/>
      <c r="BM1289" s="70"/>
      <c r="BN1289" s="70"/>
      <c r="BO1289" s="70"/>
      <c r="BP1289" s="70"/>
      <c r="BQ1289" s="70"/>
      <c r="BR1289" s="70"/>
      <c r="BS1289" s="70"/>
    </row>
    <row r="1290" spans="7:71" ht="16.5" x14ac:dyDescent="0.35">
      <c r="G1290" s="70"/>
      <c r="H1290" s="70"/>
      <c r="I1290" s="70"/>
      <c r="J1290" s="70"/>
      <c r="K1290" s="70"/>
      <c r="L1290" s="70"/>
      <c r="M1290" s="70"/>
      <c r="N1290" s="70"/>
      <c r="O1290" s="70"/>
      <c r="P1290" s="70"/>
      <c r="Q1290" s="70"/>
      <c r="R1290" s="70"/>
      <c r="S1290" s="70"/>
      <c r="T1290" s="70"/>
      <c r="U1290" s="70"/>
      <c r="V1290" s="70"/>
      <c r="W1290" s="70"/>
      <c r="X1290" s="70"/>
      <c r="Y1290" s="70"/>
      <c r="Z1290" s="70"/>
      <c r="AA1290" s="70"/>
      <c r="AB1290" s="70"/>
      <c r="AC1290" s="70"/>
      <c r="AD1290" s="70"/>
      <c r="AE1290" s="70"/>
      <c r="AF1290" s="70"/>
      <c r="AG1290" s="70"/>
      <c r="AH1290" s="70"/>
      <c r="AI1290" s="70"/>
      <c r="AJ1290" s="70"/>
      <c r="AK1290" s="70"/>
      <c r="AL1290" s="70"/>
      <c r="AM1290" s="70"/>
      <c r="AN1290" s="70"/>
      <c r="AO1290" s="70"/>
      <c r="AP1290" s="70"/>
      <c r="AQ1290" s="70"/>
      <c r="AR1290" s="70"/>
      <c r="AS1290" s="70"/>
      <c r="AT1290" s="70"/>
      <c r="AU1290" s="70"/>
      <c r="AV1290" s="70"/>
      <c r="AW1290" s="70"/>
      <c r="AX1290" s="70"/>
      <c r="AY1290" s="70"/>
      <c r="AZ1290" s="70"/>
      <c r="BA1290" s="70"/>
      <c r="BB1290" s="70"/>
      <c r="BC1290" s="70"/>
      <c r="BD1290" s="70"/>
      <c r="BE1290" s="70"/>
      <c r="BF1290" s="70"/>
      <c r="BG1290" s="70"/>
      <c r="BH1290" s="70"/>
      <c r="BI1290" s="70"/>
      <c r="BJ1290" s="70"/>
      <c r="BK1290" s="70"/>
      <c r="BL1290" s="70"/>
      <c r="BM1290" s="70"/>
      <c r="BN1290" s="70"/>
      <c r="BO1290" s="70"/>
      <c r="BP1290" s="70"/>
      <c r="BQ1290" s="70"/>
      <c r="BR1290" s="70"/>
      <c r="BS1290" s="70"/>
    </row>
    <row r="1291" spans="7:71" ht="16.5" x14ac:dyDescent="0.35">
      <c r="G1291" s="70"/>
      <c r="H1291" s="70"/>
      <c r="I1291" s="70"/>
      <c r="J1291" s="70"/>
      <c r="K1291" s="70"/>
      <c r="L1291" s="70"/>
      <c r="M1291" s="70"/>
      <c r="N1291" s="70"/>
      <c r="O1291" s="70"/>
      <c r="P1291" s="70"/>
      <c r="Q1291" s="70"/>
      <c r="R1291" s="70"/>
      <c r="S1291" s="70"/>
      <c r="T1291" s="70"/>
      <c r="U1291" s="70"/>
      <c r="V1291" s="70"/>
      <c r="W1291" s="70"/>
      <c r="X1291" s="70"/>
      <c r="Y1291" s="70"/>
      <c r="Z1291" s="70"/>
      <c r="AA1291" s="70"/>
      <c r="AB1291" s="70"/>
      <c r="AC1291" s="70"/>
      <c r="AD1291" s="70"/>
      <c r="AE1291" s="70"/>
      <c r="AF1291" s="70"/>
      <c r="AG1291" s="70"/>
      <c r="AH1291" s="70"/>
      <c r="AI1291" s="70"/>
      <c r="AJ1291" s="70"/>
      <c r="AK1291" s="70"/>
      <c r="AL1291" s="70"/>
      <c r="AM1291" s="70"/>
      <c r="AN1291" s="70"/>
      <c r="AO1291" s="70"/>
      <c r="AP1291" s="70"/>
      <c r="AQ1291" s="70"/>
      <c r="AR1291" s="70"/>
      <c r="AS1291" s="70"/>
      <c r="AT1291" s="70"/>
      <c r="AU1291" s="70"/>
      <c r="AV1291" s="70"/>
      <c r="AW1291" s="70"/>
      <c r="AX1291" s="70"/>
      <c r="AY1291" s="70"/>
      <c r="AZ1291" s="70"/>
      <c r="BA1291" s="70"/>
      <c r="BB1291" s="70"/>
      <c r="BC1291" s="70"/>
      <c r="BD1291" s="70"/>
      <c r="BE1291" s="70"/>
      <c r="BF1291" s="70"/>
      <c r="BG1291" s="70"/>
      <c r="BH1291" s="70"/>
      <c r="BI1291" s="70"/>
      <c r="BJ1291" s="70"/>
      <c r="BK1291" s="70"/>
      <c r="BL1291" s="70"/>
      <c r="BM1291" s="70"/>
      <c r="BN1291" s="70"/>
      <c r="BO1291" s="70"/>
      <c r="BP1291" s="70"/>
      <c r="BQ1291" s="70"/>
      <c r="BR1291" s="70"/>
      <c r="BS1291" s="70"/>
    </row>
    <row r="1292" spans="7:71" ht="16.5" x14ac:dyDescent="0.35">
      <c r="G1292" s="70"/>
      <c r="H1292" s="70"/>
      <c r="I1292" s="70"/>
      <c r="J1292" s="70"/>
      <c r="K1292" s="70"/>
      <c r="L1292" s="70"/>
      <c r="M1292" s="70"/>
      <c r="N1292" s="70"/>
      <c r="O1292" s="70"/>
      <c r="P1292" s="70"/>
      <c r="Q1292" s="70"/>
      <c r="R1292" s="70"/>
      <c r="S1292" s="70"/>
      <c r="T1292" s="70"/>
      <c r="U1292" s="70"/>
      <c r="V1292" s="70"/>
      <c r="W1292" s="70"/>
      <c r="X1292" s="70"/>
      <c r="Y1292" s="70"/>
      <c r="Z1292" s="70"/>
      <c r="AA1292" s="70"/>
      <c r="AB1292" s="70"/>
      <c r="AC1292" s="70"/>
      <c r="AD1292" s="70"/>
      <c r="AE1292" s="70"/>
      <c r="AF1292" s="70"/>
      <c r="AG1292" s="70"/>
      <c r="AH1292" s="70"/>
      <c r="AI1292" s="70"/>
      <c r="AJ1292" s="70"/>
      <c r="AK1292" s="70"/>
      <c r="AL1292" s="70"/>
      <c r="AM1292" s="70"/>
      <c r="AN1292" s="70"/>
      <c r="AO1292" s="70"/>
      <c r="AP1292" s="70"/>
      <c r="AQ1292" s="70"/>
      <c r="AR1292" s="70"/>
      <c r="AS1292" s="70"/>
      <c r="AT1292" s="70"/>
      <c r="AU1292" s="70"/>
      <c r="AV1292" s="70"/>
      <c r="AW1292" s="70"/>
      <c r="AX1292" s="70"/>
      <c r="AY1292" s="70"/>
      <c r="AZ1292" s="70"/>
      <c r="BA1292" s="70"/>
      <c r="BB1292" s="70"/>
      <c r="BC1292" s="70"/>
      <c r="BD1292" s="70"/>
      <c r="BE1292" s="70"/>
      <c r="BF1292" s="70"/>
      <c r="BG1292" s="70"/>
      <c r="BH1292" s="70"/>
      <c r="BI1292" s="70"/>
      <c r="BJ1292" s="70"/>
      <c r="BK1292" s="70"/>
      <c r="BL1292" s="70"/>
      <c r="BM1292" s="70"/>
      <c r="BN1292" s="70"/>
      <c r="BO1292" s="70"/>
      <c r="BP1292" s="70"/>
      <c r="BQ1292" s="70"/>
      <c r="BR1292" s="70"/>
      <c r="BS1292" s="70"/>
    </row>
    <row r="1293" spans="7:71" ht="16.5" x14ac:dyDescent="0.35">
      <c r="G1293" s="70"/>
      <c r="H1293" s="70"/>
      <c r="I1293" s="70"/>
      <c r="J1293" s="70"/>
      <c r="K1293" s="70"/>
      <c r="L1293" s="70"/>
      <c r="M1293" s="70"/>
      <c r="N1293" s="70"/>
      <c r="O1293" s="70"/>
      <c r="P1293" s="70"/>
      <c r="Q1293" s="70"/>
      <c r="R1293" s="70"/>
      <c r="S1293" s="70"/>
      <c r="T1293" s="70"/>
      <c r="U1293" s="70"/>
      <c r="V1293" s="70"/>
      <c r="W1293" s="70"/>
      <c r="X1293" s="70"/>
      <c r="Y1293" s="70"/>
      <c r="Z1293" s="70"/>
      <c r="AA1293" s="70"/>
      <c r="AB1293" s="70"/>
      <c r="AC1293" s="70"/>
      <c r="AD1293" s="70"/>
      <c r="AE1293" s="70"/>
      <c r="AF1293" s="70"/>
      <c r="AG1293" s="70"/>
      <c r="AH1293" s="70"/>
      <c r="AI1293" s="70"/>
      <c r="AJ1293" s="70"/>
      <c r="AK1293" s="70"/>
      <c r="AL1293" s="70"/>
      <c r="AM1293" s="70"/>
      <c r="AN1293" s="70"/>
      <c r="AO1293" s="70"/>
      <c r="AP1293" s="70"/>
      <c r="AQ1293" s="70"/>
      <c r="AR1293" s="70"/>
      <c r="AS1293" s="70"/>
      <c r="AT1293" s="70"/>
      <c r="AU1293" s="70"/>
      <c r="AV1293" s="70"/>
      <c r="AW1293" s="70"/>
      <c r="AX1293" s="70"/>
      <c r="AY1293" s="70"/>
      <c r="AZ1293" s="70"/>
      <c r="BA1293" s="70"/>
      <c r="BB1293" s="70"/>
      <c r="BC1293" s="70"/>
      <c r="BD1293" s="70"/>
      <c r="BE1293" s="70"/>
      <c r="BF1293" s="70"/>
      <c r="BG1293" s="70"/>
      <c r="BH1293" s="70"/>
      <c r="BI1293" s="70"/>
      <c r="BJ1293" s="70"/>
      <c r="BK1293" s="70"/>
      <c r="BL1293" s="70"/>
      <c r="BM1293" s="70"/>
      <c r="BN1293" s="70"/>
      <c r="BO1293" s="70"/>
      <c r="BP1293" s="70"/>
      <c r="BQ1293" s="70"/>
      <c r="BR1293" s="70"/>
      <c r="BS1293" s="70"/>
    </row>
    <row r="1294" spans="7:71" ht="16.5" x14ac:dyDescent="0.35">
      <c r="G1294" s="70"/>
      <c r="H1294" s="70"/>
      <c r="I1294" s="70"/>
      <c r="J1294" s="70"/>
      <c r="K1294" s="70"/>
      <c r="L1294" s="70"/>
      <c r="M1294" s="70"/>
      <c r="N1294" s="70"/>
      <c r="O1294" s="70"/>
      <c r="P1294" s="70"/>
      <c r="Q1294" s="70"/>
      <c r="R1294" s="70"/>
      <c r="S1294" s="70"/>
      <c r="T1294" s="70"/>
      <c r="U1294" s="70"/>
      <c r="V1294" s="70"/>
      <c r="W1294" s="70"/>
      <c r="X1294" s="70"/>
      <c r="Y1294" s="70"/>
      <c r="Z1294" s="70"/>
      <c r="AA1294" s="70"/>
      <c r="AB1294" s="70"/>
      <c r="AC1294" s="70"/>
      <c r="AD1294" s="70"/>
      <c r="AE1294" s="70"/>
      <c r="AF1294" s="70"/>
      <c r="AG1294" s="70"/>
      <c r="AH1294" s="70"/>
      <c r="AI1294" s="70"/>
      <c r="AJ1294" s="70"/>
      <c r="AK1294" s="70"/>
      <c r="AL1294" s="70"/>
      <c r="AM1294" s="70"/>
      <c r="AN1294" s="70"/>
      <c r="AO1294" s="70"/>
      <c r="AP1294" s="70"/>
      <c r="AQ1294" s="70"/>
      <c r="AR1294" s="70"/>
      <c r="AS1294" s="70"/>
      <c r="AT1294" s="70"/>
      <c r="AU1294" s="70"/>
      <c r="AV1294" s="70"/>
      <c r="AW1294" s="70"/>
      <c r="AX1294" s="70"/>
      <c r="AY1294" s="70"/>
      <c r="AZ1294" s="70"/>
      <c r="BA1294" s="70"/>
      <c r="BB1294" s="70"/>
      <c r="BC1294" s="70"/>
      <c r="BD1294" s="70"/>
      <c r="BE1294" s="70"/>
      <c r="BF1294" s="70"/>
      <c r="BG1294" s="70"/>
      <c r="BH1294" s="70"/>
      <c r="BI1294" s="70"/>
      <c r="BJ1294" s="70"/>
      <c r="BK1294" s="70"/>
      <c r="BL1294" s="70"/>
      <c r="BM1294" s="70"/>
      <c r="BN1294" s="70"/>
      <c r="BO1294" s="70"/>
      <c r="BP1294" s="70"/>
      <c r="BQ1294" s="70"/>
      <c r="BR1294" s="70"/>
      <c r="BS1294" s="70"/>
    </row>
    <row r="1295" spans="7:71" ht="16.5" x14ac:dyDescent="0.35">
      <c r="G1295" s="70"/>
      <c r="H1295" s="70"/>
      <c r="I1295" s="70"/>
      <c r="J1295" s="70"/>
      <c r="K1295" s="70"/>
      <c r="L1295" s="70"/>
      <c r="M1295" s="70"/>
      <c r="N1295" s="70"/>
      <c r="O1295" s="70"/>
      <c r="P1295" s="70"/>
      <c r="Q1295" s="70"/>
      <c r="R1295" s="70"/>
      <c r="S1295" s="70"/>
      <c r="T1295" s="70"/>
      <c r="U1295" s="70"/>
      <c r="V1295" s="70"/>
      <c r="W1295" s="70"/>
      <c r="X1295" s="70"/>
      <c r="Y1295" s="70"/>
      <c r="Z1295" s="70"/>
      <c r="AA1295" s="70"/>
      <c r="AB1295" s="70"/>
      <c r="AC1295" s="70"/>
      <c r="AD1295" s="70"/>
      <c r="AE1295" s="70"/>
      <c r="AF1295" s="70"/>
      <c r="AG1295" s="70"/>
      <c r="AH1295" s="70"/>
      <c r="AI1295" s="70"/>
      <c r="AJ1295" s="70"/>
      <c r="AK1295" s="70"/>
      <c r="AL1295" s="70"/>
      <c r="AM1295" s="70"/>
      <c r="AN1295" s="70"/>
      <c r="AO1295" s="70"/>
      <c r="AP1295" s="70"/>
      <c r="AQ1295" s="70"/>
      <c r="AR1295" s="70"/>
      <c r="AS1295" s="70"/>
      <c r="AT1295" s="70"/>
      <c r="AU1295" s="70"/>
      <c r="AV1295" s="70"/>
      <c r="AW1295" s="70"/>
      <c r="AX1295" s="70"/>
      <c r="AY1295" s="70"/>
      <c r="AZ1295" s="70"/>
      <c r="BA1295" s="70"/>
      <c r="BB1295" s="70"/>
      <c r="BC1295" s="70"/>
      <c r="BD1295" s="70"/>
      <c r="BE1295" s="70"/>
      <c r="BF1295" s="70"/>
      <c r="BG1295" s="70"/>
      <c r="BH1295" s="70"/>
      <c r="BI1295" s="70"/>
      <c r="BJ1295" s="70"/>
      <c r="BK1295" s="70"/>
      <c r="BL1295" s="70"/>
      <c r="BM1295" s="70"/>
      <c r="BN1295" s="70"/>
      <c r="BO1295" s="70"/>
      <c r="BP1295" s="70"/>
      <c r="BQ1295" s="70"/>
      <c r="BR1295" s="70"/>
      <c r="BS1295" s="70"/>
    </row>
    <row r="1296" spans="7:71" ht="16.5" x14ac:dyDescent="0.35">
      <c r="G1296" s="70"/>
      <c r="H1296" s="70"/>
      <c r="I1296" s="70"/>
      <c r="J1296" s="70"/>
      <c r="K1296" s="70"/>
      <c r="L1296" s="70"/>
      <c r="M1296" s="70"/>
      <c r="N1296" s="70"/>
      <c r="O1296" s="70"/>
      <c r="P1296" s="70"/>
      <c r="Q1296" s="70"/>
      <c r="R1296" s="70"/>
      <c r="S1296" s="70"/>
      <c r="T1296" s="70"/>
      <c r="U1296" s="70"/>
      <c r="V1296" s="70"/>
      <c r="W1296" s="70"/>
      <c r="X1296" s="70"/>
      <c r="Y1296" s="70"/>
      <c r="Z1296" s="70"/>
      <c r="AA1296" s="70"/>
      <c r="AB1296" s="70"/>
      <c r="AC1296" s="70"/>
      <c r="AD1296" s="70"/>
      <c r="AE1296" s="70"/>
      <c r="AF1296" s="70"/>
      <c r="AG1296" s="70"/>
      <c r="AH1296" s="70"/>
      <c r="AI1296" s="70"/>
      <c r="AJ1296" s="70"/>
      <c r="AK1296" s="70"/>
      <c r="AL1296" s="70"/>
      <c r="AM1296" s="70"/>
      <c r="AN1296" s="70"/>
      <c r="AO1296" s="70"/>
      <c r="AP1296" s="70"/>
      <c r="AQ1296" s="70"/>
      <c r="AR1296" s="70"/>
      <c r="AS1296" s="70"/>
      <c r="AT1296" s="70"/>
      <c r="AU1296" s="70"/>
      <c r="AV1296" s="70"/>
      <c r="AW1296" s="70"/>
      <c r="AX1296" s="70"/>
      <c r="AY1296" s="70"/>
      <c r="AZ1296" s="70"/>
      <c r="BA1296" s="70"/>
      <c r="BB1296" s="70"/>
      <c r="BC1296" s="70"/>
      <c r="BD1296" s="70"/>
      <c r="BE1296" s="70"/>
      <c r="BF1296" s="70"/>
      <c r="BG1296" s="70"/>
      <c r="BH1296" s="70"/>
      <c r="BI1296" s="70"/>
      <c r="BJ1296" s="70"/>
      <c r="BK1296" s="70"/>
      <c r="BL1296" s="70"/>
      <c r="BM1296" s="70"/>
      <c r="BN1296" s="70"/>
      <c r="BO1296" s="70"/>
      <c r="BP1296" s="70"/>
      <c r="BQ1296" s="70"/>
      <c r="BR1296" s="70"/>
      <c r="BS1296" s="70"/>
    </row>
    <row r="1297" spans="7:71" ht="16.5" x14ac:dyDescent="0.35">
      <c r="G1297" s="70"/>
      <c r="H1297" s="70"/>
      <c r="I1297" s="70"/>
      <c r="J1297" s="70"/>
      <c r="K1297" s="70"/>
      <c r="L1297" s="70"/>
      <c r="M1297" s="70"/>
      <c r="N1297" s="70"/>
      <c r="O1297" s="70"/>
      <c r="P1297" s="70"/>
      <c r="Q1297" s="70"/>
      <c r="R1297" s="70"/>
      <c r="S1297" s="70"/>
      <c r="T1297" s="70"/>
      <c r="U1297" s="70"/>
      <c r="V1297" s="70"/>
      <c r="W1297" s="70"/>
      <c r="X1297" s="70"/>
      <c r="Y1297" s="70"/>
      <c r="Z1297" s="70"/>
      <c r="AA1297" s="70"/>
      <c r="AB1297" s="70"/>
      <c r="AC1297" s="70"/>
      <c r="AD1297" s="70"/>
      <c r="AE1297" s="70"/>
      <c r="AF1297" s="70"/>
      <c r="AG1297" s="70"/>
      <c r="AH1297" s="70"/>
      <c r="AI1297" s="70"/>
      <c r="AJ1297" s="70"/>
      <c r="AK1297" s="70"/>
      <c r="AL1297" s="70"/>
      <c r="AM1297" s="70"/>
      <c r="AN1297" s="70"/>
      <c r="AO1297" s="70"/>
      <c r="AP1297" s="70"/>
      <c r="AQ1297" s="70"/>
      <c r="AR1297" s="70"/>
      <c r="AS1297" s="70"/>
      <c r="AT1297" s="70"/>
      <c r="AU1297" s="70"/>
      <c r="AV1297" s="70"/>
      <c r="AW1297" s="70"/>
      <c r="AX1297" s="70"/>
      <c r="AY1297" s="70"/>
      <c r="AZ1297" s="70"/>
      <c r="BA1297" s="70"/>
      <c r="BB1297" s="70"/>
      <c r="BC1297" s="70"/>
      <c r="BD1297" s="70"/>
      <c r="BE1297" s="70"/>
      <c r="BF1297" s="70"/>
      <c r="BG1297" s="70"/>
      <c r="BH1297" s="70"/>
      <c r="BI1297" s="70"/>
      <c r="BJ1297" s="70"/>
      <c r="BK1297" s="70"/>
      <c r="BL1297" s="70"/>
      <c r="BM1297" s="70"/>
      <c r="BN1297" s="70"/>
      <c r="BO1297" s="70"/>
      <c r="BP1297" s="70"/>
      <c r="BQ1297" s="70"/>
      <c r="BR1297" s="70"/>
      <c r="BS1297" s="70"/>
    </row>
    <row r="1298" spans="7:71" ht="16.5" x14ac:dyDescent="0.35">
      <c r="G1298" s="70"/>
      <c r="H1298" s="70"/>
      <c r="I1298" s="70"/>
      <c r="J1298" s="70"/>
      <c r="K1298" s="70"/>
      <c r="L1298" s="70"/>
      <c r="M1298" s="70"/>
      <c r="N1298" s="70"/>
      <c r="O1298" s="70"/>
      <c r="P1298" s="70"/>
      <c r="Q1298" s="70"/>
      <c r="R1298" s="70"/>
      <c r="S1298" s="70"/>
      <c r="T1298" s="70"/>
      <c r="U1298" s="70"/>
      <c r="V1298" s="70"/>
      <c r="W1298" s="70"/>
      <c r="X1298" s="70"/>
      <c r="Y1298" s="70"/>
      <c r="Z1298" s="70"/>
      <c r="AA1298" s="70"/>
      <c r="AB1298" s="70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</row>
    <row r="1299" spans="7:71" ht="16.5" x14ac:dyDescent="0.35">
      <c r="G1299" s="70"/>
      <c r="H1299" s="70"/>
      <c r="I1299" s="70"/>
      <c r="J1299" s="70"/>
      <c r="K1299" s="70"/>
      <c r="L1299" s="70"/>
      <c r="M1299" s="70"/>
      <c r="N1299" s="70"/>
      <c r="O1299" s="70"/>
      <c r="P1299" s="70"/>
      <c r="Q1299" s="70"/>
      <c r="R1299" s="70"/>
      <c r="S1299" s="70"/>
      <c r="T1299" s="70"/>
      <c r="U1299" s="70"/>
      <c r="V1299" s="70"/>
      <c r="W1299" s="70"/>
      <c r="X1299" s="70"/>
      <c r="Y1299" s="70"/>
      <c r="Z1299" s="70"/>
      <c r="AA1299" s="70"/>
      <c r="AB1299" s="70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</row>
    <row r="1300" spans="7:71" ht="16.5" x14ac:dyDescent="0.35">
      <c r="G1300" s="70"/>
      <c r="H1300" s="70"/>
      <c r="I1300" s="70"/>
      <c r="J1300" s="70"/>
      <c r="K1300" s="70"/>
      <c r="L1300" s="70"/>
      <c r="M1300" s="70"/>
      <c r="N1300" s="70"/>
      <c r="O1300" s="70"/>
      <c r="P1300" s="70"/>
      <c r="Q1300" s="70"/>
      <c r="R1300" s="70"/>
      <c r="S1300" s="70"/>
      <c r="T1300" s="70"/>
      <c r="U1300" s="70"/>
      <c r="V1300" s="70"/>
      <c r="W1300" s="70"/>
      <c r="X1300" s="70"/>
      <c r="Y1300" s="70"/>
      <c r="Z1300" s="70"/>
      <c r="AA1300" s="70"/>
      <c r="AB1300" s="70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</row>
    <row r="1301" spans="7:71" ht="16.5" x14ac:dyDescent="0.35">
      <c r="G1301" s="70"/>
      <c r="H1301" s="70"/>
      <c r="I1301" s="70"/>
      <c r="J1301" s="70"/>
      <c r="K1301" s="70"/>
      <c r="L1301" s="70"/>
      <c r="M1301" s="70"/>
      <c r="N1301" s="70"/>
      <c r="O1301" s="70"/>
      <c r="P1301" s="70"/>
      <c r="Q1301" s="70"/>
      <c r="R1301" s="70"/>
      <c r="S1301" s="70"/>
      <c r="T1301" s="70"/>
      <c r="U1301" s="70"/>
      <c r="V1301" s="70"/>
      <c r="W1301" s="70"/>
      <c r="X1301" s="70"/>
      <c r="Y1301" s="70"/>
      <c r="Z1301" s="70"/>
      <c r="AA1301" s="70"/>
      <c r="AB1301" s="70"/>
      <c r="AC1301" s="70"/>
      <c r="AD1301" s="70"/>
      <c r="AE1301" s="70"/>
      <c r="AF1301" s="70"/>
      <c r="AG1301" s="70"/>
      <c r="AH1301" s="70"/>
      <c r="AI1301" s="70"/>
      <c r="AJ1301" s="70"/>
      <c r="AK1301" s="70"/>
      <c r="AL1301" s="70"/>
      <c r="AM1301" s="70"/>
      <c r="AN1301" s="70"/>
      <c r="AO1301" s="70"/>
      <c r="AP1301" s="70"/>
      <c r="AQ1301" s="70"/>
      <c r="AR1301" s="70"/>
      <c r="AS1301" s="70"/>
      <c r="AT1301" s="70"/>
      <c r="AU1301" s="70"/>
      <c r="AV1301" s="70"/>
      <c r="AW1301" s="70"/>
      <c r="AX1301" s="70"/>
      <c r="AY1301" s="70"/>
      <c r="AZ1301" s="70"/>
      <c r="BA1301" s="70"/>
      <c r="BB1301" s="70"/>
      <c r="BC1301" s="70"/>
      <c r="BD1301" s="70"/>
      <c r="BE1301" s="70"/>
      <c r="BF1301" s="70"/>
      <c r="BG1301" s="70"/>
      <c r="BH1301" s="70"/>
      <c r="BI1301" s="70"/>
      <c r="BJ1301" s="70"/>
      <c r="BK1301" s="70"/>
      <c r="BL1301" s="70"/>
      <c r="BM1301" s="70"/>
      <c r="BN1301" s="70"/>
      <c r="BO1301" s="70"/>
      <c r="BP1301" s="70"/>
      <c r="BQ1301" s="70"/>
      <c r="BR1301" s="70"/>
      <c r="BS1301" s="70"/>
    </row>
    <row r="1302" spans="7:71" ht="16.5" x14ac:dyDescent="0.35">
      <c r="G1302" s="70"/>
      <c r="H1302" s="70"/>
      <c r="I1302" s="70"/>
      <c r="J1302" s="70"/>
      <c r="K1302" s="70"/>
      <c r="L1302" s="70"/>
      <c r="M1302" s="70"/>
      <c r="N1302" s="70"/>
      <c r="O1302" s="70"/>
      <c r="P1302" s="70"/>
      <c r="Q1302" s="70"/>
      <c r="R1302" s="70"/>
      <c r="S1302" s="70"/>
      <c r="T1302" s="70"/>
      <c r="U1302" s="70"/>
      <c r="V1302" s="70"/>
      <c r="W1302" s="70"/>
      <c r="X1302" s="70"/>
      <c r="Y1302" s="70"/>
      <c r="Z1302" s="70"/>
      <c r="AA1302" s="70"/>
      <c r="AB1302" s="70"/>
      <c r="AC1302" s="70"/>
      <c r="AD1302" s="70"/>
      <c r="AE1302" s="70"/>
      <c r="AF1302" s="70"/>
      <c r="AG1302" s="70"/>
      <c r="AH1302" s="70"/>
      <c r="AI1302" s="70"/>
      <c r="AJ1302" s="70"/>
      <c r="AK1302" s="70"/>
      <c r="AL1302" s="70"/>
      <c r="AM1302" s="70"/>
      <c r="AN1302" s="70"/>
      <c r="AO1302" s="70"/>
      <c r="AP1302" s="70"/>
      <c r="AQ1302" s="70"/>
      <c r="AR1302" s="70"/>
      <c r="AS1302" s="70"/>
      <c r="AT1302" s="70"/>
      <c r="AU1302" s="70"/>
      <c r="AV1302" s="70"/>
      <c r="AW1302" s="70"/>
      <c r="AX1302" s="70"/>
      <c r="AY1302" s="70"/>
      <c r="AZ1302" s="70"/>
      <c r="BA1302" s="70"/>
      <c r="BB1302" s="70"/>
      <c r="BC1302" s="70"/>
      <c r="BD1302" s="70"/>
      <c r="BE1302" s="70"/>
      <c r="BF1302" s="70"/>
      <c r="BG1302" s="70"/>
      <c r="BH1302" s="70"/>
      <c r="BI1302" s="70"/>
      <c r="BJ1302" s="70"/>
      <c r="BK1302" s="70"/>
      <c r="BL1302" s="70"/>
      <c r="BM1302" s="70"/>
      <c r="BN1302" s="70"/>
      <c r="BO1302" s="70"/>
      <c r="BP1302" s="70"/>
      <c r="BQ1302" s="70"/>
      <c r="BR1302" s="70"/>
      <c r="BS1302" s="70"/>
    </row>
    <row r="1303" spans="7:71" ht="16.5" x14ac:dyDescent="0.35">
      <c r="G1303" s="70"/>
      <c r="H1303" s="70"/>
      <c r="I1303" s="70"/>
      <c r="J1303" s="70"/>
      <c r="K1303" s="70"/>
      <c r="L1303" s="70"/>
      <c r="M1303" s="70"/>
      <c r="N1303" s="70"/>
      <c r="O1303" s="70"/>
      <c r="P1303" s="70"/>
      <c r="Q1303" s="70"/>
      <c r="R1303" s="70"/>
      <c r="S1303" s="70"/>
      <c r="T1303" s="70"/>
      <c r="U1303" s="70"/>
      <c r="V1303" s="70"/>
      <c r="W1303" s="70"/>
      <c r="X1303" s="70"/>
      <c r="Y1303" s="70"/>
      <c r="Z1303" s="70"/>
      <c r="AA1303" s="70"/>
      <c r="AB1303" s="70"/>
      <c r="AC1303" s="70"/>
      <c r="AD1303" s="70"/>
      <c r="AE1303" s="70"/>
      <c r="AF1303" s="70"/>
      <c r="AG1303" s="70"/>
      <c r="AH1303" s="70"/>
      <c r="AI1303" s="70"/>
      <c r="AJ1303" s="70"/>
      <c r="AK1303" s="70"/>
      <c r="AL1303" s="70"/>
      <c r="AM1303" s="70"/>
      <c r="AN1303" s="70"/>
      <c r="AO1303" s="70"/>
      <c r="AP1303" s="70"/>
      <c r="AQ1303" s="70"/>
      <c r="AR1303" s="70"/>
      <c r="AS1303" s="70"/>
      <c r="AT1303" s="70"/>
      <c r="AU1303" s="70"/>
      <c r="AV1303" s="70"/>
      <c r="AW1303" s="70"/>
      <c r="AX1303" s="70"/>
      <c r="AY1303" s="70"/>
      <c r="AZ1303" s="70"/>
      <c r="BA1303" s="70"/>
      <c r="BB1303" s="70"/>
      <c r="BC1303" s="70"/>
      <c r="BD1303" s="70"/>
      <c r="BE1303" s="70"/>
      <c r="BF1303" s="70"/>
      <c r="BG1303" s="70"/>
      <c r="BH1303" s="70"/>
      <c r="BI1303" s="70"/>
      <c r="BJ1303" s="70"/>
      <c r="BK1303" s="70"/>
      <c r="BL1303" s="70"/>
      <c r="BM1303" s="70"/>
      <c r="BN1303" s="70"/>
      <c r="BO1303" s="70"/>
      <c r="BP1303" s="70"/>
      <c r="BQ1303" s="70"/>
      <c r="BR1303" s="70"/>
      <c r="BS1303" s="70"/>
    </row>
    <row r="1304" spans="7:71" ht="16.5" x14ac:dyDescent="0.35">
      <c r="G1304" s="70"/>
      <c r="H1304" s="70"/>
      <c r="I1304" s="70"/>
      <c r="J1304" s="70"/>
      <c r="K1304" s="70"/>
      <c r="L1304" s="70"/>
      <c r="M1304" s="70"/>
      <c r="N1304" s="70"/>
      <c r="O1304" s="70"/>
      <c r="P1304" s="70"/>
      <c r="Q1304" s="70"/>
      <c r="R1304" s="70"/>
      <c r="S1304" s="70"/>
      <c r="T1304" s="70"/>
      <c r="U1304" s="70"/>
      <c r="V1304" s="70"/>
      <c r="W1304" s="70"/>
      <c r="X1304" s="70"/>
      <c r="Y1304" s="70"/>
      <c r="Z1304" s="70"/>
      <c r="AA1304" s="70"/>
      <c r="AB1304" s="70"/>
      <c r="AC1304" s="70"/>
      <c r="AD1304" s="70"/>
      <c r="AE1304" s="70"/>
      <c r="AF1304" s="70"/>
      <c r="AG1304" s="70"/>
      <c r="AH1304" s="70"/>
      <c r="AI1304" s="70"/>
      <c r="AJ1304" s="70"/>
      <c r="AK1304" s="70"/>
      <c r="AL1304" s="70"/>
      <c r="AM1304" s="70"/>
      <c r="AN1304" s="70"/>
      <c r="AO1304" s="70"/>
      <c r="AP1304" s="70"/>
      <c r="AQ1304" s="70"/>
      <c r="AR1304" s="70"/>
      <c r="AS1304" s="70"/>
      <c r="AT1304" s="70"/>
      <c r="AU1304" s="70"/>
      <c r="AV1304" s="70"/>
      <c r="AW1304" s="70"/>
      <c r="AX1304" s="70"/>
      <c r="AY1304" s="70"/>
      <c r="AZ1304" s="70"/>
      <c r="BA1304" s="70"/>
      <c r="BB1304" s="70"/>
      <c r="BC1304" s="70"/>
      <c r="BD1304" s="70"/>
      <c r="BE1304" s="70"/>
      <c r="BF1304" s="70"/>
      <c r="BG1304" s="70"/>
      <c r="BH1304" s="70"/>
      <c r="BI1304" s="70"/>
      <c r="BJ1304" s="70"/>
      <c r="BK1304" s="70"/>
      <c r="BL1304" s="70"/>
      <c r="BM1304" s="70"/>
      <c r="BN1304" s="70"/>
      <c r="BO1304" s="70"/>
      <c r="BP1304" s="70"/>
      <c r="BQ1304" s="70"/>
      <c r="BR1304" s="70"/>
      <c r="BS1304" s="70"/>
    </row>
    <row r="1305" spans="7:71" ht="16.5" x14ac:dyDescent="0.35">
      <c r="G1305" s="70"/>
      <c r="H1305" s="70"/>
      <c r="I1305" s="70"/>
      <c r="J1305" s="70"/>
      <c r="K1305" s="70"/>
      <c r="L1305" s="70"/>
      <c r="M1305" s="70"/>
      <c r="N1305" s="70"/>
      <c r="O1305" s="70"/>
      <c r="P1305" s="70"/>
      <c r="Q1305" s="70"/>
      <c r="R1305" s="70"/>
      <c r="S1305" s="70"/>
      <c r="T1305" s="70"/>
      <c r="U1305" s="70"/>
      <c r="V1305" s="70"/>
      <c r="W1305" s="70"/>
      <c r="X1305" s="70"/>
      <c r="Y1305" s="70"/>
      <c r="Z1305" s="70"/>
      <c r="AA1305" s="70"/>
      <c r="AB1305" s="70"/>
      <c r="AC1305" s="70"/>
      <c r="AD1305" s="70"/>
      <c r="AE1305" s="70"/>
      <c r="AF1305" s="70"/>
      <c r="AG1305" s="70"/>
      <c r="AH1305" s="70"/>
      <c r="AI1305" s="70"/>
      <c r="AJ1305" s="70"/>
      <c r="AK1305" s="70"/>
      <c r="AL1305" s="70"/>
      <c r="AM1305" s="70"/>
      <c r="AN1305" s="70"/>
      <c r="AO1305" s="70"/>
      <c r="AP1305" s="70"/>
      <c r="AQ1305" s="70"/>
      <c r="AR1305" s="70"/>
      <c r="AS1305" s="70"/>
      <c r="AT1305" s="70"/>
      <c r="AU1305" s="70"/>
      <c r="AV1305" s="70"/>
      <c r="AW1305" s="70"/>
      <c r="AX1305" s="70"/>
      <c r="AY1305" s="70"/>
      <c r="AZ1305" s="70"/>
      <c r="BA1305" s="70"/>
      <c r="BB1305" s="70"/>
      <c r="BC1305" s="70"/>
      <c r="BD1305" s="70"/>
      <c r="BE1305" s="70"/>
      <c r="BF1305" s="70"/>
      <c r="BG1305" s="70"/>
      <c r="BH1305" s="70"/>
      <c r="BI1305" s="70"/>
      <c r="BJ1305" s="70"/>
      <c r="BK1305" s="70"/>
      <c r="BL1305" s="70"/>
      <c r="BM1305" s="70"/>
      <c r="BN1305" s="70"/>
      <c r="BO1305" s="70"/>
      <c r="BP1305" s="70"/>
      <c r="BQ1305" s="70"/>
      <c r="BR1305" s="70"/>
      <c r="BS1305" s="70"/>
    </row>
    <row r="1306" spans="7:71" ht="16.5" x14ac:dyDescent="0.35">
      <c r="G1306" s="70"/>
      <c r="H1306" s="70"/>
      <c r="I1306" s="70"/>
      <c r="J1306" s="70"/>
      <c r="K1306" s="70"/>
      <c r="L1306" s="70"/>
      <c r="M1306" s="70"/>
      <c r="N1306" s="70"/>
      <c r="O1306" s="70"/>
      <c r="P1306" s="70"/>
      <c r="Q1306" s="70"/>
      <c r="R1306" s="70"/>
      <c r="S1306" s="70"/>
      <c r="T1306" s="70"/>
      <c r="U1306" s="70"/>
      <c r="V1306" s="70"/>
      <c r="W1306" s="70"/>
      <c r="X1306" s="70"/>
      <c r="Y1306" s="70"/>
      <c r="Z1306" s="70"/>
      <c r="AA1306" s="70"/>
      <c r="AB1306" s="70"/>
      <c r="AC1306" s="70"/>
      <c r="AD1306" s="70"/>
      <c r="AE1306" s="70"/>
      <c r="AF1306" s="70"/>
      <c r="AG1306" s="70"/>
      <c r="AH1306" s="70"/>
      <c r="AI1306" s="70"/>
      <c r="AJ1306" s="70"/>
      <c r="AK1306" s="70"/>
      <c r="AL1306" s="70"/>
      <c r="AM1306" s="70"/>
      <c r="AN1306" s="70"/>
      <c r="AO1306" s="70"/>
      <c r="AP1306" s="70"/>
      <c r="AQ1306" s="70"/>
      <c r="AR1306" s="70"/>
      <c r="AS1306" s="70"/>
      <c r="AT1306" s="70"/>
      <c r="AU1306" s="70"/>
      <c r="AV1306" s="70"/>
      <c r="AW1306" s="70"/>
      <c r="AX1306" s="70"/>
      <c r="AY1306" s="70"/>
      <c r="AZ1306" s="70"/>
      <c r="BA1306" s="70"/>
      <c r="BB1306" s="70"/>
      <c r="BC1306" s="70"/>
      <c r="BD1306" s="70"/>
      <c r="BE1306" s="70"/>
      <c r="BF1306" s="70"/>
      <c r="BG1306" s="70"/>
      <c r="BH1306" s="70"/>
      <c r="BI1306" s="70"/>
      <c r="BJ1306" s="70"/>
      <c r="BK1306" s="70"/>
      <c r="BL1306" s="70"/>
      <c r="BM1306" s="70"/>
      <c r="BN1306" s="70"/>
      <c r="BO1306" s="70"/>
      <c r="BP1306" s="70"/>
      <c r="BQ1306" s="70"/>
      <c r="BR1306" s="70"/>
      <c r="BS1306" s="70"/>
    </row>
    <row r="1307" spans="7:71" ht="16.5" x14ac:dyDescent="0.35">
      <c r="G1307" s="70"/>
      <c r="H1307" s="70"/>
      <c r="I1307" s="70"/>
      <c r="J1307" s="70"/>
      <c r="K1307" s="70"/>
      <c r="L1307" s="70"/>
      <c r="M1307" s="70"/>
      <c r="N1307" s="70"/>
      <c r="O1307" s="70"/>
      <c r="P1307" s="70"/>
      <c r="Q1307" s="70"/>
      <c r="R1307" s="70"/>
      <c r="S1307" s="70"/>
      <c r="T1307" s="70"/>
      <c r="U1307" s="70"/>
      <c r="V1307" s="70"/>
      <c r="W1307" s="70"/>
      <c r="X1307" s="70"/>
      <c r="Y1307" s="70"/>
      <c r="Z1307" s="70"/>
      <c r="AA1307" s="70"/>
      <c r="AB1307" s="70"/>
      <c r="AC1307" s="70"/>
      <c r="AD1307" s="70"/>
      <c r="AE1307" s="70"/>
      <c r="AF1307" s="70"/>
      <c r="AG1307" s="70"/>
      <c r="AH1307" s="70"/>
      <c r="AI1307" s="70"/>
      <c r="AJ1307" s="70"/>
      <c r="AK1307" s="70"/>
      <c r="AL1307" s="70"/>
      <c r="AM1307" s="70"/>
      <c r="AN1307" s="70"/>
      <c r="AO1307" s="70"/>
      <c r="AP1307" s="70"/>
      <c r="AQ1307" s="70"/>
      <c r="AR1307" s="70"/>
      <c r="AS1307" s="70"/>
      <c r="AT1307" s="70"/>
      <c r="AU1307" s="70"/>
      <c r="AV1307" s="70"/>
      <c r="AW1307" s="70"/>
      <c r="AX1307" s="70"/>
      <c r="AY1307" s="70"/>
      <c r="AZ1307" s="70"/>
      <c r="BA1307" s="70"/>
      <c r="BB1307" s="70"/>
      <c r="BC1307" s="70"/>
      <c r="BD1307" s="70"/>
      <c r="BE1307" s="70"/>
      <c r="BF1307" s="70"/>
      <c r="BG1307" s="70"/>
      <c r="BH1307" s="70"/>
      <c r="BI1307" s="70"/>
      <c r="BJ1307" s="70"/>
      <c r="BK1307" s="70"/>
      <c r="BL1307" s="70"/>
      <c r="BM1307" s="70"/>
      <c r="BN1307" s="70"/>
      <c r="BO1307" s="70"/>
      <c r="BP1307" s="70"/>
      <c r="BQ1307" s="70"/>
      <c r="BR1307" s="70"/>
      <c r="BS1307" s="70"/>
    </row>
    <row r="1308" spans="7:71" ht="16.5" x14ac:dyDescent="0.35">
      <c r="G1308" s="70"/>
      <c r="H1308" s="70"/>
      <c r="I1308" s="70"/>
      <c r="J1308" s="70"/>
      <c r="K1308" s="70"/>
      <c r="L1308" s="70"/>
      <c r="M1308" s="70"/>
      <c r="N1308" s="70"/>
      <c r="O1308" s="70"/>
      <c r="P1308" s="70"/>
      <c r="Q1308" s="70"/>
      <c r="R1308" s="70"/>
      <c r="S1308" s="70"/>
      <c r="T1308" s="70"/>
      <c r="U1308" s="70"/>
      <c r="V1308" s="70"/>
      <c r="W1308" s="70"/>
      <c r="X1308" s="70"/>
      <c r="Y1308" s="70"/>
      <c r="Z1308" s="70"/>
      <c r="AA1308" s="70"/>
      <c r="AB1308" s="70"/>
      <c r="AC1308" s="70"/>
      <c r="AD1308" s="70"/>
      <c r="AE1308" s="70"/>
      <c r="AF1308" s="70"/>
      <c r="AG1308" s="70"/>
      <c r="AH1308" s="70"/>
      <c r="AI1308" s="70"/>
      <c r="AJ1308" s="70"/>
      <c r="AK1308" s="70"/>
      <c r="AL1308" s="70"/>
      <c r="AM1308" s="70"/>
      <c r="AN1308" s="70"/>
      <c r="AO1308" s="70"/>
      <c r="AP1308" s="70"/>
      <c r="AQ1308" s="70"/>
      <c r="AR1308" s="70"/>
      <c r="AS1308" s="70"/>
      <c r="AT1308" s="70"/>
      <c r="AU1308" s="70"/>
      <c r="AV1308" s="70"/>
      <c r="AW1308" s="70"/>
      <c r="AX1308" s="70"/>
      <c r="AY1308" s="70"/>
      <c r="AZ1308" s="70"/>
      <c r="BA1308" s="70"/>
      <c r="BB1308" s="70"/>
      <c r="BC1308" s="70"/>
      <c r="BD1308" s="70"/>
      <c r="BE1308" s="70"/>
      <c r="BF1308" s="70"/>
      <c r="BG1308" s="70"/>
      <c r="BH1308" s="70"/>
      <c r="BI1308" s="70"/>
      <c r="BJ1308" s="70"/>
      <c r="BK1308" s="70"/>
      <c r="BL1308" s="70"/>
      <c r="BM1308" s="70"/>
      <c r="BN1308" s="70"/>
      <c r="BO1308" s="70"/>
      <c r="BP1308" s="70"/>
      <c r="BQ1308" s="70"/>
      <c r="BR1308" s="70"/>
      <c r="BS1308" s="70"/>
    </row>
    <row r="1309" spans="7:71" ht="16.5" x14ac:dyDescent="0.35">
      <c r="G1309" s="70"/>
      <c r="H1309" s="70"/>
      <c r="I1309" s="70"/>
      <c r="J1309" s="70"/>
      <c r="K1309" s="70"/>
      <c r="L1309" s="70"/>
      <c r="M1309" s="70"/>
      <c r="N1309" s="70"/>
      <c r="O1309" s="70"/>
      <c r="P1309" s="70"/>
      <c r="Q1309" s="70"/>
      <c r="R1309" s="70"/>
      <c r="S1309" s="70"/>
      <c r="T1309" s="70"/>
      <c r="U1309" s="70"/>
      <c r="V1309" s="70"/>
      <c r="W1309" s="70"/>
      <c r="X1309" s="70"/>
      <c r="Y1309" s="70"/>
      <c r="Z1309" s="70"/>
      <c r="AA1309" s="70"/>
      <c r="AB1309" s="70"/>
      <c r="AC1309" s="70"/>
      <c r="AD1309" s="70"/>
      <c r="AE1309" s="70"/>
      <c r="AF1309" s="70"/>
      <c r="AG1309" s="70"/>
      <c r="AH1309" s="70"/>
      <c r="AI1309" s="70"/>
      <c r="AJ1309" s="70"/>
      <c r="AK1309" s="70"/>
      <c r="AL1309" s="70"/>
      <c r="AM1309" s="70"/>
      <c r="AN1309" s="70"/>
      <c r="AO1309" s="70"/>
      <c r="AP1309" s="70"/>
      <c r="AQ1309" s="70"/>
      <c r="AR1309" s="70"/>
      <c r="AS1309" s="70"/>
      <c r="AT1309" s="70"/>
      <c r="AU1309" s="70"/>
      <c r="AV1309" s="70"/>
      <c r="AW1309" s="70"/>
      <c r="AX1309" s="70"/>
      <c r="AY1309" s="70"/>
      <c r="AZ1309" s="70"/>
      <c r="BA1309" s="70"/>
      <c r="BB1309" s="70"/>
      <c r="BC1309" s="70"/>
      <c r="BD1309" s="70"/>
      <c r="BE1309" s="70"/>
      <c r="BF1309" s="70"/>
      <c r="BG1309" s="70"/>
      <c r="BH1309" s="70"/>
      <c r="BI1309" s="70"/>
      <c r="BJ1309" s="70"/>
      <c r="BK1309" s="70"/>
      <c r="BL1309" s="70"/>
      <c r="BM1309" s="70"/>
      <c r="BN1309" s="70"/>
      <c r="BO1309" s="70"/>
      <c r="BP1309" s="70"/>
      <c r="BQ1309" s="70"/>
      <c r="BR1309" s="70"/>
      <c r="BS1309" s="70"/>
    </row>
    <row r="1310" spans="7:71" ht="16.5" x14ac:dyDescent="0.35">
      <c r="G1310" s="70"/>
      <c r="H1310" s="70"/>
      <c r="I1310" s="70"/>
      <c r="J1310" s="70"/>
      <c r="K1310" s="70"/>
      <c r="L1310" s="70"/>
      <c r="M1310" s="70"/>
      <c r="N1310" s="70"/>
      <c r="O1310" s="70"/>
      <c r="P1310" s="70"/>
      <c r="Q1310" s="70"/>
      <c r="R1310" s="70"/>
      <c r="S1310" s="70"/>
      <c r="T1310" s="70"/>
      <c r="U1310" s="70"/>
      <c r="V1310" s="70"/>
      <c r="W1310" s="70"/>
      <c r="X1310" s="70"/>
      <c r="Y1310" s="70"/>
      <c r="Z1310" s="70"/>
      <c r="AA1310" s="70"/>
      <c r="AB1310" s="70"/>
      <c r="AC1310" s="70"/>
      <c r="AD1310" s="70"/>
      <c r="AE1310" s="70"/>
      <c r="AF1310" s="70"/>
      <c r="AG1310" s="70"/>
      <c r="AH1310" s="70"/>
      <c r="AI1310" s="70"/>
      <c r="AJ1310" s="70"/>
      <c r="AK1310" s="70"/>
      <c r="AL1310" s="70"/>
      <c r="AM1310" s="70"/>
      <c r="AN1310" s="70"/>
      <c r="AO1310" s="70"/>
      <c r="AP1310" s="70"/>
      <c r="AQ1310" s="70"/>
      <c r="AR1310" s="70"/>
      <c r="AS1310" s="70"/>
      <c r="AT1310" s="70"/>
      <c r="AU1310" s="70"/>
      <c r="AV1310" s="70"/>
      <c r="AW1310" s="70"/>
      <c r="AX1310" s="70"/>
      <c r="AY1310" s="70"/>
      <c r="AZ1310" s="70"/>
      <c r="BA1310" s="70"/>
      <c r="BB1310" s="70"/>
      <c r="BC1310" s="70"/>
      <c r="BD1310" s="70"/>
      <c r="BE1310" s="70"/>
      <c r="BF1310" s="70"/>
      <c r="BG1310" s="70"/>
      <c r="BH1310" s="70"/>
      <c r="BI1310" s="70"/>
      <c r="BJ1310" s="70"/>
      <c r="BK1310" s="70"/>
      <c r="BL1310" s="70"/>
      <c r="BM1310" s="70"/>
      <c r="BN1310" s="70"/>
      <c r="BO1310" s="70"/>
      <c r="BP1310" s="70"/>
      <c r="BQ1310" s="70"/>
      <c r="BR1310" s="70"/>
      <c r="BS1310" s="70"/>
    </row>
    <row r="1311" spans="7:71" ht="16.5" x14ac:dyDescent="0.35">
      <c r="G1311" s="70"/>
      <c r="H1311" s="70"/>
      <c r="I1311" s="70"/>
      <c r="J1311" s="70"/>
      <c r="K1311" s="70"/>
      <c r="L1311" s="70"/>
      <c r="M1311" s="70"/>
      <c r="N1311" s="70"/>
      <c r="O1311" s="70"/>
      <c r="P1311" s="70"/>
      <c r="Q1311" s="70"/>
      <c r="R1311" s="70"/>
      <c r="S1311" s="70"/>
      <c r="T1311" s="70"/>
      <c r="U1311" s="70"/>
      <c r="V1311" s="70"/>
      <c r="W1311" s="70"/>
      <c r="X1311" s="70"/>
      <c r="Y1311" s="70"/>
      <c r="Z1311" s="70"/>
      <c r="AA1311" s="70"/>
      <c r="AB1311" s="70"/>
      <c r="AC1311" s="70"/>
      <c r="AD1311" s="70"/>
      <c r="AE1311" s="70"/>
      <c r="AF1311" s="70"/>
      <c r="AG1311" s="70"/>
      <c r="AH1311" s="70"/>
      <c r="AI1311" s="70"/>
      <c r="AJ1311" s="70"/>
      <c r="AK1311" s="70"/>
      <c r="AL1311" s="70"/>
      <c r="AM1311" s="70"/>
      <c r="AN1311" s="70"/>
      <c r="AO1311" s="70"/>
      <c r="AP1311" s="70"/>
      <c r="AQ1311" s="70"/>
      <c r="AR1311" s="70"/>
      <c r="AS1311" s="70"/>
      <c r="AT1311" s="70"/>
      <c r="AU1311" s="70"/>
      <c r="AV1311" s="70"/>
      <c r="AW1311" s="70"/>
      <c r="AX1311" s="70"/>
      <c r="AY1311" s="70"/>
      <c r="AZ1311" s="70"/>
      <c r="BA1311" s="70"/>
      <c r="BB1311" s="70"/>
      <c r="BC1311" s="70"/>
      <c r="BD1311" s="70"/>
      <c r="BE1311" s="70"/>
      <c r="BF1311" s="70"/>
      <c r="BG1311" s="70"/>
      <c r="BH1311" s="70"/>
      <c r="BI1311" s="70"/>
      <c r="BJ1311" s="70"/>
      <c r="BK1311" s="70"/>
      <c r="BL1311" s="70"/>
      <c r="BM1311" s="70"/>
      <c r="BN1311" s="70"/>
      <c r="BO1311" s="70"/>
      <c r="BP1311" s="70"/>
      <c r="BQ1311" s="70"/>
      <c r="BR1311" s="70"/>
      <c r="BS1311" s="70"/>
    </row>
    <row r="1312" spans="7:71" ht="16.5" x14ac:dyDescent="0.35">
      <c r="G1312" s="70"/>
      <c r="H1312" s="70"/>
      <c r="I1312" s="70"/>
      <c r="J1312" s="70"/>
      <c r="K1312" s="70"/>
      <c r="L1312" s="70"/>
      <c r="M1312" s="70"/>
      <c r="N1312" s="70"/>
      <c r="O1312" s="70"/>
      <c r="P1312" s="70"/>
      <c r="Q1312" s="70"/>
      <c r="R1312" s="70"/>
      <c r="S1312" s="70"/>
      <c r="T1312" s="70"/>
      <c r="U1312" s="70"/>
      <c r="V1312" s="70"/>
      <c r="W1312" s="70"/>
      <c r="X1312" s="70"/>
      <c r="Y1312" s="70"/>
      <c r="Z1312" s="70"/>
      <c r="AA1312" s="70"/>
      <c r="AB1312" s="70"/>
      <c r="AC1312" s="70"/>
      <c r="AD1312" s="70"/>
      <c r="AE1312" s="70"/>
      <c r="AF1312" s="70"/>
      <c r="AG1312" s="70"/>
      <c r="AH1312" s="70"/>
      <c r="AI1312" s="70"/>
      <c r="AJ1312" s="70"/>
      <c r="AK1312" s="70"/>
      <c r="AL1312" s="70"/>
      <c r="AM1312" s="70"/>
      <c r="AN1312" s="70"/>
      <c r="AO1312" s="70"/>
      <c r="AP1312" s="70"/>
      <c r="AQ1312" s="70"/>
      <c r="AR1312" s="70"/>
      <c r="AS1312" s="70"/>
      <c r="AT1312" s="70"/>
      <c r="AU1312" s="70"/>
      <c r="AV1312" s="70"/>
      <c r="AW1312" s="70"/>
      <c r="AX1312" s="70"/>
      <c r="AY1312" s="70"/>
      <c r="AZ1312" s="70"/>
      <c r="BA1312" s="70"/>
      <c r="BB1312" s="70"/>
      <c r="BC1312" s="70"/>
      <c r="BD1312" s="70"/>
      <c r="BE1312" s="70"/>
      <c r="BF1312" s="70"/>
      <c r="BG1312" s="70"/>
      <c r="BH1312" s="70"/>
      <c r="BI1312" s="70"/>
      <c r="BJ1312" s="70"/>
      <c r="BK1312" s="70"/>
      <c r="BL1312" s="70"/>
      <c r="BM1312" s="70"/>
      <c r="BN1312" s="70"/>
      <c r="BO1312" s="70"/>
      <c r="BP1312" s="70"/>
      <c r="BQ1312" s="70"/>
      <c r="BR1312" s="70"/>
      <c r="BS1312" s="70"/>
    </row>
    <row r="1313" spans="7:71" ht="16.5" x14ac:dyDescent="0.35">
      <c r="G1313" s="70"/>
      <c r="H1313" s="70"/>
      <c r="I1313" s="70"/>
      <c r="J1313" s="70"/>
      <c r="K1313" s="70"/>
      <c r="L1313" s="70"/>
      <c r="M1313" s="70"/>
      <c r="N1313" s="70"/>
      <c r="O1313" s="70"/>
      <c r="P1313" s="70"/>
      <c r="Q1313" s="70"/>
      <c r="R1313" s="70"/>
      <c r="S1313" s="70"/>
      <c r="T1313" s="70"/>
      <c r="U1313" s="70"/>
      <c r="V1313" s="70"/>
      <c r="W1313" s="70"/>
      <c r="X1313" s="70"/>
      <c r="Y1313" s="70"/>
      <c r="Z1313" s="70"/>
      <c r="AA1313" s="70"/>
      <c r="AB1313" s="70"/>
      <c r="AC1313" s="70"/>
      <c r="AD1313" s="70"/>
      <c r="AE1313" s="70"/>
      <c r="AF1313" s="70"/>
      <c r="AG1313" s="70"/>
      <c r="AH1313" s="70"/>
      <c r="AI1313" s="70"/>
      <c r="AJ1313" s="70"/>
      <c r="AK1313" s="70"/>
      <c r="AL1313" s="70"/>
      <c r="AM1313" s="70"/>
      <c r="AN1313" s="70"/>
      <c r="AO1313" s="70"/>
      <c r="AP1313" s="70"/>
      <c r="AQ1313" s="70"/>
      <c r="AR1313" s="70"/>
      <c r="AS1313" s="70"/>
      <c r="AT1313" s="70"/>
      <c r="AU1313" s="70"/>
      <c r="AV1313" s="70"/>
      <c r="AW1313" s="70"/>
      <c r="AX1313" s="70"/>
      <c r="AY1313" s="70"/>
      <c r="AZ1313" s="70"/>
      <c r="BA1313" s="70"/>
      <c r="BB1313" s="70"/>
      <c r="BC1313" s="70"/>
      <c r="BD1313" s="70"/>
      <c r="BE1313" s="70"/>
      <c r="BF1313" s="70"/>
      <c r="BG1313" s="70"/>
      <c r="BH1313" s="70"/>
      <c r="BI1313" s="70"/>
      <c r="BJ1313" s="70"/>
      <c r="BK1313" s="70"/>
      <c r="BL1313" s="70"/>
      <c r="BM1313" s="70"/>
      <c r="BN1313" s="70"/>
      <c r="BO1313" s="70"/>
      <c r="BP1313" s="70"/>
      <c r="BQ1313" s="70"/>
      <c r="BR1313" s="70"/>
      <c r="BS1313" s="70"/>
    </row>
    <row r="1314" spans="7:71" ht="16.5" x14ac:dyDescent="0.35">
      <c r="G1314" s="70"/>
      <c r="H1314" s="70"/>
      <c r="I1314" s="70"/>
      <c r="J1314" s="70"/>
      <c r="K1314" s="70"/>
      <c r="L1314" s="70"/>
      <c r="M1314" s="70"/>
      <c r="N1314" s="70"/>
      <c r="O1314" s="70"/>
      <c r="P1314" s="70"/>
      <c r="Q1314" s="70"/>
      <c r="R1314" s="70"/>
      <c r="S1314" s="70"/>
      <c r="T1314" s="70"/>
      <c r="U1314" s="70"/>
      <c r="V1314" s="70"/>
      <c r="W1314" s="70"/>
      <c r="X1314" s="70"/>
      <c r="Y1314" s="70"/>
      <c r="Z1314" s="70"/>
      <c r="AA1314" s="70"/>
      <c r="AB1314" s="70"/>
      <c r="AC1314" s="70"/>
      <c r="AD1314" s="70"/>
      <c r="AE1314" s="70"/>
      <c r="AF1314" s="70"/>
      <c r="AG1314" s="70"/>
      <c r="AH1314" s="70"/>
      <c r="AI1314" s="70"/>
      <c r="AJ1314" s="70"/>
      <c r="AK1314" s="70"/>
      <c r="AL1314" s="70"/>
      <c r="AM1314" s="70"/>
      <c r="AN1314" s="70"/>
      <c r="AO1314" s="70"/>
      <c r="AP1314" s="70"/>
      <c r="AQ1314" s="70"/>
      <c r="AR1314" s="70"/>
      <c r="AS1314" s="70"/>
      <c r="AT1314" s="70"/>
      <c r="AU1314" s="70"/>
      <c r="AV1314" s="70"/>
      <c r="AW1314" s="70"/>
      <c r="AX1314" s="70"/>
      <c r="AY1314" s="70"/>
      <c r="AZ1314" s="70"/>
      <c r="BA1314" s="70"/>
      <c r="BB1314" s="70"/>
      <c r="BC1314" s="70"/>
      <c r="BD1314" s="70"/>
      <c r="BE1314" s="70"/>
      <c r="BF1314" s="70"/>
      <c r="BG1314" s="70"/>
      <c r="BH1314" s="70"/>
      <c r="BI1314" s="70"/>
      <c r="BJ1314" s="70"/>
      <c r="BK1314" s="70"/>
      <c r="BL1314" s="70"/>
      <c r="BM1314" s="70"/>
      <c r="BN1314" s="70"/>
      <c r="BO1314" s="70"/>
      <c r="BP1314" s="70"/>
      <c r="BQ1314" s="70"/>
      <c r="BR1314" s="70"/>
      <c r="BS1314" s="70"/>
    </row>
    <row r="1315" spans="7:71" ht="16.5" x14ac:dyDescent="0.35">
      <c r="G1315" s="70"/>
      <c r="H1315" s="70"/>
      <c r="I1315" s="70"/>
      <c r="J1315" s="70"/>
      <c r="K1315" s="70"/>
      <c r="L1315" s="70"/>
      <c r="M1315" s="70"/>
      <c r="N1315" s="70"/>
      <c r="O1315" s="70"/>
      <c r="P1315" s="70"/>
      <c r="Q1315" s="70"/>
      <c r="R1315" s="70"/>
      <c r="S1315" s="70"/>
      <c r="T1315" s="70"/>
      <c r="U1315" s="70"/>
      <c r="V1315" s="70"/>
      <c r="W1315" s="70"/>
      <c r="X1315" s="70"/>
      <c r="Y1315" s="70"/>
      <c r="Z1315" s="70"/>
      <c r="AA1315" s="70"/>
      <c r="AB1315" s="70"/>
      <c r="AC1315" s="70"/>
      <c r="AD1315" s="70"/>
      <c r="AE1315" s="70"/>
      <c r="AF1315" s="70"/>
      <c r="AG1315" s="70"/>
      <c r="AH1315" s="70"/>
      <c r="AI1315" s="70"/>
      <c r="AJ1315" s="70"/>
      <c r="AK1315" s="70"/>
      <c r="AL1315" s="70"/>
      <c r="AM1315" s="70"/>
      <c r="AN1315" s="70"/>
      <c r="AO1315" s="70"/>
      <c r="AP1315" s="70"/>
      <c r="AQ1315" s="70"/>
      <c r="AR1315" s="70"/>
      <c r="AS1315" s="70"/>
      <c r="AT1315" s="70"/>
      <c r="AU1315" s="70"/>
      <c r="AV1315" s="70"/>
      <c r="AW1315" s="70"/>
      <c r="AX1315" s="70"/>
      <c r="AY1315" s="70"/>
      <c r="AZ1315" s="70"/>
      <c r="BA1315" s="70"/>
      <c r="BB1315" s="70"/>
      <c r="BC1315" s="70"/>
      <c r="BD1315" s="70"/>
      <c r="BE1315" s="70"/>
      <c r="BF1315" s="70"/>
      <c r="BG1315" s="70"/>
      <c r="BH1315" s="70"/>
      <c r="BI1315" s="70"/>
      <c r="BJ1315" s="70"/>
      <c r="BK1315" s="70"/>
      <c r="BL1315" s="70"/>
      <c r="BM1315" s="70"/>
      <c r="BN1315" s="70"/>
      <c r="BO1315" s="70"/>
      <c r="BP1315" s="70"/>
      <c r="BQ1315" s="70"/>
      <c r="BR1315" s="70"/>
      <c r="BS1315" s="70"/>
    </row>
    <row r="1316" spans="7:71" ht="16.5" x14ac:dyDescent="0.35">
      <c r="G1316" s="70"/>
      <c r="H1316" s="70"/>
      <c r="I1316" s="70"/>
      <c r="J1316" s="70"/>
      <c r="K1316" s="70"/>
      <c r="L1316" s="70"/>
      <c r="M1316" s="70"/>
      <c r="N1316" s="70"/>
      <c r="O1316" s="70"/>
      <c r="P1316" s="70"/>
      <c r="Q1316" s="70"/>
      <c r="R1316" s="70"/>
      <c r="S1316" s="70"/>
      <c r="T1316" s="70"/>
      <c r="U1316" s="70"/>
      <c r="V1316" s="70"/>
      <c r="W1316" s="70"/>
      <c r="X1316" s="70"/>
      <c r="Y1316" s="70"/>
      <c r="Z1316" s="70"/>
      <c r="AA1316" s="70"/>
      <c r="AB1316" s="70"/>
      <c r="AC1316" s="70"/>
      <c r="AD1316" s="70"/>
      <c r="AE1316" s="70"/>
      <c r="AF1316" s="70"/>
      <c r="AG1316" s="70"/>
      <c r="AH1316" s="70"/>
      <c r="AI1316" s="70"/>
      <c r="AJ1316" s="70"/>
      <c r="AK1316" s="70"/>
      <c r="AL1316" s="70"/>
      <c r="AM1316" s="70"/>
      <c r="AN1316" s="70"/>
      <c r="AO1316" s="70"/>
      <c r="AP1316" s="70"/>
      <c r="AQ1316" s="70"/>
      <c r="AR1316" s="70"/>
      <c r="AS1316" s="70"/>
      <c r="AT1316" s="70"/>
      <c r="AU1316" s="70"/>
      <c r="AV1316" s="70"/>
      <c r="AW1316" s="70"/>
      <c r="AX1316" s="70"/>
      <c r="AY1316" s="70"/>
      <c r="AZ1316" s="70"/>
      <c r="BA1316" s="70"/>
      <c r="BB1316" s="70"/>
      <c r="BC1316" s="70"/>
      <c r="BD1316" s="70"/>
      <c r="BE1316" s="70"/>
      <c r="BF1316" s="70"/>
      <c r="BG1316" s="70"/>
      <c r="BH1316" s="70"/>
      <c r="BI1316" s="70"/>
      <c r="BJ1316" s="70"/>
      <c r="BK1316" s="70"/>
      <c r="BL1316" s="70"/>
      <c r="BM1316" s="70"/>
      <c r="BN1316" s="70"/>
      <c r="BO1316" s="70"/>
      <c r="BP1316" s="70"/>
      <c r="BQ1316" s="70"/>
      <c r="BR1316" s="70"/>
      <c r="BS1316" s="70"/>
    </row>
    <row r="1317" spans="7:71" ht="16.5" x14ac:dyDescent="0.35">
      <c r="G1317" s="70"/>
      <c r="H1317" s="70"/>
      <c r="I1317" s="70"/>
      <c r="J1317" s="70"/>
      <c r="K1317" s="70"/>
      <c r="L1317" s="70"/>
      <c r="M1317" s="70"/>
      <c r="N1317" s="70"/>
      <c r="O1317" s="70"/>
      <c r="P1317" s="70"/>
      <c r="Q1317" s="70"/>
      <c r="R1317" s="70"/>
      <c r="S1317" s="70"/>
      <c r="T1317" s="70"/>
      <c r="U1317" s="70"/>
      <c r="V1317" s="70"/>
      <c r="W1317" s="70"/>
      <c r="X1317" s="70"/>
      <c r="Y1317" s="70"/>
      <c r="Z1317" s="70"/>
      <c r="AA1317" s="70"/>
      <c r="AB1317" s="70"/>
      <c r="AC1317" s="70"/>
      <c r="AD1317" s="70"/>
      <c r="AE1317" s="70"/>
      <c r="AF1317" s="70"/>
      <c r="AG1317" s="70"/>
      <c r="AH1317" s="70"/>
      <c r="AI1317" s="70"/>
      <c r="AJ1317" s="70"/>
      <c r="AK1317" s="70"/>
      <c r="AL1317" s="70"/>
      <c r="AM1317" s="70"/>
      <c r="AN1317" s="70"/>
      <c r="AO1317" s="70"/>
      <c r="AP1317" s="70"/>
      <c r="AQ1317" s="70"/>
      <c r="AR1317" s="70"/>
      <c r="AS1317" s="70"/>
      <c r="AT1317" s="70"/>
      <c r="AU1317" s="70"/>
      <c r="AV1317" s="70"/>
      <c r="AW1317" s="70"/>
      <c r="AX1317" s="70"/>
      <c r="AY1317" s="70"/>
      <c r="AZ1317" s="70"/>
      <c r="BA1317" s="70"/>
      <c r="BB1317" s="70"/>
      <c r="BC1317" s="70"/>
      <c r="BD1317" s="70"/>
      <c r="BE1317" s="70"/>
      <c r="BF1317" s="70"/>
      <c r="BG1317" s="70"/>
      <c r="BH1317" s="70"/>
      <c r="BI1317" s="70"/>
      <c r="BJ1317" s="70"/>
      <c r="BK1317" s="70"/>
      <c r="BL1317" s="70"/>
      <c r="BM1317" s="70"/>
      <c r="BN1317" s="70"/>
      <c r="BO1317" s="70"/>
      <c r="BP1317" s="70"/>
      <c r="BQ1317" s="70"/>
      <c r="BR1317" s="70"/>
      <c r="BS1317" s="70"/>
    </row>
    <row r="1318" spans="7:71" ht="16.5" x14ac:dyDescent="0.35">
      <c r="G1318" s="70"/>
      <c r="H1318" s="70"/>
      <c r="I1318" s="70"/>
      <c r="J1318" s="70"/>
      <c r="K1318" s="70"/>
      <c r="L1318" s="70"/>
      <c r="M1318" s="70"/>
      <c r="N1318" s="70"/>
      <c r="O1318" s="70"/>
      <c r="P1318" s="70"/>
      <c r="Q1318" s="70"/>
      <c r="R1318" s="70"/>
      <c r="S1318" s="70"/>
      <c r="T1318" s="70"/>
      <c r="U1318" s="70"/>
      <c r="V1318" s="70"/>
      <c r="W1318" s="70"/>
      <c r="X1318" s="70"/>
      <c r="Y1318" s="70"/>
      <c r="Z1318" s="70"/>
      <c r="AA1318" s="70"/>
      <c r="AB1318" s="70"/>
      <c r="AC1318" s="70"/>
      <c r="AD1318" s="70"/>
      <c r="AE1318" s="70"/>
      <c r="AF1318" s="70"/>
      <c r="AG1318" s="70"/>
      <c r="AH1318" s="70"/>
      <c r="AI1318" s="70"/>
      <c r="AJ1318" s="70"/>
      <c r="AK1318" s="70"/>
      <c r="AL1318" s="70"/>
      <c r="AM1318" s="70"/>
      <c r="AN1318" s="70"/>
      <c r="AO1318" s="70"/>
      <c r="AP1318" s="70"/>
      <c r="AQ1318" s="70"/>
      <c r="AR1318" s="70"/>
      <c r="AS1318" s="70"/>
      <c r="AT1318" s="70"/>
      <c r="AU1318" s="70"/>
      <c r="AV1318" s="70"/>
      <c r="AW1318" s="70"/>
      <c r="AX1318" s="70"/>
      <c r="AY1318" s="70"/>
      <c r="AZ1318" s="70"/>
      <c r="BA1318" s="70"/>
      <c r="BB1318" s="70"/>
      <c r="BC1318" s="70"/>
      <c r="BD1318" s="70"/>
      <c r="BE1318" s="70"/>
      <c r="BF1318" s="70"/>
      <c r="BG1318" s="70"/>
      <c r="BH1318" s="70"/>
      <c r="BI1318" s="70"/>
      <c r="BJ1318" s="70"/>
      <c r="BK1318" s="70"/>
      <c r="BL1318" s="70"/>
      <c r="BM1318" s="70"/>
      <c r="BN1318" s="70"/>
      <c r="BO1318" s="70"/>
      <c r="BP1318" s="70"/>
      <c r="BQ1318" s="70"/>
      <c r="BR1318" s="70"/>
      <c r="BS1318" s="70"/>
    </row>
    <row r="1319" spans="7:71" ht="16.5" x14ac:dyDescent="0.35">
      <c r="G1319" s="70"/>
      <c r="H1319" s="70"/>
      <c r="I1319" s="70"/>
      <c r="J1319" s="70"/>
      <c r="K1319" s="70"/>
      <c r="L1319" s="70"/>
      <c r="M1319" s="70"/>
      <c r="N1319" s="70"/>
      <c r="O1319" s="70"/>
      <c r="P1319" s="70"/>
      <c r="Q1319" s="70"/>
      <c r="R1319" s="70"/>
      <c r="S1319" s="70"/>
      <c r="T1319" s="70"/>
      <c r="U1319" s="70"/>
      <c r="V1319" s="70"/>
      <c r="W1319" s="70"/>
      <c r="X1319" s="70"/>
      <c r="Y1319" s="70"/>
      <c r="Z1319" s="70"/>
      <c r="AA1319" s="70"/>
      <c r="AB1319" s="70"/>
      <c r="AC1319" s="70"/>
      <c r="AD1319" s="70"/>
      <c r="AE1319" s="70"/>
      <c r="AF1319" s="70"/>
      <c r="AG1319" s="70"/>
      <c r="AH1319" s="70"/>
      <c r="AI1319" s="70"/>
      <c r="AJ1319" s="70"/>
      <c r="AK1319" s="70"/>
      <c r="AL1319" s="70"/>
      <c r="AM1319" s="70"/>
      <c r="AN1319" s="70"/>
      <c r="AO1319" s="70"/>
      <c r="AP1319" s="70"/>
      <c r="AQ1319" s="70"/>
      <c r="AR1319" s="70"/>
      <c r="AS1319" s="70"/>
      <c r="AT1319" s="70"/>
      <c r="AU1319" s="70"/>
      <c r="AV1319" s="70"/>
      <c r="AW1319" s="70"/>
      <c r="AX1319" s="70"/>
      <c r="AY1319" s="70"/>
      <c r="AZ1319" s="70"/>
      <c r="BA1319" s="70"/>
      <c r="BB1319" s="70"/>
      <c r="BC1319" s="70"/>
      <c r="BD1319" s="70"/>
      <c r="BE1319" s="70"/>
      <c r="BF1319" s="70"/>
      <c r="BG1319" s="70"/>
      <c r="BH1319" s="70"/>
      <c r="BI1319" s="70"/>
      <c r="BJ1319" s="70"/>
      <c r="BK1319" s="70"/>
      <c r="BL1319" s="70"/>
      <c r="BM1319" s="70"/>
      <c r="BN1319" s="70"/>
      <c r="BO1319" s="70"/>
      <c r="BP1319" s="70"/>
      <c r="BQ1319" s="70"/>
      <c r="BR1319" s="70"/>
      <c r="BS1319" s="70"/>
    </row>
    <row r="1320" spans="7:71" ht="16.5" x14ac:dyDescent="0.35">
      <c r="G1320" s="70"/>
      <c r="H1320" s="70"/>
      <c r="I1320" s="70"/>
      <c r="J1320" s="70"/>
      <c r="K1320" s="70"/>
      <c r="L1320" s="70"/>
      <c r="M1320" s="70"/>
      <c r="N1320" s="70"/>
      <c r="O1320" s="70"/>
      <c r="P1320" s="70"/>
      <c r="Q1320" s="70"/>
      <c r="R1320" s="70"/>
      <c r="S1320" s="70"/>
      <c r="T1320" s="70"/>
      <c r="U1320" s="70"/>
      <c r="V1320" s="70"/>
      <c r="W1320" s="70"/>
      <c r="X1320" s="70"/>
      <c r="Y1320" s="70"/>
      <c r="Z1320" s="70"/>
      <c r="AA1320" s="70"/>
      <c r="AB1320" s="70"/>
      <c r="AC1320" s="70"/>
      <c r="AD1320" s="70"/>
      <c r="AE1320" s="70"/>
      <c r="AF1320" s="70"/>
      <c r="AG1320" s="70"/>
      <c r="AH1320" s="70"/>
      <c r="AI1320" s="70"/>
      <c r="AJ1320" s="70"/>
      <c r="AK1320" s="70"/>
      <c r="AL1320" s="70"/>
      <c r="AM1320" s="70"/>
      <c r="AN1320" s="70"/>
      <c r="AO1320" s="70"/>
      <c r="AP1320" s="70"/>
      <c r="AQ1320" s="70"/>
      <c r="AR1320" s="70"/>
      <c r="AS1320" s="70"/>
      <c r="AT1320" s="70"/>
      <c r="AU1320" s="70"/>
      <c r="AV1320" s="70"/>
      <c r="AW1320" s="70"/>
      <c r="AX1320" s="70"/>
      <c r="AY1320" s="70"/>
      <c r="AZ1320" s="70"/>
      <c r="BA1320" s="70"/>
      <c r="BB1320" s="70"/>
      <c r="BC1320" s="70"/>
      <c r="BD1320" s="70"/>
      <c r="BE1320" s="70"/>
      <c r="BF1320" s="70"/>
      <c r="BG1320" s="70"/>
      <c r="BH1320" s="70"/>
      <c r="BI1320" s="70"/>
      <c r="BJ1320" s="70"/>
      <c r="BK1320" s="70"/>
      <c r="BL1320" s="70"/>
      <c r="BM1320" s="70"/>
      <c r="BN1320" s="70"/>
      <c r="BO1320" s="70"/>
      <c r="BP1320" s="70"/>
      <c r="BQ1320" s="70"/>
      <c r="BR1320" s="70"/>
      <c r="BS1320" s="70"/>
    </row>
    <row r="1321" spans="7:71" ht="16.5" x14ac:dyDescent="0.35">
      <c r="G1321" s="70"/>
      <c r="H1321" s="70"/>
      <c r="I1321" s="70"/>
      <c r="J1321" s="70"/>
      <c r="K1321" s="70"/>
      <c r="L1321" s="70"/>
      <c r="M1321" s="70"/>
      <c r="N1321" s="70"/>
      <c r="O1321" s="70"/>
      <c r="P1321" s="70"/>
      <c r="Q1321" s="70"/>
      <c r="R1321" s="70"/>
      <c r="S1321" s="70"/>
      <c r="T1321" s="70"/>
      <c r="U1321" s="70"/>
      <c r="V1321" s="70"/>
      <c r="W1321" s="70"/>
      <c r="X1321" s="70"/>
      <c r="Y1321" s="70"/>
      <c r="Z1321" s="70"/>
      <c r="AA1321" s="70"/>
      <c r="AB1321" s="70"/>
      <c r="AC1321" s="70"/>
      <c r="AD1321" s="70"/>
      <c r="AE1321" s="70"/>
      <c r="AF1321" s="70"/>
      <c r="AG1321" s="70"/>
      <c r="AH1321" s="70"/>
      <c r="AI1321" s="70"/>
      <c r="AJ1321" s="70"/>
      <c r="AK1321" s="70"/>
      <c r="AL1321" s="70"/>
      <c r="AM1321" s="70"/>
      <c r="AN1321" s="70"/>
      <c r="AO1321" s="70"/>
      <c r="AP1321" s="70"/>
      <c r="AQ1321" s="70"/>
      <c r="AR1321" s="70"/>
      <c r="AS1321" s="70"/>
      <c r="AT1321" s="70"/>
      <c r="AU1321" s="70"/>
      <c r="AV1321" s="70"/>
      <c r="AW1321" s="70"/>
      <c r="AX1321" s="70"/>
      <c r="AY1321" s="70"/>
      <c r="AZ1321" s="70"/>
      <c r="BA1321" s="70"/>
      <c r="BB1321" s="70"/>
      <c r="BC1321" s="70"/>
      <c r="BD1321" s="70"/>
      <c r="BE1321" s="70"/>
      <c r="BF1321" s="70"/>
      <c r="BG1321" s="70"/>
      <c r="BH1321" s="70"/>
      <c r="BI1321" s="70"/>
      <c r="BJ1321" s="70"/>
      <c r="BK1321" s="70"/>
      <c r="BL1321" s="70"/>
      <c r="BM1321" s="70"/>
      <c r="BN1321" s="70"/>
      <c r="BO1321" s="70"/>
      <c r="BP1321" s="70"/>
      <c r="BQ1321" s="70"/>
      <c r="BR1321" s="70"/>
      <c r="BS1321" s="70"/>
    </row>
    <row r="1322" spans="7:71" ht="16.5" x14ac:dyDescent="0.35">
      <c r="G1322" s="70"/>
      <c r="H1322" s="70"/>
      <c r="I1322" s="70"/>
      <c r="J1322" s="70"/>
      <c r="K1322" s="70"/>
      <c r="L1322" s="70"/>
      <c r="M1322" s="70"/>
      <c r="N1322" s="70"/>
      <c r="O1322" s="70"/>
      <c r="P1322" s="70"/>
      <c r="Q1322" s="70"/>
      <c r="R1322" s="70"/>
      <c r="S1322" s="70"/>
      <c r="T1322" s="70"/>
      <c r="U1322" s="70"/>
      <c r="V1322" s="70"/>
      <c r="W1322" s="70"/>
      <c r="X1322" s="70"/>
      <c r="Y1322" s="70"/>
      <c r="Z1322" s="70"/>
      <c r="AA1322" s="70"/>
      <c r="AB1322" s="70"/>
      <c r="AC1322" s="70"/>
      <c r="AD1322" s="70"/>
      <c r="AE1322" s="70"/>
      <c r="AF1322" s="70"/>
      <c r="AG1322" s="70"/>
      <c r="AH1322" s="70"/>
      <c r="AI1322" s="70"/>
      <c r="AJ1322" s="70"/>
      <c r="AK1322" s="70"/>
      <c r="AL1322" s="70"/>
      <c r="AM1322" s="70"/>
      <c r="AN1322" s="70"/>
      <c r="AO1322" s="70"/>
      <c r="AP1322" s="70"/>
      <c r="AQ1322" s="70"/>
      <c r="AR1322" s="70"/>
      <c r="AS1322" s="70"/>
      <c r="AT1322" s="70"/>
      <c r="AU1322" s="70"/>
      <c r="AV1322" s="70"/>
      <c r="AW1322" s="70"/>
      <c r="AX1322" s="70"/>
      <c r="AY1322" s="70"/>
      <c r="AZ1322" s="70"/>
      <c r="BA1322" s="70"/>
      <c r="BB1322" s="70"/>
      <c r="BC1322" s="70"/>
      <c r="BD1322" s="70"/>
      <c r="BE1322" s="70"/>
      <c r="BF1322" s="70"/>
      <c r="BG1322" s="70"/>
      <c r="BH1322" s="70"/>
      <c r="BI1322" s="70"/>
      <c r="BJ1322" s="70"/>
      <c r="BK1322" s="70"/>
      <c r="BL1322" s="70"/>
      <c r="BM1322" s="70"/>
      <c r="BN1322" s="70"/>
      <c r="BO1322" s="70"/>
      <c r="BP1322" s="70"/>
      <c r="BQ1322" s="70"/>
      <c r="BR1322" s="70"/>
      <c r="BS1322" s="70"/>
    </row>
    <row r="1323" spans="7:71" ht="16.5" x14ac:dyDescent="0.35">
      <c r="G1323" s="70"/>
      <c r="H1323" s="70"/>
      <c r="I1323" s="70"/>
      <c r="J1323" s="70"/>
      <c r="K1323" s="70"/>
      <c r="L1323" s="70"/>
      <c r="M1323" s="70"/>
      <c r="N1323" s="70"/>
      <c r="O1323" s="70"/>
      <c r="P1323" s="70"/>
      <c r="Q1323" s="70"/>
      <c r="R1323" s="70"/>
      <c r="S1323" s="70"/>
      <c r="T1323" s="70"/>
      <c r="U1323" s="70"/>
      <c r="V1323" s="70"/>
      <c r="W1323" s="70"/>
      <c r="X1323" s="70"/>
      <c r="Y1323" s="70"/>
      <c r="Z1323" s="70"/>
      <c r="AA1323" s="70"/>
      <c r="AB1323" s="70"/>
      <c r="AC1323" s="70"/>
      <c r="AD1323" s="70"/>
      <c r="AE1323" s="70"/>
      <c r="AF1323" s="70"/>
      <c r="AG1323" s="70"/>
      <c r="AH1323" s="70"/>
      <c r="AI1323" s="70"/>
      <c r="AJ1323" s="70"/>
      <c r="AK1323" s="70"/>
      <c r="AL1323" s="70"/>
      <c r="AM1323" s="70"/>
      <c r="AN1323" s="70"/>
      <c r="AO1323" s="70"/>
      <c r="AP1323" s="70"/>
      <c r="AQ1323" s="70"/>
      <c r="AR1323" s="70"/>
      <c r="AS1323" s="70"/>
      <c r="AT1323" s="70"/>
      <c r="AU1323" s="70"/>
      <c r="AV1323" s="70"/>
      <c r="AW1323" s="70"/>
      <c r="AX1323" s="70"/>
      <c r="AY1323" s="70"/>
      <c r="AZ1323" s="70"/>
      <c r="BA1323" s="70"/>
      <c r="BB1323" s="70"/>
      <c r="BC1323" s="70"/>
      <c r="BD1323" s="70"/>
      <c r="BE1323" s="70"/>
      <c r="BF1323" s="70"/>
      <c r="BG1323" s="70"/>
      <c r="BH1323" s="70"/>
      <c r="BI1323" s="70"/>
      <c r="BJ1323" s="70"/>
      <c r="BK1323" s="70"/>
      <c r="BL1323" s="70"/>
      <c r="BM1323" s="70"/>
      <c r="BN1323" s="70"/>
      <c r="BO1323" s="70"/>
      <c r="BP1323" s="70"/>
      <c r="BQ1323" s="70"/>
      <c r="BR1323" s="70"/>
      <c r="BS1323" s="70"/>
    </row>
    <row r="1324" spans="7:71" ht="16.5" x14ac:dyDescent="0.35">
      <c r="G1324" s="70"/>
      <c r="H1324" s="70"/>
      <c r="I1324" s="70"/>
      <c r="J1324" s="70"/>
      <c r="K1324" s="70"/>
      <c r="L1324" s="70"/>
      <c r="M1324" s="70"/>
      <c r="N1324" s="70"/>
      <c r="O1324" s="70"/>
      <c r="P1324" s="70"/>
      <c r="Q1324" s="70"/>
      <c r="R1324" s="70"/>
      <c r="S1324" s="70"/>
      <c r="T1324" s="70"/>
      <c r="U1324" s="70"/>
      <c r="V1324" s="70"/>
      <c r="W1324" s="70"/>
      <c r="X1324" s="70"/>
      <c r="Y1324" s="70"/>
      <c r="Z1324" s="70"/>
      <c r="AA1324" s="70"/>
      <c r="AB1324" s="70"/>
      <c r="AC1324" s="70"/>
      <c r="AD1324" s="70"/>
      <c r="AE1324" s="70"/>
      <c r="AF1324" s="70"/>
      <c r="AG1324" s="70"/>
      <c r="AH1324" s="70"/>
      <c r="AI1324" s="70"/>
      <c r="AJ1324" s="70"/>
      <c r="AK1324" s="70"/>
      <c r="AL1324" s="70"/>
      <c r="AM1324" s="70"/>
      <c r="AN1324" s="70"/>
      <c r="AO1324" s="70"/>
      <c r="AP1324" s="70"/>
      <c r="AQ1324" s="70"/>
      <c r="AR1324" s="70"/>
      <c r="AS1324" s="70"/>
      <c r="AT1324" s="70"/>
      <c r="AU1324" s="70"/>
      <c r="AV1324" s="70"/>
      <c r="AW1324" s="70"/>
      <c r="AX1324" s="70"/>
      <c r="AY1324" s="70"/>
      <c r="AZ1324" s="70"/>
      <c r="BA1324" s="70"/>
      <c r="BB1324" s="70"/>
      <c r="BC1324" s="70"/>
      <c r="BD1324" s="70"/>
      <c r="BE1324" s="70"/>
      <c r="BF1324" s="70"/>
      <c r="BG1324" s="70"/>
      <c r="BH1324" s="70"/>
      <c r="BI1324" s="70"/>
      <c r="BJ1324" s="70"/>
      <c r="BK1324" s="70"/>
      <c r="BL1324" s="70"/>
      <c r="BM1324" s="70"/>
      <c r="BN1324" s="70"/>
      <c r="BO1324" s="70"/>
      <c r="BP1324" s="70"/>
      <c r="BQ1324" s="70"/>
      <c r="BR1324" s="70"/>
      <c r="BS1324" s="70"/>
    </row>
    <row r="1325" spans="7:71" ht="16.5" x14ac:dyDescent="0.35">
      <c r="G1325" s="70"/>
      <c r="H1325" s="70"/>
      <c r="I1325" s="70"/>
      <c r="J1325" s="70"/>
      <c r="K1325" s="70"/>
      <c r="L1325" s="70"/>
      <c r="M1325" s="70"/>
      <c r="N1325" s="70"/>
      <c r="O1325" s="70"/>
      <c r="P1325" s="70"/>
      <c r="Q1325" s="70"/>
      <c r="R1325" s="70"/>
      <c r="S1325" s="70"/>
      <c r="T1325" s="70"/>
      <c r="U1325" s="70"/>
      <c r="V1325" s="70"/>
      <c r="W1325" s="70"/>
      <c r="X1325" s="70"/>
      <c r="Y1325" s="70"/>
      <c r="Z1325" s="70"/>
      <c r="AA1325" s="70"/>
      <c r="AB1325" s="70"/>
      <c r="AC1325" s="70"/>
      <c r="AD1325" s="70"/>
      <c r="AE1325" s="70"/>
      <c r="AF1325" s="70"/>
      <c r="AG1325" s="70"/>
      <c r="AH1325" s="70"/>
      <c r="AI1325" s="70"/>
      <c r="AJ1325" s="70"/>
      <c r="AK1325" s="70"/>
      <c r="AL1325" s="70"/>
      <c r="AM1325" s="70"/>
      <c r="AN1325" s="70"/>
      <c r="AO1325" s="70"/>
      <c r="AP1325" s="70"/>
      <c r="AQ1325" s="70"/>
      <c r="AR1325" s="70"/>
      <c r="AS1325" s="70"/>
      <c r="AT1325" s="70"/>
      <c r="AU1325" s="70"/>
      <c r="AV1325" s="70"/>
      <c r="AW1325" s="70"/>
      <c r="AX1325" s="70"/>
      <c r="AY1325" s="70"/>
      <c r="AZ1325" s="70"/>
      <c r="BA1325" s="70"/>
      <c r="BB1325" s="70"/>
      <c r="BC1325" s="70"/>
      <c r="BD1325" s="70"/>
      <c r="BE1325" s="70"/>
      <c r="BF1325" s="70"/>
      <c r="BG1325" s="70"/>
      <c r="BH1325" s="70"/>
      <c r="BI1325" s="70"/>
      <c r="BJ1325" s="70"/>
      <c r="BK1325" s="70"/>
      <c r="BL1325" s="70"/>
      <c r="BM1325" s="70"/>
      <c r="BN1325" s="70"/>
      <c r="BO1325" s="70"/>
      <c r="BP1325" s="70"/>
      <c r="BQ1325" s="70"/>
      <c r="BR1325" s="70"/>
      <c r="BS1325" s="70"/>
    </row>
    <row r="1326" spans="7:71" ht="16.5" x14ac:dyDescent="0.35">
      <c r="G1326" s="70"/>
      <c r="H1326" s="70"/>
      <c r="I1326" s="70"/>
      <c r="J1326" s="70"/>
      <c r="K1326" s="70"/>
      <c r="L1326" s="70"/>
      <c r="M1326" s="70"/>
      <c r="N1326" s="70"/>
      <c r="O1326" s="70"/>
      <c r="P1326" s="70"/>
      <c r="Q1326" s="70"/>
      <c r="R1326" s="70"/>
      <c r="S1326" s="70"/>
      <c r="T1326" s="70"/>
      <c r="U1326" s="70"/>
      <c r="V1326" s="70"/>
      <c r="W1326" s="70"/>
      <c r="X1326" s="70"/>
      <c r="Y1326" s="70"/>
      <c r="Z1326" s="70"/>
      <c r="AA1326" s="70"/>
      <c r="AB1326" s="70"/>
      <c r="AC1326" s="70"/>
      <c r="AD1326" s="70"/>
      <c r="AE1326" s="70"/>
      <c r="AF1326" s="70"/>
      <c r="AG1326" s="70"/>
      <c r="AH1326" s="70"/>
      <c r="AI1326" s="70"/>
      <c r="AJ1326" s="70"/>
      <c r="AK1326" s="70"/>
      <c r="AL1326" s="70"/>
      <c r="AM1326" s="70"/>
      <c r="AN1326" s="70"/>
      <c r="AO1326" s="70"/>
      <c r="AP1326" s="70"/>
      <c r="AQ1326" s="70"/>
      <c r="AR1326" s="70"/>
      <c r="AS1326" s="70"/>
      <c r="AT1326" s="70"/>
      <c r="AU1326" s="70"/>
      <c r="AV1326" s="70"/>
      <c r="AW1326" s="70"/>
      <c r="AX1326" s="70"/>
      <c r="AY1326" s="70"/>
      <c r="AZ1326" s="70"/>
      <c r="BA1326" s="70"/>
      <c r="BB1326" s="70"/>
      <c r="BC1326" s="70"/>
      <c r="BD1326" s="70"/>
      <c r="BE1326" s="70"/>
      <c r="BF1326" s="70"/>
      <c r="BG1326" s="70"/>
      <c r="BH1326" s="70"/>
      <c r="BI1326" s="70"/>
      <c r="BJ1326" s="70"/>
      <c r="BK1326" s="70"/>
      <c r="BL1326" s="70"/>
      <c r="BM1326" s="70"/>
      <c r="BN1326" s="70"/>
      <c r="BO1326" s="70"/>
      <c r="BP1326" s="70"/>
      <c r="BQ1326" s="70"/>
      <c r="BR1326" s="70"/>
      <c r="BS1326" s="70"/>
    </row>
    <row r="1327" spans="7:71" ht="16.5" x14ac:dyDescent="0.35">
      <c r="G1327" s="70"/>
      <c r="H1327" s="70"/>
      <c r="I1327" s="70"/>
      <c r="J1327" s="70"/>
      <c r="K1327" s="70"/>
      <c r="L1327" s="70"/>
      <c r="M1327" s="70"/>
      <c r="N1327" s="70"/>
      <c r="O1327" s="70"/>
      <c r="P1327" s="70"/>
      <c r="Q1327" s="70"/>
      <c r="R1327" s="70"/>
      <c r="S1327" s="70"/>
      <c r="T1327" s="70"/>
      <c r="U1327" s="70"/>
      <c r="V1327" s="70"/>
      <c r="W1327" s="70"/>
      <c r="X1327" s="70"/>
      <c r="Y1327" s="70"/>
      <c r="Z1327" s="70"/>
      <c r="AA1327" s="70"/>
      <c r="AB1327" s="70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</row>
    <row r="1328" spans="7:71" ht="16.5" x14ac:dyDescent="0.35">
      <c r="G1328" s="70"/>
      <c r="H1328" s="70"/>
      <c r="I1328" s="70"/>
      <c r="J1328" s="70"/>
      <c r="K1328" s="70"/>
      <c r="L1328" s="70"/>
      <c r="M1328" s="70"/>
      <c r="N1328" s="70"/>
      <c r="O1328" s="70"/>
      <c r="P1328" s="70"/>
      <c r="Q1328" s="70"/>
      <c r="R1328" s="70"/>
      <c r="S1328" s="70"/>
      <c r="T1328" s="70"/>
      <c r="U1328" s="70"/>
      <c r="V1328" s="70"/>
      <c r="W1328" s="70"/>
      <c r="X1328" s="70"/>
      <c r="Y1328" s="70"/>
      <c r="Z1328" s="70"/>
      <c r="AA1328" s="70"/>
      <c r="AB1328" s="70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</row>
    <row r="1329" spans="7:71" ht="16.5" x14ac:dyDescent="0.35">
      <c r="G1329" s="70"/>
      <c r="H1329" s="70"/>
      <c r="I1329" s="70"/>
      <c r="J1329" s="70"/>
      <c r="K1329" s="70"/>
      <c r="L1329" s="70"/>
      <c r="M1329" s="70"/>
      <c r="N1329" s="70"/>
      <c r="O1329" s="70"/>
      <c r="P1329" s="70"/>
      <c r="Q1329" s="70"/>
      <c r="R1329" s="70"/>
      <c r="S1329" s="70"/>
      <c r="T1329" s="70"/>
      <c r="U1329" s="70"/>
      <c r="V1329" s="70"/>
      <c r="W1329" s="70"/>
      <c r="X1329" s="70"/>
      <c r="Y1329" s="70"/>
      <c r="Z1329" s="70"/>
      <c r="AA1329" s="70"/>
      <c r="AB1329" s="70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</row>
    <row r="1330" spans="7:71" ht="16.5" x14ac:dyDescent="0.35">
      <c r="G1330" s="70"/>
      <c r="H1330" s="70"/>
      <c r="I1330" s="70"/>
      <c r="J1330" s="70"/>
      <c r="K1330" s="70"/>
      <c r="L1330" s="70"/>
      <c r="M1330" s="70"/>
      <c r="N1330" s="70"/>
      <c r="O1330" s="70"/>
      <c r="P1330" s="70"/>
      <c r="Q1330" s="70"/>
      <c r="R1330" s="70"/>
      <c r="S1330" s="70"/>
      <c r="T1330" s="70"/>
      <c r="U1330" s="70"/>
      <c r="V1330" s="70"/>
      <c r="W1330" s="70"/>
      <c r="X1330" s="70"/>
      <c r="Y1330" s="70"/>
      <c r="Z1330" s="70"/>
      <c r="AA1330" s="70"/>
      <c r="AB1330" s="70"/>
      <c r="AC1330" s="70"/>
      <c r="AD1330" s="70"/>
      <c r="AE1330" s="70"/>
      <c r="AF1330" s="70"/>
      <c r="AG1330" s="70"/>
      <c r="AH1330" s="70"/>
      <c r="AI1330" s="70"/>
      <c r="AJ1330" s="70"/>
      <c r="AK1330" s="70"/>
      <c r="AL1330" s="70"/>
      <c r="AM1330" s="70"/>
      <c r="AN1330" s="70"/>
      <c r="AO1330" s="70"/>
      <c r="AP1330" s="70"/>
      <c r="AQ1330" s="70"/>
      <c r="AR1330" s="70"/>
      <c r="AS1330" s="70"/>
      <c r="AT1330" s="70"/>
      <c r="AU1330" s="70"/>
      <c r="AV1330" s="70"/>
      <c r="AW1330" s="70"/>
      <c r="AX1330" s="70"/>
      <c r="AY1330" s="70"/>
      <c r="AZ1330" s="70"/>
      <c r="BA1330" s="70"/>
      <c r="BB1330" s="70"/>
      <c r="BC1330" s="70"/>
      <c r="BD1330" s="70"/>
      <c r="BE1330" s="70"/>
      <c r="BF1330" s="70"/>
      <c r="BG1330" s="70"/>
      <c r="BH1330" s="70"/>
      <c r="BI1330" s="70"/>
      <c r="BJ1330" s="70"/>
      <c r="BK1330" s="70"/>
      <c r="BL1330" s="70"/>
      <c r="BM1330" s="70"/>
      <c r="BN1330" s="70"/>
      <c r="BO1330" s="70"/>
      <c r="BP1330" s="70"/>
      <c r="BQ1330" s="70"/>
      <c r="BR1330" s="70"/>
      <c r="BS1330" s="70"/>
    </row>
    <row r="1331" spans="7:71" ht="16.5" x14ac:dyDescent="0.35">
      <c r="G1331" s="70"/>
      <c r="H1331" s="70"/>
      <c r="I1331" s="70"/>
      <c r="J1331" s="70"/>
      <c r="K1331" s="70"/>
      <c r="L1331" s="70"/>
      <c r="M1331" s="70"/>
      <c r="N1331" s="70"/>
      <c r="O1331" s="70"/>
      <c r="P1331" s="70"/>
      <c r="Q1331" s="70"/>
      <c r="R1331" s="70"/>
      <c r="S1331" s="70"/>
      <c r="T1331" s="70"/>
      <c r="U1331" s="70"/>
      <c r="V1331" s="70"/>
      <c r="W1331" s="70"/>
      <c r="X1331" s="70"/>
      <c r="Y1331" s="70"/>
      <c r="Z1331" s="70"/>
      <c r="AA1331" s="70"/>
      <c r="AB1331" s="70"/>
      <c r="AC1331" s="70"/>
      <c r="AD1331" s="70"/>
      <c r="AE1331" s="70"/>
      <c r="AF1331" s="70"/>
      <c r="AG1331" s="70"/>
      <c r="AH1331" s="70"/>
      <c r="AI1331" s="70"/>
      <c r="AJ1331" s="70"/>
      <c r="AK1331" s="70"/>
      <c r="AL1331" s="70"/>
      <c r="AM1331" s="70"/>
      <c r="AN1331" s="70"/>
      <c r="AO1331" s="70"/>
      <c r="AP1331" s="70"/>
      <c r="AQ1331" s="70"/>
      <c r="AR1331" s="70"/>
      <c r="AS1331" s="70"/>
      <c r="AT1331" s="70"/>
      <c r="AU1331" s="70"/>
      <c r="AV1331" s="70"/>
      <c r="AW1331" s="70"/>
      <c r="AX1331" s="70"/>
      <c r="AY1331" s="70"/>
      <c r="AZ1331" s="70"/>
      <c r="BA1331" s="70"/>
      <c r="BB1331" s="70"/>
      <c r="BC1331" s="70"/>
      <c r="BD1331" s="70"/>
      <c r="BE1331" s="70"/>
      <c r="BF1331" s="70"/>
      <c r="BG1331" s="70"/>
      <c r="BH1331" s="70"/>
      <c r="BI1331" s="70"/>
      <c r="BJ1331" s="70"/>
      <c r="BK1331" s="70"/>
      <c r="BL1331" s="70"/>
      <c r="BM1331" s="70"/>
      <c r="BN1331" s="70"/>
      <c r="BO1331" s="70"/>
      <c r="BP1331" s="70"/>
      <c r="BQ1331" s="70"/>
      <c r="BR1331" s="70"/>
      <c r="BS1331" s="70"/>
    </row>
    <row r="1332" spans="7:71" ht="16.5" x14ac:dyDescent="0.35">
      <c r="G1332" s="70"/>
      <c r="H1332" s="70"/>
      <c r="I1332" s="70"/>
      <c r="J1332" s="70"/>
      <c r="K1332" s="70"/>
      <c r="L1332" s="70"/>
      <c r="M1332" s="70"/>
      <c r="N1332" s="70"/>
      <c r="O1332" s="70"/>
      <c r="P1332" s="70"/>
      <c r="Q1332" s="70"/>
      <c r="R1332" s="70"/>
      <c r="S1332" s="70"/>
      <c r="T1332" s="70"/>
      <c r="U1332" s="70"/>
      <c r="V1332" s="70"/>
      <c r="W1332" s="70"/>
      <c r="X1332" s="70"/>
      <c r="Y1332" s="70"/>
      <c r="Z1332" s="70"/>
      <c r="AA1332" s="70"/>
      <c r="AB1332" s="70"/>
      <c r="AC1332" s="70"/>
      <c r="AD1332" s="70"/>
      <c r="AE1332" s="70"/>
      <c r="AF1332" s="70"/>
      <c r="AG1332" s="70"/>
      <c r="AH1332" s="70"/>
      <c r="AI1332" s="70"/>
      <c r="AJ1332" s="70"/>
      <c r="AK1332" s="70"/>
      <c r="AL1332" s="70"/>
      <c r="AM1332" s="70"/>
      <c r="AN1332" s="70"/>
      <c r="AO1332" s="70"/>
      <c r="AP1332" s="70"/>
      <c r="AQ1332" s="70"/>
      <c r="AR1332" s="70"/>
      <c r="AS1332" s="70"/>
      <c r="AT1332" s="70"/>
      <c r="AU1332" s="70"/>
      <c r="AV1332" s="70"/>
      <c r="AW1332" s="70"/>
      <c r="AX1332" s="70"/>
      <c r="AY1332" s="70"/>
      <c r="AZ1332" s="70"/>
      <c r="BA1332" s="70"/>
      <c r="BB1332" s="70"/>
      <c r="BC1332" s="70"/>
      <c r="BD1332" s="70"/>
      <c r="BE1332" s="70"/>
      <c r="BF1332" s="70"/>
      <c r="BG1332" s="70"/>
      <c r="BH1332" s="70"/>
      <c r="BI1332" s="70"/>
      <c r="BJ1332" s="70"/>
      <c r="BK1332" s="70"/>
      <c r="BL1332" s="70"/>
      <c r="BM1332" s="70"/>
      <c r="BN1332" s="70"/>
      <c r="BO1332" s="70"/>
      <c r="BP1332" s="70"/>
      <c r="BQ1332" s="70"/>
      <c r="BR1332" s="70"/>
      <c r="BS1332" s="70"/>
    </row>
    <row r="1333" spans="7:71" ht="16.5" x14ac:dyDescent="0.35">
      <c r="G1333" s="70"/>
      <c r="H1333" s="70"/>
      <c r="I1333" s="70"/>
      <c r="J1333" s="70"/>
      <c r="K1333" s="70"/>
      <c r="L1333" s="70"/>
      <c r="M1333" s="70"/>
      <c r="N1333" s="70"/>
      <c r="O1333" s="70"/>
      <c r="P1333" s="70"/>
      <c r="Q1333" s="70"/>
      <c r="R1333" s="70"/>
      <c r="S1333" s="70"/>
      <c r="T1333" s="70"/>
      <c r="U1333" s="70"/>
      <c r="V1333" s="70"/>
      <c r="W1333" s="70"/>
      <c r="X1333" s="70"/>
      <c r="Y1333" s="70"/>
      <c r="Z1333" s="70"/>
      <c r="AA1333" s="70"/>
      <c r="AB1333" s="70"/>
      <c r="AC1333" s="70"/>
      <c r="AD1333" s="70"/>
      <c r="AE1333" s="70"/>
      <c r="AF1333" s="70"/>
      <c r="AG1333" s="70"/>
      <c r="AH1333" s="70"/>
      <c r="AI1333" s="70"/>
      <c r="AJ1333" s="70"/>
      <c r="AK1333" s="70"/>
      <c r="AL1333" s="70"/>
      <c r="AM1333" s="70"/>
      <c r="AN1333" s="70"/>
      <c r="AO1333" s="70"/>
      <c r="AP1333" s="70"/>
      <c r="AQ1333" s="70"/>
      <c r="AR1333" s="70"/>
      <c r="AS1333" s="70"/>
      <c r="AT1333" s="70"/>
      <c r="AU1333" s="70"/>
      <c r="AV1333" s="70"/>
      <c r="AW1333" s="70"/>
      <c r="AX1333" s="70"/>
      <c r="AY1333" s="70"/>
      <c r="AZ1333" s="70"/>
      <c r="BA1333" s="70"/>
      <c r="BB1333" s="70"/>
      <c r="BC1333" s="70"/>
      <c r="BD1333" s="70"/>
      <c r="BE1333" s="70"/>
      <c r="BF1333" s="70"/>
      <c r="BG1333" s="70"/>
      <c r="BH1333" s="70"/>
      <c r="BI1333" s="70"/>
      <c r="BJ1333" s="70"/>
      <c r="BK1333" s="70"/>
      <c r="BL1333" s="70"/>
      <c r="BM1333" s="70"/>
      <c r="BN1333" s="70"/>
      <c r="BO1333" s="70"/>
      <c r="BP1333" s="70"/>
      <c r="BQ1333" s="70"/>
      <c r="BR1333" s="70"/>
      <c r="BS1333" s="70"/>
    </row>
    <row r="1334" spans="7:71" ht="16.5" x14ac:dyDescent="0.35">
      <c r="G1334" s="70"/>
      <c r="H1334" s="70"/>
      <c r="I1334" s="70"/>
      <c r="J1334" s="70"/>
      <c r="K1334" s="70"/>
      <c r="L1334" s="70"/>
      <c r="M1334" s="70"/>
      <c r="N1334" s="70"/>
      <c r="O1334" s="70"/>
      <c r="P1334" s="70"/>
      <c r="Q1334" s="70"/>
      <c r="R1334" s="70"/>
      <c r="S1334" s="70"/>
      <c r="T1334" s="70"/>
      <c r="U1334" s="70"/>
      <c r="V1334" s="70"/>
      <c r="W1334" s="70"/>
      <c r="X1334" s="70"/>
      <c r="Y1334" s="70"/>
      <c r="Z1334" s="70"/>
      <c r="AA1334" s="70"/>
      <c r="AB1334" s="70"/>
      <c r="AC1334" s="70"/>
      <c r="AD1334" s="70"/>
      <c r="AE1334" s="70"/>
      <c r="AF1334" s="70"/>
      <c r="AG1334" s="70"/>
      <c r="AH1334" s="70"/>
      <c r="AI1334" s="70"/>
      <c r="AJ1334" s="70"/>
      <c r="AK1334" s="70"/>
      <c r="AL1334" s="70"/>
      <c r="AM1334" s="70"/>
      <c r="AN1334" s="70"/>
      <c r="AO1334" s="70"/>
      <c r="AP1334" s="70"/>
      <c r="AQ1334" s="70"/>
      <c r="AR1334" s="70"/>
      <c r="AS1334" s="70"/>
      <c r="AT1334" s="70"/>
      <c r="AU1334" s="70"/>
      <c r="AV1334" s="70"/>
      <c r="AW1334" s="70"/>
      <c r="AX1334" s="70"/>
      <c r="AY1334" s="70"/>
      <c r="AZ1334" s="70"/>
      <c r="BA1334" s="70"/>
      <c r="BB1334" s="70"/>
      <c r="BC1334" s="70"/>
      <c r="BD1334" s="70"/>
      <c r="BE1334" s="70"/>
      <c r="BF1334" s="70"/>
      <c r="BG1334" s="70"/>
      <c r="BH1334" s="70"/>
      <c r="BI1334" s="70"/>
      <c r="BJ1334" s="70"/>
      <c r="BK1334" s="70"/>
      <c r="BL1334" s="70"/>
      <c r="BM1334" s="70"/>
      <c r="BN1334" s="70"/>
      <c r="BO1334" s="70"/>
      <c r="BP1334" s="70"/>
      <c r="BQ1334" s="70"/>
      <c r="BR1334" s="70"/>
      <c r="BS1334" s="70"/>
    </row>
    <row r="1335" spans="7:71" ht="16.5" x14ac:dyDescent="0.35">
      <c r="G1335" s="70"/>
      <c r="H1335" s="70"/>
      <c r="I1335" s="70"/>
      <c r="J1335" s="70"/>
      <c r="K1335" s="70"/>
      <c r="L1335" s="70"/>
      <c r="M1335" s="70"/>
      <c r="N1335" s="70"/>
      <c r="O1335" s="70"/>
      <c r="P1335" s="70"/>
      <c r="Q1335" s="70"/>
      <c r="R1335" s="70"/>
      <c r="S1335" s="70"/>
      <c r="T1335" s="70"/>
      <c r="U1335" s="70"/>
      <c r="V1335" s="70"/>
      <c r="W1335" s="70"/>
      <c r="X1335" s="70"/>
      <c r="Y1335" s="70"/>
      <c r="Z1335" s="70"/>
      <c r="AA1335" s="70"/>
      <c r="AB1335" s="70"/>
      <c r="AC1335" s="70"/>
      <c r="AD1335" s="70"/>
      <c r="AE1335" s="70"/>
      <c r="AF1335" s="70"/>
      <c r="AG1335" s="70"/>
      <c r="AH1335" s="70"/>
      <c r="AI1335" s="70"/>
      <c r="AJ1335" s="70"/>
      <c r="AK1335" s="70"/>
      <c r="AL1335" s="70"/>
      <c r="AM1335" s="70"/>
      <c r="AN1335" s="70"/>
      <c r="AO1335" s="70"/>
      <c r="AP1335" s="70"/>
      <c r="AQ1335" s="70"/>
      <c r="AR1335" s="70"/>
      <c r="AS1335" s="70"/>
      <c r="AT1335" s="70"/>
      <c r="AU1335" s="70"/>
      <c r="AV1335" s="70"/>
      <c r="AW1335" s="70"/>
      <c r="AX1335" s="70"/>
      <c r="AY1335" s="70"/>
      <c r="AZ1335" s="70"/>
      <c r="BA1335" s="70"/>
      <c r="BB1335" s="70"/>
      <c r="BC1335" s="70"/>
      <c r="BD1335" s="70"/>
      <c r="BE1335" s="70"/>
      <c r="BF1335" s="70"/>
      <c r="BG1335" s="70"/>
      <c r="BH1335" s="70"/>
      <c r="BI1335" s="70"/>
      <c r="BJ1335" s="70"/>
      <c r="BK1335" s="70"/>
      <c r="BL1335" s="70"/>
      <c r="BM1335" s="70"/>
      <c r="BN1335" s="70"/>
      <c r="BO1335" s="70"/>
      <c r="BP1335" s="70"/>
      <c r="BQ1335" s="70"/>
      <c r="BR1335" s="70"/>
      <c r="BS1335" s="70"/>
    </row>
    <row r="1336" spans="7:71" ht="16.5" x14ac:dyDescent="0.35">
      <c r="G1336" s="70"/>
      <c r="H1336" s="70"/>
      <c r="I1336" s="70"/>
      <c r="J1336" s="70"/>
      <c r="K1336" s="70"/>
      <c r="L1336" s="70"/>
      <c r="M1336" s="70"/>
      <c r="N1336" s="70"/>
      <c r="O1336" s="70"/>
      <c r="P1336" s="70"/>
      <c r="Q1336" s="70"/>
      <c r="R1336" s="70"/>
      <c r="S1336" s="70"/>
      <c r="T1336" s="70"/>
      <c r="U1336" s="70"/>
      <c r="V1336" s="70"/>
      <c r="W1336" s="70"/>
      <c r="X1336" s="70"/>
      <c r="Y1336" s="70"/>
      <c r="Z1336" s="70"/>
      <c r="AA1336" s="70"/>
      <c r="AB1336" s="70"/>
      <c r="AC1336" s="70"/>
      <c r="AD1336" s="70"/>
      <c r="AE1336" s="70"/>
      <c r="AF1336" s="70"/>
      <c r="AG1336" s="70"/>
      <c r="AH1336" s="70"/>
      <c r="AI1336" s="70"/>
      <c r="AJ1336" s="70"/>
      <c r="AK1336" s="70"/>
      <c r="AL1336" s="70"/>
      <c r="AM1336" s="70"/>
      <c r="AN1336" s="70"/>
      <c r="AO1336" s="70"/>
      <c r="AP1336" s="70"/>
      <c r="AQ1336" s="70"/>
      <c r="AR1336" s="70"/>
      <c r="AS1336" s="70"/>
      <c r="AT1336" s="70"/>
      <c r="AU1336" s="70"/>
      <c r="AV1336" s="70"/>
      <c r="AW1336" s="70"/>
      <c r="AX1336" s="70"/>
      <c r="AY1336" s="70"/>
      <c r="AZ1336" s="70"/>
      <c r="BA1336" s="70"/>
      <c r="BB1336" s="70"/>
      <c r="BC1336" s="70"/>
      <c r="BD1336" s="70"/>
      <c r="BE1336" s="70"/>
      <c r="BF1336" s="70"/>
      <c r="BG1336" s="70"/>
      <c r="BH1336" s="70"/>
      <c r="BI1336" s="70"/>
      <c r="BJ1336" s="70"/>
      <c r="BK1336" s="70"/>
      <c r="BL1336" s="70"/>
      <c r="BM1336" s="70"/>
      <c r="BN1336" s="70"/>
      <c r="BO1336" s="70"/>
      <c r="BP1336" s="70"/>
      <c r="BQ1336" s="70"/>
      <c r="BR1336" s="70"/>
      <c r="BS1336" s="70"/>
    </row>
    <row r="1337" spans="7:71" ht="16.5" x14ac:dyDescent="0.35">
      <c r="G1337" s="70"/>
      <c r="H1337" s="70"/>
      <c r="I1337" s="70"/>
      <c r="J1337" s="70"/>
      <c r="K1337" s="70"/>
      <c r="L1337" s="70"/>
      <c r="M1337" s="70"/>
      <c r="N1337" s="70"/>
      <c r="O1337" s="70"/>
      <c r="P1337" s="70"/>
      <c r="Q1337" s="70"/>
      <c r="R1337" s="70"/>
      <c r="S1337" s="70"/>
      <c r="T1337" s="70"/>
      <c r="U1337" s="70"/>
      <c r="V1337" s="70"/>
      <c r="W1337" s="70"/>
      <c r="X1337" s="70"/>
      <c r="Y1337" s="70"/>
      <c r="Z1337" s="70"/>
      <c r="AA1337" s="70"/>
      <c r="AB1337" s="70"/>
      <c r="AC1337" s="70"/>
      <c r="AD1337" s="70"/>
      <c r="AE1337" s="70"/>
      <c r="AF1337" s="70"/>
      <c r="AG1337" s="70"/>
      <c r="AH1337" s="70"/>
      <c r="AI1337" s="70"/>
      <c r="AJ1337" s="70"/>
      <c r="AK1337" s="70"/>
      <c r="AL1337" s="70"/>
      <c r="AM1337" s="70"/>
      <c r="AN1337" s="70"/>
      <c r="AO1337" s="70"/>
      <c r="AP1337" s="70"/>
      <c r="AQ1337" s="70"/>
      <c r="AR1337" s="70"/>
      <c r="AS1337" s="70"/>
      <c r="AT1337" s="70"/>
      <c r="AU1337" s="70"/>
      <c r="AV1337" s="70"/>
      <c r="AW1337" s="70"/>
      <c r="AX1337" s="70"/>
      <c r="AY1337" s="70"/>
      <c r="AZ1337" s="70"/>
      <c r="BA1337" s="70"/>
      <c r="BB1337" s="70"/>
      <c r="BC1337" s="70"/>
      <c r="BD1337" s="70"/>
      <c r="BE1337" s="70"/>
      <c r="BF1337" s="70"/>
      <c r="BG1337" s="70"/>
      <c r="BH1337" s="70"/>
      <c r="BI1337" s="70"/>
      <c r="BJ1337" s="70"/>
      <c r="BK1337" s="70"/>
      <c r="BL1337" s="70"/>
      <c r="BM1337" s="70"/>
      <c r="BN1337" s="70"/>
      <c r="BO1337" s="70"/>
      <c r="BP1337" s="70"/>
      <c r="BQ1337" s="70"/>
      <c r="BR1337" s="70"/>
      <c r="BS1337" s="70"/>
    </row>
    <row r="1338" spans="7:71" ht="16.5" x14ac:dyDescent="0.35">
      <c r="G1338" s="70"/>
      <c r="H1338" s="70"/>
      <c r="I1338" s="70"/>
      <c r="J1338" s="70"/>
      <c r="K1338" s="70"/>
      <c r="L1338" s="70"/>
      <c r="M1338" s="70"/>
      <c r="N1338" s="70"/>
      <c r="O1338" s="70"/>
      <c r="P1338" s="70"/>
      <c r="Q1338" s="70"/>
      <c r="R1338" s="70"/>
      <c r="S1338" s="70"/>
      <c r="T1338" s="70"/>
      <c r="U1338" s="70"/>
      <c r="V1338" s="70"/>
      <c r="W1338" s="70"/>
      <c r="X1338" s="70"/>
      <c r="Y1338" s="70"/>
      <c r="Z1338" s="70"/>
      <c r="AA1338" s="70"/>
      <c r="AB1338" s="70"/>
      <c r="AC1338" s="70"/>
      <c r="AD1338" s="70"/>
      <c r="AE1338" s="70"/>
      <c r="AF1338" s="70"/>
      <c r="AG1338" s="70"/>
      <c r="AH1338" s="70"/>
      <c r="AI1338" s="70"/>
      <c r="AJ1338" s="70"/>
      <c r="AK1338" s="70"/>
      <c r="AL1338" s="70"/>
      <c r="AM1338" s="70"/>
      <c r="AN1338" s="70"/>
      <c r="AO1338" s="70"/>
      <c r="AP1338" s="70"/>
      <c r="AQ1338" s="70"/>
      <c r="AR1338" s="70"/>
      <c r="AS1338" s="70"/>
      <c r="AT1338" s="70"/>
      <c r="AU1338" s="70"/>
      <c r="AV1338" s="70"/>
      <c r="AW1338" s="70"/>
      <c r="AX1338" s="70"/>
      <c r="AY1338" s="70"/>
      <c r="AZ1338" s="70"/>
      <c r="BA1338" s="70"/>
      <c r="BB1338" s="70"/>
      <c r="BC1338" s="70"/>
      <c r="BD1338" s="70"/>
      <c r="BE1338" s="70"/>
      <c r="BF1338" s="70"/>
      <c r="BG1338" s="70"/>
      <c r="BH1338" s="70"/>
      <c r="BI1338" s="70"/>
      <c r="BJ1338" s="70"/>
      <c r="BK1338" s="70"/>
      <c r="BL1338" s="70"/>
      <c r="BM1338" s="70"/>
      <c r="BN1338" s="70"/>
      <c r="BO1338" s="70"/>
      <c r="BP1338" s="70"/>
      <c r="BQ1338" s="70"/>
      <c r="BR1338" s="70"/>
      <c r="BS1338" s="70"/>
    </row>
    <row r="1339" spans="7:71" ht="16.5" x14ac:dyDescent="0.35">
      <c r="G1339" s="70"/>
      <c r="H1339" s="70"/>
      <c r="I1339" s="70"/>
      <c r="J1339" s="70"/>
      <c r="K1339" s="70"/>
      <c r="L1339" s="70"/>
      <c r="M1339" s="70"/>
      <c r="N1339" s="70"/>
      <c r="O1339" s="70"/>
      <c r="P1339" s="70"/>
      <c r="Q1339" s="70"/>
      <c r="R1339" s="70"/>
      <c r="S1339" s="70"/>
      <c r="T1339" s="70"/>
      <c r="U1339" s="70"/>
      <c r="V1339" s="70"/>
      <c r="W1339" s="70"/>
      <c r="X1339" s="70"/>
      <c r="Y1339" s="70"/>
      <c r="Z1339" s="70"/>
      <c r="AA1339" s="70"/>
      <c r="AB1339" s="70"/>
      <c r="AC1339" s="70"/>
      <c r="AD1339" s="70"/>
      <c r="AE1339" s="70"/>
      <c r="AF1339" s="70"/>
      <c r="AG1339" s="70"/>
      <c r="AH1339" s="70"/>
      <c r="AI1339" s="70"/>
      <c r="AJ1339" s="70"/>
      <c r="AK1339" s="70"/>
      <c r="AL1339" s="70"/>
      <c r="AM1339" s="70"/>
      <c r="AN1339" s="70"/>
      <c r="AO1339" s="70"/>
      <c r="AP1339" s="70"/>
      <c r="AQ1339" s="70"/>
      <c r="AR1339" s="70"/>
      <c r="AS1339" s="70"/>
      <c r="AT1339" s="70"/>
      <c r="AU1339" s="70"/>
      <c r="AV1339" s="70"/>
      <c r="AW1339" s="70"/>
      <c r="AX1339" s="70"/>
      <c r="AY1339" s="70"/>
      <c r="AZ1339" s="70"/>
      <c r="BA1339" s="70"/>
      <c r="BB1339" s="70"/>
      <c r="BC1339" s="70"/>
      <c r="BD1339" s="70"/>
      <c r="BE1339" s="70"/>
      <c r="BF1339" s="70"/>
      <c r="BG1339" s="70"/>
      <c r="BH1339" s="70"/>
      <c r="BI1339" s="70"/>
      <c r="BJ1339" s="70"/>
      <c r="BK1339" s="70"/>
      <c r="BL1339" s="70"/>
      <c r="BM1339" s="70"/>
      <c r="BN1339" s="70"/>
      <c r="BO1339" s="70"/>
      <c r="BP1339" s="70"/>
      <c r="BQ1339" s="70"/>
      <c r="BR1339" s="70"/>
      <c r="BS1339" s="70"/>
    </row>
    <row r="1340" spans="7:71" ht="16.5" x14ac:dyDescent="0.35">
      <c r="G1340" s="70"/>
      <c r="H1340" s="70"/>
      <c r="I1340" s="70"/>
      <c r="J1340" s="70"/>
      <c r="K1340" s="70"/>
      <c r="L1340" s="70"/>
      <c r="M1340" s="70"/>
      <c r="N1340" s="70"/>
      <c r="O1340" s="70"/>
      <c r="P1340" s="70"/>
      <c r="Q1340" s="70"/>
      <c r="R1340" s="70"/>
      <c r="S1340" s="70"/>
      <c r="T1340" s="70"/>
      <c r="U1340" s="70"/>
      <c r="V1340" s="70"/>
      <c r="W1340" s="70"/>
      <c r="X1340" s="70"/>
      <c r="Y1340" s="70"/>
      <c r="Z1340" s="70"/>
      <c r="AA1340" s="70"/>
      <c r="AB1340" s="70"/>
      <c r="AC1340" s="70"/>
      <c r="AD1340" s="70"/>
      <c r="AE1340" s="70"/>
      <c r="AF1340" s="70"/>
      <c r="AG1340" s="70"/>
      <c r="AH1340" s="70"/>
      <c r="AI1340" s="70"/>
      <c r="AJ1340" s="70"/>
      <c r="AK1340" s="70"/>
      <c r="AL1340" s="70"/>
      <c r="AM1340" s="70"/>
      <c r="AN1340" s="70"/>
      <c r="AO1340" s="70"/>
      <c r="AP1340" s="70"/>
      <c r="AQ1340" s="70"/>
      <c r="AR1340" s="70"/>
      <c r="AS1340" s="70"/>
      <c r="AT1340" s="70"/>
      <c r="AU1340" s="70"/>
      <c r="AV1340" s="70"/>
      <c r="AW1340" s="70"/>
      <c r="AX1340" s="70"/>
      <c r="AY1340" s="70"/>
      <c r="AZ1340" s="70"/>
      <c r="BA1340" s="70"/>
      <c r="BB1340" s="70"/>
      <c r="BC1340" s="70"/>
      <c r="BD1340" s="70"/>
      <c r="BE1340" s="70"/>
      <c r="BF1340" s="70"/>
      <c r="BG1340" s="70"/>
      <c r="BH1340" s="70"/>
      <c r="BI1340" s="70"/>
      <c r="BJ1340" s="70"/>
      <c r="BK1340" s="70"/>
      <c r="BL1340" s="70"/>
      <c r="BM1340" s="70"/>
      <c r="BN1340" s="70"/>
      <c r="BO1340" s="70"/>
      <c r="BP1340" s="70"/>
      <c r="BQ1340" s="70"/>
      <c r="BR1340" s="70"/>
      <c r="BS1340" s="70"/>
    </row>
    <row r="1341" spans="7:71" ht="16.5" x14ac:dyDescent="0.35">
      <c r="G1341" s="70"/>
      <c r="H1341" s="70"/>
      <c r="I1341" s="70"/>
      <c r="J1341" s="70"/>
      <c r="K1341" s="70"/>
      <c r="L1341" s="70"/>
      <c r="M1341" s="70"/>
      <c r="N1341" s="70"/>
      <c r="O1341" s="70"/>
      <c r="P1341" s="70"/>
      <c r="Q1341" s="70"/>
      <c r="R1341" s="70"/>
      <c r="S1341" s="70"/>
      <c r="T1341" s="70"/>
      <c r="U1341" s="70"/>
      <c r="V1341" s="70"/>
      <c r="W1341" s="70"/>
      <c r="X1341" s="70"/>
      <c r="Y1341" s="70"/>
      <c r="Z1341" s="70"/>
      <c r="AA1341" s="70"/>
      <c r="AB1341" s="70"/>
      <c r="AC1341" s="70"/>
      <c r="AD1341" s="70"/>
      <c r="AE1341" s="70"/>
      <c r="AF1341" s="70"/>
      <c r="AG1341" s="70"/>
      <c r="AH1341" s="70"/>
      <c r="AI1341" s="70"/>
      <c r="AJ1341" s="70"/>
      <c r="AK1341" s="70"/>
      <c r="AL1341" s="70"/>
      <c r="AM1341" s="70"/>
      <c r="AN1341" s="70"/>
      <c r="AO1341" s="70"/>
      <c r="AP1341" s="70"/>
      <c r="AQ1341" s="70"/>
      <c r="AR1341" s="70"/>
      <c r="AS1341" s="70"/>
      <c r="AT1341" s="70"/>
      <c r="AU1341" s="70"/>
      <c r="AV1341" s="70"/>
      <c r="AW1341" s="70"/>
      <c r="AX1341" s="70"/>
      <c r="AY1341" s="70"/>
      <c r="AZ1341" s="70"/>
      <c r="BA1341" s="70"/>
      <c r="BB1341" s="70"/>
      <c r="BC1341" s="70"/>
      <c r="BD1341" s="70"/>
      <c r="BE1341" s="70"/>
      <c r="BF1341" s="70"/>
      <c r="BG1341" s="70"/>
      <c r="BH1341" s="70"/>
      <c r="BI1341" s="70"/>
      <c r="BJ1341" s="70"/>
      <c r="BK1341" s="70"/>
      <c r="BL1341" s="70"/>
      <c r="BM1341" s="70"/>
      <c r="BN1341" s="70"/>
      <c r="BO1341" s="70"/>
      <c r="BP1341" s="70"/>
      <c r="BQ1341" s="70"/>
      <c r="BR1341" s="70"/>
      <c r="BS1341" s="70"/>
    </row>
    <row r="1342" spans="7:71" ht="16.5" x14ac:dyDescent="0.35">
      <c r="G1342" s="70"/>
      <c r="H1342" s="70"/>
      <c r="I1342" s="70"/>
      <c r="J1342" s="70"/>
      <c r="K1342" s="70"/>
      <c r="L1342" s="70"/>
      <c r="M1342" s="70"/>
      <c r="N1342" s="70"/>
      <c r="O1342" s="70"/>
      <c r="P1342" s="70"/>
      <c r="Q1342" s="70"/>
      <c r="R1342" s="70"/>
      <c r="S1342" s="70"/>
      <c r="T1342" s="70"/>
      <c r="U1342" s="70"/>
      <c r="V1342" s="70"/>
      <c r="W1342" s="70"/>
      <c r="X1342" s="70"/>
      <c r="Y1342" s="70"/>
      <c r="Z1342" s="70"/>
      <c r="AA1342" s="70"/>
      <c r="AB1342" s="70"/>
      <c r="AC1342" s="70"/>
      <c r="AD1342" s="70"/>
      <c r="AE1342" s="70"/>
      <c r="AF1342" s="70"/>
      <c r="AG1342" s="70"/>
      <c r="AH1342" s="70"/>
      <c r="AI1342" s="70"/>
      <c r="AJ1342" s="70"/>
      <c r="AK1342" s="70"/>
      <c r="AL1342" s="70"/>
      <c r="AM1342" s="70"/>
      <c r="AN1342" s="70"/>
      <c r="AO1342" s="70"/>
      <c r="AP1342" s="70"/>
      <c r="AQ1342" s="70"/>
      <c r="AR1342" s="70"/>
      <c r="AS1342" s="70"/>
      <c r="AT1342" s="70"/>
      <c r="AU1342" s="70"/>
      <c r="AV1342" s="70"/>
      <c r="AW1342" s="70"/>
      <c r="AX1342" s="70"/>
      <c r="AY1342" s="70"/>
      <c r="AZ1342" s="70"/>
      <c r="BA1342" s="70"/>
      <c r="BB1342" s="70"/>
      <c r="BC1342" s="70"/>
      <c r="BD1342" s="70"/>
      <c r="BE1342" s="70"/>
      <c r="BF1342" s="70"/>
      <c r="BG1342" s="70"/>
      <c r="BH1342" s="70"/>
      <c r="BI1342" s="70"/>
      <c r="BJ1342" s="70"/>
      <c r="BK1342" s="70"/>
      <c r="BL1342" s="70"/>
      <c r="BM1342" s="70"/>
      <c r="BN1342" s="70"/>
      <c r="BO1342" s="70"/>
      <c r="BP1342" s="70"/>
      <c r="BQ1342" s="70"/>
      <c r="BR1342" s="70"/>
      <c r="BS1342" s="70"/>
    </row>
    <row r="1343" spans="7:71" ht="16.5" x14ac:dyDescent="0.35">
      <c r="G1343" s="70"/>
      <c r="H1343" s="70"/>
      <c r="I1343" s="70"/>
      <c r="J1343" s="70"/>
      <c r="K1343" s="70"/>
      <c r="L1343" s="70"/>
      <c r="M1343" s="70"/>
      <c r="N1343" s="70"/>
      <c r="O1343" s="70"/>
      <c r="P1343" s="70"/>
      <c r="Q1343" s="70"/>
      <c r="R1343" s="70"/>
      <c r="S1343" s="70"/>
      <c r="T1343" s="70"/>
      <c r="U1343" s="70"/>
      <c r="V1343" s="70"/>
      <c r="W1343" s="70"/>
      <c r="X1343" s="70"/>
      <c r="Y1343" s="70"/>
      <c r="Z1343" s="70"/>
      <c r="AA1343" s="70"/>
      <c r="AB1343" s="70"/>
      <c r="AC1343" s="70"/>
      <c r="AD1343" s="70"/>
      <c r="AE1343" s="70"/>
      <c r="AF1343" s="70"/>
      <c r="AG1343" s="70"/>
      <c r="AH1343" s="70"/>
      <c r="AI1343" s="70"/>
      <c r="AJ1343" s="70"/>
      <c r="AK1343" s="70"/>
      <c r="AL1343" s="70"/>
      <c r="AM1343" s="70"/>
      <c r="AN1343" s="70"/>
      <c r="AO1343" s="70"/>
      <c r="AP1343" s="70"/>
      <c r="AQ1343" s="70"/>
      <c r="AR1343" s="70"/>
      <c r="AS1343" s="70"/>
      <c r="AT1343" s="70"/>
      <c r="AU1343" s="70"/>
      <c r="AV1343" s="70"/>
      <c r="AW1343" s="70"/>
      <c r="AX1343" s="70"/>
      <c r="AY1343" s="70"/>
      <c r="AZ1343" s="70"/>
      <c r="BA1343" s="70"/>
      <c r="BB1343" s="70"/>
      <c r="BC1343" s="70"/>
      <c r="BD1343" s="70"/>
      <c r="BE1343" s="70"/>
      <c r="BF1343" s="70"/>
      <c r="BG1343" s="70"/>
      <c r="BH1343" s="70"/>
      <c r="BI1343" s="70"/>
      <c r="BJ1343" s="70"/>
      <c r="BK1343" s="70"/>
      <c r="BL1343" s="70"/>
      <c r="BM1343" s="70"/>
      <c r="BN1343" s="70"/>
      <c r="BO1343" s="70"/>
      <c r="BP1343" s="70"/>
      <c r="BQ1343" s="70"/>
      <c r="BR1343" s="70"/>
      <c r="BS1343" s="70"/>
    </row>
    <row r="1344" spans="7:71" ht="16.5" x14ac:dyDescent="0.35">
      <c r="G1344" s="70"/>
      <c r="H1344" s="70"/>
      <c r="I1344" s="70"/>
      <c r="J1344" s="70"/>
      <c r="K1344" s="70"/>
      <c r="L1344" s="70"/>
      <c r="M1344" s="70"/>
      <c r="N1344" s="70"/>
      <c r="O1344" s="70"/>
      <c r="P1344" s="70"/>
      <c r="Q1344" s="70"/>
      <c r="R1344" s="70"/>
      <c r="S1344" s="70"/>
      <c r="T1344" s="70"/>
      <c r="U1344" s="70"/>
      <c r="V1344" s="70"/>
      <c r="W1344" s="70"/>
      <c r="X1344" s="70"/>
      <c r="Y1344" s="70"/>
      <c r="Z1344" s="70"/>
      <c r="AA1344" s="70"/>
      <c r="AB1344" s="70"/>
      <c r="AC1344" s="70"/>
      <c r="AD1344" s="70"/>
      <c r="AE1344" s="70"/>
      <c r="AF1344" s="70"/>
      <c r="AG1344" s="70"/>
      <c r="AH1344" s="70"/>
      <c r="AI1344" s="70"/>
      <c r="AJ1344" s="70"/>
      <c r="AK1344" s="70"/>
      <c r="AL1344" s="70"/>
      <c r="AM1344" s="70"/>
      <c r="AN1344" s="70"/>
      <c r="AO1344" s="70"/>
      <c r="AP1344" s="70"/>
      <c r="AQ1344" s="70"/>
      <c r="AR1344" s="70"/>
      <c r="AS1344" s="70"/>
      <c r="AT1344" s="70"/>
      <c r="AU1344" s="70"/>
      <c r="AV1344" s="70"/>
      <c r="AW1344" s="70"/>
      <c r="AX1344" s="70"/>
      <c r="AY1344" s="70"/>
      <c r="AZ1344" s="70"/>
      <c r="BA1344" s="70"/>
      <c r="BB1344" s="70"/>
      <c r="BC1344" s="70"/>
      <c r="BD1344" s="70"/>
      <c r="BE1344" s="70"/>
      <c r="BF1344" s="70"/>
      <c r="BG1344" s="70"/>
      <c r="BH1344" s="70"/>
      <c r="BI1344" s="70"/>
      <c r="BJ1344" s="70"/>
      <c r="BK1344" s="70"/>
      <c r="BL1344" s="70"/>
      <c r="BM1344" s="70"/>
      <c r="BN1344" s="70"/>
      <c r="BO1344" s="70"/>
      <c r="BP1344" s="70"/>
      <c r="BQ1344" s="70"/>
      <c r="BR1344" s="70"/>
      <c r="BS1344" s="70"/>
    </row>
    <row r="1345" spans="7:71" ht="16.5" x14ac:dyDescent="0.35">
      <c r="G1345" s="70"/>
      <c r="H1345" s="70"/>
      <c r="I1345" s="70"/>
      <c r="J1345" s="70"/>
      <c r="K1345" s="70"/>
      <c r="L1345" s="70"/>
      <c r="M1345" s="70"/>
      <c r="N1345" s="70"/>
      <c r="O1345" s="70"/>
      <c r="P1345" s="70"/>
      <c r="Q1345" s="70"/>
      <c r="R1345" s="70"/>
      <c r="S1345" s="70"/>
      <c r="T1345" s="70"/>
      <c r="U1345" s="70"/>
      <c r="V1345" s="70"/>
      <c r="W1345" s="70"/>
      <c r="X1345" s="70"/>
      <c r="Y1345" s="70"/>
      <c r="Z1345" s="70"/>
      <c r="AA1345" s="70"/>
      <c r="AB1345" s="70"/>
      <c r="AC1345" s="70"/>
      <c r="AD1345" s="70"/>
      <c r="AE1345" s="70"/>
      <c r="AF1345" s="70"/>
      <c r="AG1345" s="70"/>
      <c r="AH1345" s="70"/>
      <c r="AI1345" s="70"/>
      <c r="AJ1345" s="70"/>
      <c r="AK1345" s="70"/>
      <c r="AL1345" s="70"/>
      <c r="AM1345" s="70"/>
      <c r="AN1345" s="70"/>
      <c r="AO1345" s="70"/>
      <c r="AP1345" s="70"/>
      <c r="AQ1345" s="70"/>
      <c r="AR1345" s="70"/>
      <c r="AS1345" s="70"/>
      <c r="AT1345" s="70"/>
      <c r="AU1345" s="70"/>
      <c r="AV1345" s="70"/>
      <c r="AW1345" s="70"/>
      <c r="AX1345" s="70"/>
      <c r="AY1345" s="70"/>
      <c r="AZ1345" s="70"/>
      <c r="BA1345" s="70"/>
      <c r="BB1345" s="70"/>
      <c r="BC1345" s="70"/>
      <c r="BD1345" s="70"/>
      <c r="BE1345" s="70"/>
      <c r="BF1345" s="70"/>
      <c r="BG1345" s="70"/>
      <c r="BH1345" s="70"/>
      <c r="BI1345" s="70"/>
      <c r="BJ1345" s="70"/>
      <c r="BK1345" s="70"/>
      <c r="BL1345" s="70"/>
      <c r="BM1345" s="70"/>
      <c r="BN1345" s="70"/>
      <c r="BO1345" s="70"/>
      <c r="BP1345" s="70"/>
      <c r="BQ1345" s="70"/>
      <c r="BR1345" s="70"/>
      <c r="BS1345" s="70"/>
    </row>
    <row r="1346" spans="7:71" ht="16.5" x14ac:dyDescent="0.35">
      <c r="G1346" s="70"/>
      <c r="H1346" s="70"/>
      <c r="I1346" s="70"/>
      <c r="J1346" s="70"/>
      <c r="K1346" s="70"/>
      <c r="L1346" s="70"/>
      <c r="M1346" s="70"/>
      <c r="N1346" s="70"/>
      <c r="O1346" s="70"/>
      <c r="P1346" s="70"/>
      <c r="Q1346" s="70"/>
      <c r="R1346" s="70"/>
      <c r="S1346" s="70"/>
      <c r="T1346" s="70"/>
      <c r="U1346" s="70"/>
      <c r="V1346" s="70"/>
      <c r="W1346" s="70"/>
      <c r="X1346" s="70"/>
      <c r="Y1346" s="70"/>
      <c r="Z1346" s="70"/>
      <c r="AA1346" s="70"/>
      <c r="AB1346" s="70"/>
      <c r="AC1346" s="70"/>
      <c r="AD1346" s="70"/>
      <c r="AE1346" s="70"/>
      <c r="AF1346" s="70"/>
      <c r="AG1346" s="70"/>
      <c r="AH1346" s="70"/>
      <c r="AI1346" s="70"/>
      <c r="AJ1346" s="70"/>
      <c r="AK1346" s="70"/>
      <c r="AL1346" s="70"/>
      <c r="AM1346" s="70"/>
      <c r="AN1346" s="70"/>
      <c r="AO1346" s="70"/>
      <c r="AP1346" s="70"/>
      <c r="AQ1346" s="70"/>
      <c r="AR1346" s="70"/>
      <c r="AS1346" s="70"/>
      <c r="AT1346" s="70"/>
      <c r="AU1346" s="70"/>
      <c r="AV1346" s="70"/>
      <c r="AW1346" s="70"/>
      <c r="AX1346" s="70"/>
      <c r="AY1346" s="70"/>
      <c r="AZ1346" s="70"/>
      <c r="BA1346" s="70"/>
      <c r="BB1346" s="70"/>
      <c r="BC1346" s="70"/>
      <c r="BD1346" s="70"/>
      <c r="BE1346" s="70"/>
      <c r="BF1346" s="70"/>
      <c r="BG1346" s="70"/>
      <c r="BH1346" s="70"/>
      <c r="BI1346" s="70"/>
      <c r="BJ1346" s="70"/>
      <c r="BK1346" s="70"/>
      <c r="BL1346" s="70"/>
      <c r="BM1346" s="70"/>
      <c r="BN1346" s="70"/>
      <c r="BO1346" s="70"/>
      <c r="BP1346" s="70"/>
      <c r="BQ1346" s="70"/>
      <c r="BR1346" s="70"/>
      <c r="BS1346" s="70"/>
    </row>
    <row r="1347" spans="7:71" ht="16.5" x14ac:dyDescent="0.35">
      <c r="G1347" s="70"/>
      <c r="H1347" s="70"/>
      <c r="I1347" s="70"/>
      <c r="J1347" s="70"/>
      <c r="K1347" s="70"/>
      <c r="L1347" s="70"/>
      <c r="M1347" s="70"/>
      <c r="N1347" s="70"/>
      <c r="O1347" s="70"/>
      <c r="P1347" s="70"/>
      <c r="Q1347" s="70"/>
      <c r="R1347" s="70"/>
      <c r="S1347" s="70"/>
      <c r="T1347" s="70"/>
      <c r="U1347" s="70"/>
      <c r="V1347" s="70"/>
      <c r="W1347" s="70"/>
      <c r="X1347" s="70"/>
      <c r="Y1347" s="70"/>
      <c r="Z1347" s="70"/>
      <c r="AA1347" s="70"/>
      <c r="AB1347" s="70"/>
      <c r="AC1347" s="70"/>
      <c r="AD1347" s="70"/>
      <c r="AE1347" s="70"/>
      <c r="AF1347" s="70"/>
      <c r="AG1347" s="70"/>
      <c r="AH1347" s="70"/>
      <c r="AI1347" s="70"/>
      <c r="AJ1347" s="70"/>
      <c r="AK1347" s="70"/>
      <c r="AL1347" s="70"/>
      <c r="AM1347" s="70"/>
      <c r="AN1347" s="70"/>
      <c r="AO1347" s="70"/>
      <c r="AP1347" s="70"/>
      <c r="AQ1347" s="70"/>
      <c r="AR1347" s="70"/>
      <c r="AS1347" s="70"/>
      <c r="AT1347" s="70"/>
      <c r="AU1347" s="70"/>
      <c r="AV1347" s="70"/>
      <c r="AW1347" s="70"/>
      <c r="AX1347" s="70"/>
      <c r="AY1347" s="70"/>
      <c r="AZ1347" s="70"/>
      <c r="BA1347" s="70"/>
      <c r="BB1347" s="70"/>
      <c r="BC1347" s="70"/>
      <c r="BD1347" s="70"/>
      <c r="BE1347" s="70"/>
      <c r="BF1347" s="70"/>
      <c r="BG1347" s="70"/>
      <c r="BH1347" s="70"/>
      <c r="BI1347" s="70"/>
      <c r="BJ1347" s="70"/>
      <c r="BK1347" s="70"/>
      <c r="BL1347" s="70"/>
      <c r="BM1347" s="70"/>
      <c r="BN1347" s="70"/>
      <c r="BO1347" s="70"/>
      <c r="BP1347" s="70"/>
      <c r="BQ1347" s="70"/>
      <c r="BR1347" s="70"/>
      <c r="BS1347" s="70"/>
    </row>
    <row r="1348" spans="7:71" ht="16.5" x14ac:dyDescent="0.35">
      <c r="G1348" s="70"/>
      <c r="H1348" s="70"/>
      <c r="I1348" s="70"/>
      <c r="J1348" s="70"/>
      <c r="K1348" s="70"/>
      <c r="L1348" s="70"/>
      <c r="M1348" s="70"/>
      <c r="N1348" s="70"/>
      <c r="O1348" s="70"/>
      <c r="P1348" s="70"/>
      <c r="Q1348" s="70"/>
      <c r="R1348" s="70"/>
      <c r="S1348" s="70"/>
      <c r="T1348" s="70"/>
      <c r="U1348" s="70"/>
      <c r="V1348" s="70"/>
      <c r="W1348" s="70"/>
      <c r="X1348" s="70"/>
      <c r="Y1348" s="70"/>
      <c r="Z1348" s="70"/>
      <c r="AA1348" s="70"/>
      <c r="AB1348" s="70"/>
      <c r="AC1348" s="70"/>
      <c r="AD1348" s="70"/>
      <c r="AE1348" s="70"/>
      <c r="AF1348" s="70"/>
      <c r="AG1348" s="70"/>
      <c r="AH1348" s="70"/>
      <c r="AI1348" s="70"/>
      <c r="AJ1348" s="70"/>
      <c r="AK1348" s="70"/>
      <c r="AL1348" s="70"/>
      <c r="AM1348" s="70"/>
      <c r="AN1348" s="70"/>
      <c r="AO1348" s="70"/>
      <c r="AP1348" s="70"/>
      <c r="AQ1348" s="70"/>
      <c r="AR1348" s="70"/>
      <c r="AS1348" s="70"/>
      <c r="AT1348" s="70"/>
      <c r="AU1348" s="70"/>
      <c r="AV1348" s="70"/>
      <c r="AW1348" s="70"/>
      <c r="AX1348" s="70"/>
      <c r="AY1348" s="70"/>
      <c r="AZ1348" s="70"/>
      <c r="BA1348" s="70"/>
      <c r="BB1348" s="70"/>
      <c r="BC1348" s="70"/>
      <c r="BD1348" s="70"/>
      <c r="BE1348" s="70"/>
      <c r="BF1348" s="70"/>
      <c r="BG1348" s="70"/>
      <c r="BH1348" s="70"/>
      <c r="BI1348" s="70"/>
      <c r="BJ1348" s="70"/>
      <c r="BK1348" s="70"/>
      <c r="BL1348" s="70"/>
      <c r="BM1348" s="70"/>
      <c r="BN1348" s="70"/>
      <c r="BO1348" s="70"/>
      <c r="BP1348" s="70"/>
      <c r="BQ1348" s="70"/>
      <c r="BR1348" s="70"/>
      <c r="BS1348" s="70"/>
    </row>
    <row r="1349" spans="7:71" ht="16.5" x14ac:dyDescent="0.35">
      <c r="G1349" s="70"/>
      <c r="H1349" s="70"/>
      <c r="I1349" s="70"/>
      <c r="J1349" s="70"/>
      <c r="K1349" s="70"/>
      <c r="L1349" s="70"/>
      <c r="M1349" s="70"/>
      <c r="N1349" s="70"/>
      <c r="O1349" s="70"/>
      <c r="P1349" s="70"/>
      <c r="Q1349" s="70"/>
      <c r="R1349" s="70"/>
      <c r="S1349" s="70"/>
      <c r="T1349" s="70"/>
      <c r="U1349" s="70"/>
      <c r="V1349" s="70"/>
      <c r="W1349" s="70"/>
      <c r="X1349" s="70"/>
      <c r="Y1349" s="70"/>
      <c r="Z1349" s="70"/>
      <c r="AA1349" s="70"/>
      <c r="AB1349" s="70"/>
      <c r="AC1349" s="70"/>
      <c r="AD1349" s="70"/>
      <c r="AE1349" s="70"/>
      <c r="AF1349" s="70"/>
      <c r="AG1349" s="70"/>
      <c r="AH1349" s="70"/>
      <c r="AI1349" s="70"/>
      <c r="AJ1349" s="70"/>
      <c r="AK1349" s="70"/>
      <c r="AL1349" s="70"/>
      <c r="AM1349" s="70"/>
      <c r="AN1349" s="70"/>
      <c r="AO1349" s="70"/>
      <c r="AP1349" s="70"/>
      <c r="AQ1349" s="70"/>
      <c r="AR1349" s="70"/>
      <c r="AS1349" s="70"/>
      <c r="AT1349" s="70"/>
      <c r="AU1349" s="70"/>
      <c r="AV1349" s="70"/>
      <c r="AW1349" s="70"/>
      <c r="AX1349" s="70"/>
      <c r="AY1349" s="70"/>
      <c r="AZ1349" s="70"/>
      <c r="BA1349" s="70"/>
      <c r="BB1349" s="70"/>
      <c r="BC1349" s="70"/>
      <c r="BD1349" s="70"/>
      <c r="BE1349" s="70"/>
      <c r="BF1349" s="70"/>
      <c r="BG1349" s="70"/>
      <c r="BH1349" s="70"/>
      <c r="BI1349" s="70"/>
      <c r="BJ1349" s="70"/>
      <c r="BK1349" s="70"/>
      <c r="BL1349" s="70"/>
      <c r="BM1349" s="70"/>
      <c r="BN1349" s="70"/>
      <c r="BO1349" s="70"/>
      <c r="BP1349" s="70"/>
      <c r="BQ1349" s="70"/>
      <c r="BR1349" s="70"/>
      <c r="BS1349" s="70"/>
    </row>
    <row r="1350" spans="7:71" ht="16.5" x14ac:dyDescent="0.35">
      <c r="G1350" s="70"/>
      <c r="H1350" s="70"/>
      <c r="I1350" s="70"/>
      <c r="J1350" s="70"/>
      <c r="K1350" s="70"/>
      <c r="L1350" s="70"/>
      <c r="M1350" s="70"/>
      <c r="N1350" s="70"/>
      <c r="O1350" s="70"/>
      <c r="P1350" s="70"/>
      <c r="Q1350" s="70"/>
      <c r="R1350" s="70"/>
      <c r="S1350" s="70"/>
      <c r="T1350" s="70"/>
      <c r="U1350" s="70"/>
      <c r="V1350" s="70"/>
      <c r="W1350" s="70"/>
      <c r="X1350" s="70"/>
      <c r="Y1350" s="70"/>
      <c r="Z1350" s="70"/>
      <c r="AA1350" s="70"/>
      <c r="AB1350" s="70"/>
      <c r="AC1350" s="70"/>
      <c r="AD1350" s="70"/>
      <c r="AE1350" s="70"/>
      <c r="AF1350" s="70"/>
      <c r="AG1350" s="70"/>
      <c r="AH1350" s="70"/>
      <c r="AI1350" s="70"/>
      <c r="AJ1350" s="70"/>
      <c r="AK1350" s="70"/>
      <c r="AL1350" s="70"/>
      <c r="AM1350" s="70"/>
      <c r="AN1350" s="70"/>
      <c r="AO1350" s="70"/>
      <c r="AP1350" s="70"/>
      <c r="AQ1350" s="70"/>
      <c r="AR1350" s="70"/>
      <c r="AS1350" s="70"/>
      <c r="AT1350" s="70"/>
      <c r="AU1350" s="70"/>
      <c r="AV1350" s="70"/>
      <c r="AW1350" s="70"/>
      <c r="AX1350" s="70"/>
      <c r="AY1350" s="70"/>
      <c r="AZ1350" s="70"/>
      <c r="BA1350" s="70"/>
      <c r="BB1350" s="70"/>
      <c r="BC1350" s="70"/>
      <c r="BD1350" s="70"/>
      <c r="BE1350" s="70"/>
      <c r="BF1350" s="70"/>
      <c r="BG1350" s="70"/>
      <c r="BH1350" s="70"/>
      <c r="BI1350" s="70"/>
      <c r="BJ1350" s="70"/>
      <c r="BK1350" s="70"/>
      <c r="BL1350" s="70"/>
      <c r="BM1350" s="70"/>
      <c r="BN1350" s="70"/>
      <c r="BO1350" s="70"/>
      <c r="BP1350" s="70"/>
      <c r="BQ1350" s="70"/>
      <c r="BR1350" s="70"/>
      <c r="BS1350" s="70"/>
    </row>
    <row r="1351" spans="7:71" ht="16.5" x14ac:dyDescent="0.35">
      <c r="G1351" s="70"/>
      <c r="H1351" s="70"/>
      <c r="I1351" s="70"/>
      <c r="J1351" s="70"/>
      <c r="K1351" s="70"/>
      <c r="L1351" s="70"/>
      <c r="M1351" s="70"/>
      <c r="N1351" s="70"/>
      <c r="O1351" s="70"/>
      <c r="P1351" s="70"/>
      <c r="Q1351" s="70"/>
      <c r="R1351" s="70"/>
      <c r="S1351" s="70"/>
      <c r="T1351" s="70"/>
      <c r="U1351" s="70"/>
      <c r="V1351" s="70"/>
      <c r="W1351" s="70"/>
      <c r="X1351" s="70"/>
      <c r="Y1351" s="70"/>
      <c r="Z1351" s="70"/>
      <c r="AA1351" s="70"/>
      <c r="AB1351" s="70"/>
      <c r="AC1351" s="70"/>
      <c r="AD1351" s="70"/>
      <c r="AE1351" s="70"/>
      <c r="AF1351" s="70"/>
      <c r="AG1351" s="70"/>
      <c r="AH1351" s="70"/>
      <c r="AI1351" s="70"/>
      <c r="AJ1351" s="70"/>
      <c r="AK1351" s="70"/>
      <c r="AL1351" s="70"/>
      <c r="AM1351" s="70"/>
      <c r="AN1351" s="70"/>
      <c r="AO1351" s="70"/>
      <c r="AP1351" s="70"/>
      <c r="AQ1351" s="70"/>
      <c r="AR1351" s="70"/>
      <c r="AS1351" s="70"/>
      <c r="AT1351" s="70"/>
      <c r="AU1351" s="70"/>
      <c r="AV1351" s="70"/>
      <c r="AW1351" s="70"/>
      <c r="AX1351" s="70"/>
      <c r="AY1351" s="70"/>
      <c r="AZ1351" s="70"/>
      <c r="BA1351" s="70"/>
      <c r="BB1351" s="70"/>
      <c r="BC1351" s="70"/>
      <c r="BD1351" s="70"/>
      <c r="BE1351" s="70"/>
      <c r="BF1351" s="70"/>
      <c r="BG1351" s="70"/>
      <c r="BH1351" s="70"/>
      <c r="BI1351" s="70"/>
      <c r="BJ1351" s="70"/>
      <c r="BK1351" s="70"/>
      <c r="BL1351" s="70"/>
      <c r="BM1351" s="70"/>
      <c r="BN1351" s="70"/>
      <c r="BO1351" s="70"/>
      <c r="BP1351" s="70"/>
      <c r="BQ1351" s="70"/>
      <c r="BR1351" s="70"/>
      <c r="BS1351" s="70"/>
    </row>
    <row r="1352" spans="7:71" ht="16.5" x14ac:dyDescent="0.35">
      <c r="G1352" s="70"/>
      <c r="H1352" s="70"/>
      <c r="I1352" s="70"/>
      <c r="J1352" s="70"/>
      <c r="K1352" s="70"/>
      <c r="L1352" s="70"/>
      <c r="M1352" s="70"/>
      <c r="N1352" s="70"/>
      <c r="O1352" s="70"/>
      <c r="P1352" s="70"/>
      <c r="Q1352" s="70"/>
      <c r="R1352" s="70"/>
      <c r="S1352" s="70"/>
      <c r="T1352" s="70"/>
      <c r="U1352" s="70"/>
      <c r="V1352" s="70"/>
      <c r="W1352" s="70"/>
      <c r="X1352" s="70"/>
      <c r="Y1352" s="70"/>
      <c r="Z1352" s="70"/>
      <c r="AA1352" s="70"/>
      <c r="AB1352" s="70"/>
      <c r="AC1352" s="70"/>
      <c r="AD1352" s="70"/>
      <c r="AE1352" s="70"/>
      <c r="AF1352" s="70"/>
      <c r="AG1352" s="70"/>
      <c r="AH1352" s="70"/>
      <c r="AI1352" s="70"/>
      <c r="AJ1352" s="70"/>
      <c r="AK1352" s="70"/>
      <c r="AL1352" s="70"/>
      <c r="AM1352" s="70"/>
      <c r="AN1352" s="70"/>
      <c r="AO1352" s="70"/>
      <c r="AP1352" s="70"/>
      <c r="AQ1352" s="70"/>
      <c r="AR1352" s="70"/>
      <c r="AS1352" s="70"/>
      <c r="AT1352" s="70"/>
      <c r="AU1352" s="70"/>
      <c r="AV1352" s="70"/>
      <c r="AW1352" s="70"/>
      <c r="AX1352" s="70"/>
      <c r="AY1352" s="70"/>
      <c r="AZ1352" s="70"/>
      <c r="BA1352" s="70"/>
      <c r="BB1352" s="70"/>
      <c r="BC1352" s="70"/>
      <c r="BD1352" s="70"/>
      <c r="BE1352" s="70"/>
      <c r="BF1352" s="70"/>
      <c r="BG1352" s="70"/>
      <c r="BH1352" s="70"/>
      <c r="BI1352" s="70"/>
      <c r="BJ1352" s="70"/>
      <c r="BK1352" s="70"/>
      <c r="BL1352" s="70"/>
      <c r="BM1352" s="70"/>
      <c r="BN1352" s="70"/>
      <c r="BO1352" s="70"/>
      <c r="BP1352" s="70"/>
      <c r="BQ1352" s="70"/>
      <c r="BR1352" s="70"/>
      <c r="BS1352" s="70"/>
    </row>
    <row r="1353" spans="7:71" ht="16.5" x14ac:dyDescent="0.35">
      <c r="G1353" s="70"/>
      <c r="H1353" s="70"/>
      <c r="I1353" s="70"/>
      <c r="J1353" s="70"/>
      <c r="K1353" s="70"/>
      <c r="L1353" s="70"/>
      <c r="M1353" s="70"/>
      <c r="N1353" s="70"/>
      <c r="O1353" s="70"/>
      <c r="P1353" s="70"/>
      <c r="Q1353" s="70"/>
      <c r="R1353" s="70"/>
      <c r="S1353" s="70"/>
      <c r="T1353" s="70"/>
      <c r="U1353" s="70"/>
      <c r="V1353" s="70"/>
      <c r="W1353" s="70"/>
      <c r="X1353" s="70"/>
      <c r="Y1353" s="70"/>
      <c r="Z1353" s="70"/>
      <c r="AA1353" s="70"/>
      <c r="AB1353" s="70"/>
      <c r="AC1353" s="70"/>
      <c r="AD1353" s="70"/>
      <c r="AE1353" s="70"/>
      <c r="AF1353" s="70"/>
      <c r="AG1353" s="70"/>
      <c r="AH1353" s="70"/>
      <c r="AI1353" s="70"/>
      <c r="AJ1353" s="70"/>
      <c r="AK1353" s="70"/>
      <c r="AL1353" s="70"/>
      <c r="AM1353" s="70"/>
      <c r="AN1353" s="70"/>
      <c r="AO1353" s="70"/>
      <c r="AP1353" s="70"/>
      <c r="AQ1353" s="70"/>
      <c r="AR1353" s="70"/>
      <c r="AS1353" s="70"/>
      <c r="AT1353" s="70"/>
      <c r="AU1353" s="70"/>
      <c r="AV1353" s="70"/>
      <c r="AW1353" s="70"/>
      <c r="AX1353" s="70"/>
      <c r="AY1353" s="70"/>
      <c r="AZ1353" s="70"/>
      <c r="BA1353" s="70"/>
      <c r="BB1353" s="70"/>
      <c r="BC1353" s="70"/>
      <c r="BD1353" s="70"/>
      <c r="BE1353" s="70"/>
      <c r="BF1353" s="70"/>
      <c r="BG1353" s="70"/>
      <c r="BH1353" s="70"/>
      <c r="BI1353" s="70"/>
      <c r="BJ1353" s="70"/>
      <c r="BK1353" s="70"/>
      <c r="BL1353" s="70"/>
      <c r="BM1353" s="70"/>
      <c r="BN1353" s="70"/>
      <c r="BO1353" s="70"/>
      <c r="BP1353" s="70"/>
      <c r="BQ1353" s="70"/>
      <c r="BR1353" s="70"/>
      <c r="BS1353" s="70"/>
    </row>
    <row r="1354" spans="7:71" ht="16.5" x14ac:dyDescent="0.35">
      <c r="G1354" s="70"/>
      <c r="H1354" s="70"/>
      <c r="I1354" s="70"/>
      <c r="J1354" s="70"/>
      <c r="K1354" s="70"/>
      <c r="L1354" s="70"/>
      <c r="M1354" s="70"/>
      <c r="N1354" s="70"/>
      <c r="O1354" s="70"/>
      <c r="P1354" s="70"/>
      <c r="Q1354" s="70"/>
      <c r="R1354" s="70"/>
      <c r="S1354" s="70"/>
      <c r="T1354" s="70"/>
      <c r="U1354" s="70"/>
      <c r="V1354" s="70"/>
      <c r="W1354" s="70"/>
      <c r="X1354" s="70"/>
      <c r="Y1354" s="70"/>
      <c r="Z1354" s="70"/>
      <c r="AA1354" s="70"/>
      <c r="AB1354" s="70"/>
      <c r="AC1354" s="70"/>
      <c r="AD1354" s="70"/>
      <c r="AE1354" s="70"/>
      <c r="AF1354" s="70"/>
      <c r="AG1354" s="70"/>
      <c r="AH1354" s="70"/>
      <c r="AI1354" s="70"/>
      <c r="AJ1354" s="70"/>
      <c r="AK1354" s="70"/>
      <c r="AL1354" s="70"/>
      <c r="AM1354" s="70"/>
      <c r="AN1354" s="70"/>
      <c r="AO1354" s="70"/>
      <c r="AP1354" s="70"/>
      <c r="AQ1354" s="70"/>
      <c r="AR1354" s="70"/>
      <c r="AS1354" s="70"/>
      <c r="AT1354" s="70"/>
      <c r="AU1354" s="70"/>
      <c r="AV1354" s="70"/>
      <c r="AW1354" s="70"/>
      <c r="AX1354" s="70"/>
      <c r="AY1354" s="70"/>
      <c r="AZ1354" s="70"/>
      <c r="BA1354" s="70"/>
      <c r="BB1354" s="70"/>
      <c r="BC1354" s="70"/>
      <c r="BD1354" s="70"/>
      <c r="BE1354" s="70"/>
      <c r="BF1354" s="70"/>
      <c r="BG1354" s="70"/>
      <c r="BH1354" s="70"/>
      <c r="BI1354" s="70"/>
      <c r="BJ1354" s="70"/>
      <c r="BK1354" s="70"/>
      <c r="BL1354" s="70"/>
      <c r="BM1354" s="70"/>
      <c r="BN1354" s="70"/>
      <c r="BO1354" s="70"/>
      <c r="BP1354" s="70"/>
      <c r="BQ1354" s="70"/>
      <c r="BR1354" s="70"/>
      <c r="BS1354" s="70"/>
    </row>
    <row r="1355" spans="7:71" ht="16.5" x14ac:dyDescent="0.35">
      <c r="G1355" s="70"/>
      <c r="H1355" s="70"/>
      <c r="I1355" s="70"/>
      <c r="J1355" s="70"/>
      <c r="K1355" s="70"/>
      <c r="L1355" s="70"/>
      <c r="M1355" s="70"/>
      <c r="N1355" s="70"/>
      <c r="O1355" s="70"/>
      <c r="P1355" s="70"/>
      <c r="Q1355" s="70"/>
      <c r="R1355" s="70"/>
      <c r="S1355" s="70"/>
      <c r="T1355" s="70"/>
      <c r="U1355" s="70"/>
      <c r="V1355" s="70"/>
      <c r="W1355" s="70"/>
      <c r="X1355" s="70"/>
      <c r="Y1355" s="70"/>
      <c r="Z1355" s="70"/>
      <c r="AA1355" s="70"/>
      <c r="AB1355" s="70"/>
      <c r="AC1355" s="70"/>
      <c r="AD1355" s="70"/>
      <c r="AE1355" s="70"/>
      <c r="AF1355" s="70"/>
      <c r="AG1355" s="70"/>
      <c r="AH1355" s="70"/>
      <c r="AI1355" s="70"/>
      <c r="AJ1355" s="70"/>
      <c r="AK1355" s="70"/>
      <c r="AL1355" s="70"/>
      <c r="AM1355" s="70"/>
      <c r="AN1355" s="70"/>
      <c r="AO1355" s="70"/>
      <c r="AP1355" s="70"/>
      <c r="AQ1355" s="70"/>
      <c r="AR1355" s="70"/>
      <c r="AS1355" s="70"/>
      <c r="AT1355" s="70"/>
      <c r="AU1355" s="70"/>
      <c r="AV1355" s="70"/>
      <c r="AW1355" s="70"/>
      <c r="AX1355" s="70"/>
      <c r="AY1355" s="70"/>
      <c r="AZ1355" s="70"/>
      <c r="BA1355" s="70"/>
      <c r="BB1355" s="70"/>
      <c r="BC1355" s="70"/>
      <c r="BD1355" s="70"/>
      <c r="BE1355" s="70"/>
      <c r="BF1355" s="70"/>
      <c r="BG1355" s="70"/>
      <c r="BH1355" s="70"/>
      <c r="BI1355" s="70"/>
      <c r="BJ1355" s="70"/>
      <c r="BK1355" s="70"/>
      <c r="BL1355" s="70"/>
      <c r="BM1355" s="70"/>
      <c r="BN1355" s="70"/>
      <c r="BO1355" s="70"/>
      <c r="BP1355" s="70"/>
      <c r="BQ1355" s="70"/>
      <c r="BR1355" s="70"/>
      <c r="BS1355" s="70"/>
    </row>
    <row r="1356" spans="7:71" ht="16.5" x14ac:dyDescent="0.35">
      <c r="G1356" s="70"/>
      <c r="H1356" s="70"/>
      <c r="I1356" s="70"/>
      <c r="J1356" s="70"/>
      <c r="K1356" s="70"/>
      <c r="L1356" s="70"/>
      <c r="M1356" s="70"/>
      <c r="N1356" s="70"/>
      <c r="O1356" s="70"/>
      <c r="P1356" s="70"/>
      <c r="Q1356" s="70"/>
      <c r="R1356" s="70"/>
      <c r="S1356" s="70"/>
      <c r="T1356" s="70"/>
      <c r="U1356" s="70"/>
      <c r="V1356" s="70"/>
      <c r="W1356" s="70"/>
      <c r="X1356" s="70"/>
      <c r="Y1356" s="70"/>
      <c r="Z1356" s="70"/>
      <c r="AA1356" s="70"/>
      <c r="AB1356" s="70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</row>
    <row r="1357" spans="7:71" ht="16.5" x14ac:dyDescent="0.35">
      <c r="G1357" s="70"/>
      <c r="H1357" s="70"/>
      <c r="I1357" s="70"/>
      <c r="J1357" s="70"/>
      <c r="K1357" s="70"/>
      <c r="L1357" s="70"/>
      <c r="M1357" s="70"/>
      <c r="N1357" s="70"/>
      <c r="O1357" s="70"/>
      <c r="P1357" s="70"/>
      <c r="Q1357" s="70"/>
      <c r="R1357" s="70"/>
      <c r="S1357" s="70"/>
      <c r="T1357" s="70"/>
      <c r="U1357" s="70"/>
      <c r="V1357" s="70"/>
      <c r="W1357" s="70"/>
      <c r="X1357" s="70"/>
      <c r="Y1357" s="70"/>
      <c r="Z1357" s="70"/>
      <c r="AA1357" s="70"/>
      <c r="AB1357" s="70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</row>
    <row r="1358" spans="7:71" ht="16.5" x14ac:dyDescent="0.35">
      <c r="G1358" s="70"/>
      <c r="H1358" s="70"/>
      <c r="I1358" s="70"/>
      <c r="J1358" s="70"/>
      <c r="K1358" s="70"/>
      <c r="L1358" s="70"/>
      <c r="M1358" s="70"/>
      <c r="N1358" s="70"/>
      <c r="O1358" s="70"/>
      <c r="P1358" s="70"/>
      <c r="Q1358" s="70"/>
      <c r="R1358" s="70"/>
      <c r="S1358" s="70"/>
      <c r="T1358" s="70"/>
      <c r="U1358" s="70"/>
      <c r="V1358" s="70"/>
      <c r="W1358" s="70"/>
      <c r="X1358" s="70"/>
      <c r="Y1358" s="70"/>
      <c r="Z1358" s="70"/>
      <c r="AA1358" s="70"/>
      <c r="AB1358" s="70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  <c r="BH1358" s="70"/>
      <c r="BI1358" s="70"/>
      <c r="BJ1358" s="70"/>
      <c r="BK1358" s="70"/>
      <c r="BL1358" s="70"/>
      <c r="BM1358" s="70"/>
      <c r="BN1358" s="70"/>
      <c r="BO1358" s="70"/>
      <c r="BP1358" s="70"/>
      <c r="BQ1358" s="70"/>
      <c r="BR1358" s="70"/>
      <c r="BS1358" s="70"/>
    </row>
    <row r="1359" spans="7:71" ht="16.5" x14ac:dyDescent="0.35">
      <c r="G1359" s="70"/>
      <c r="H1359" s="70"/>
      <c r="I1359" s="70"/>
      <c r="J1359" s="70"/>
      <c r="K1359" s="70"/>
      <c r="L1359" s="70"/>
      <c r="M1359" s="70"/>
      <c r="N1359" s="70"/>
      <c r="O1359" s="70"/>
      <c r="P1359" s="70"/>
      <c r="Q1359" s="70"/>
      <c r="R1359" s="70"/>
      <c r="S1359" s="70"/>
      <c r="T1359" s="70"/>
      <c r="U1359" s="70"/>
      <c r="V1359" s="70"/>
      <c r="W1359" s="70"/>
      <c r="X1359" s="70"/>
      <c r="Y1359" s="70"/>
      <c r="Z1359" s="70"/>
      <c r="AA1359" s="70"/>
      <c r="AB1359" s="70"/>
      <c r="AC1359" s="70"/>
      <c r="AD1359" s="70"/>
      <c r="AE1359" s="70"/>
      <c r="AF1359" s="70"/>
      <c r="AG1359" s="70"/>
      <c r="AH1359" s="70"/>
      <c r="AI1359" s="70"/>
      <c r="AJ1359" s="70"/>
      <c r="AK1359" s="70"/>
      <c r="AL1359" s="70"/>
      <c r="AM1359" s="70"/>
      <c r="AN1359" s="70"/>
      <c r="AO1359" s="70"/>
      <c r="AP1359" s="70"/>
      <c r="AQ1359" s="70"/>
      <c r="AR1359" s="70"/>
      <c r="AS1359" s="70"/>
      <c r="AT1359" s="70"/>
      <c r="AU1359" s="70"/>
      <c r="AV1359" s="70"/>
      <c r="AW1359" s="70"/>
      <c r="AX1359" s="70"/>
      <c r="AY1359" s="70"/>
      <c r="AZ1359" s="70"/>
      <c r="BA1359" s="70"/>
      <c r="BB1359" s="70"/>
      <c r="BC1359" s="70"/>
      <c r="BD1359" s="70"/>
      <c r="BE1359" s="70"/>
      <c r="BF1359" s="70"/>
      <c r="BG1359" s="70"/>
      <c r="BH1359" s="70"/>
      <c r="BI1359" s="70"/>
      <c r="BJ1359" s="70"/>
      <c r="BK1359" s="70"/>
      <c r="BL1359" s="70"/>
      <c r="BM1359" s="70"/>
      <c r="BN1359" s="70"/>
      <c r="BO1359" s="70"/>
      <c r="BP1359" s="70"/>
      <c r="BQ1359" s="70"/>
      <c r="BR1359" s="70"/>
      <c r="BS1359" s="70"/>
    </row>
    <row r="1360" spans="7:71" ht="16.5" x14ac:dyDescent="0.35">
      <c r="G1360" s="70"/>
      <c r="H1360" s="70"/>
      <c r="I1360" s="70"/>
      <c r="J1360" s="70"/>
      <c r="K1360" s="70"/>
      <c r="L1360" s="70"/>
      <c r="M1360" s="70"/>
      <c r="N1360" s="70"/>
      <c r="O1360" s="70"/>
      <c r="P1360" s="70"/>
      <c r="Q1360" s="70"/>
      <c r="R1360" s="70"/>
      <c r="S1360" s="70"/>
      <c r="T1360" s="70"/>
      <c r="U1360" s="70"/>
      <c r="V1360" s="70"/>
      <c r="W1360" s="70"/>
      <c r="X1360" s="70"/>
      <c r="Y1360" s="70"/>
      <c r="Z1360" s="70"/>
      <c r="AA1360" s="70"/>
      <c r="AB1360" s="70"/>
      <c r="AC1360" s="70"/>
      <c r="AD1360" s="70"/>
      <c r="AE1360" s="70"/>
      <c r="AF1360" s="70"/>
      <c r="AG1360" s="70"/>
      <c r="AH1360" s="70"/>
      <c r="AI1360" s="70"/>
      <c r="AJ1360" s="70"/>
      <c r="AK1360" s="70"/>
      <c r="AL1360" s="70"/>
      <c r="AM1360" s="70"/>
      <c r="AN1360" s="70"/>
      <c r="AO1360" s="70"/>
      <c r="AP1360" s="70"/>
      <c r="AQ1360" s="70"/>
      <c r="AR1360" s="70"/>
      <c r="AS1360" s="70"/>
      <c r="AT1360" s="70"/>
      <c r="AU1360" s="70"/>
      <c r="AV1360" s="70"/>
      <c r="AW1360" s="70"/>
      <c r="AX1360" s="70"/>
      <c r="AY1360" s="70"/>
      <c r="AZ1360" s="70"/>
      <c r="BA1360" s="70"/>
      <c r="BB1360" s="70"/>
      <c r="BC1360" s="70"/>
      <c r="BD1360" s="70"/>
      <c r="BE1360" s="70"/>
      <c r="BF1360" s="70"/>
      <c r="BG1360" s="70"/>
      <c r="BH1360" s="70"/>
      <c r="BI1360" s="70"/>
      <c r="BJ1360" s="70"/>
      <c r="BK1360" s="70"/>
      <c r="BL1360" s="70"/>
      <c r="BM1360" s="70"/>
      <c r="BN1360" s="70"/>
      <c r="BO1360" s="70"/>
      <c r="BP1360" s="70"/>
      <c r="BQ1360" s="70"/>
      <c r="BR1360" s="70"/>
      <c r="BS1360" s="70"/>
    </row>
    <row r="1361" spans="7:71" ht="16.5" x14ac:dyDescent="0.35">
      <c r="G1361" s="70"/>
      <c r="H1361" s="70"/>
      <c r="I1361" s="70"/>
      <c r="J1361" s="70"/>
      <c r="K1361" s="70"/>
      <c r="L1361" s="70"/>
      <c r="M1361" s="70"/>
      <c r="N1361" s="70"/>
      <c r="O1361" s="70"/>
      <c r="P1361" s="70"/>
      <c r="Q1361" s="70"/>
      <c r="R1361" s="70"/>
      <c r="S1361" s="70"/>
      <c r="T1361" s="70"/>
      <c r="U1361" s="70"/>
      <c r="V1361" s="70"/>
      <c r="W1361" s="70"/>
      <c r="X1361" s="70"/>
      <c r="Y1361" s="70"/>
      <c r="Z1361" s="70"/>
      <c r="AA1361" s="70"/>
      <c r="AB1361" s="70"/>
      <c r="AC1361" s="70"/>
      <c r="AD1361" s="70"/>
      <c r="AE1361" s="70"/>
      <c r="AF1361" s="70"/>
      <c r="AG1361" s="70"/>
      <c r="AH1361" s="70"/>
      <c r="AI1361" s="70"/>
      <c r="AJ1361" s="70"/>
      <c r="AK1361" s="70"/>
      <c r="AL1361" s="70"/>
      <c r="AM1361" s="70"/>
      <c r="AN1361" s="70"/>
      <c r="AO1361" s="70"/>
      <c r="AP1361" s="70"/>
      <c r="AQ1361" s="70"/>
      <c r="AR1361" s="70"/>
      <c r="AS1361" s="70"/>
      <c r="AT1361" s="70"/>
      <c r="AU1361" s="70"/>
      <c r="AV1361" s="70"/>
      <c r="AW1361" s="70"/>
      <c r="AX1361" s="70"/>
      <c r="AY1361" s="70"/>
      <c r="AZ1361" s="70"/>
      <c r="BA1361" s="70"/>
      <c r="BB1361" s="70"/>
      <c r="BC1361" s="70"/>
      <c r="BD1361" s="70"/>
      <c r="BE1361" s="70"/>
      <c r="BF1361" s="70"/>
      <c r="BG1361" s="70"/>
      <c r="BH1361" s="70"/>
      <c r="BI1361" s="70"/>
      <c r="BJ1361" s="70"/>
      <c r="BK1361" s="70"/>
      <c r="BL1361" s="70"/>
      <c r="BM1361" s="70"/>
      <c r="BN1361" s="70"/>
      <c r="BO1361" s="70"/>
      <c r="BP1361" s="70"/>
      <c r="BQ1361" s="70"/>
      <c r="BR1361" s="70"/>
      <c r="BS1361" s="70"/>
    </row>
    <row r="1362" spans="7:71" ht="16.5" x14ac:dyDescent="0.35">
      <c r="G1362" s="70"/>
      <c r="H1362" s="70"/>
      <c r="I1362" s="70"/>
      <c r="J1362" s="70"/>
      <c r="K1362" s="70"/>
      <c r="L1362" s="70"/>
      <c r="M1362" s="70"/>
      <c r="N1362" s="70"/>
      <c r="O1362" s="70"/>
      <c r="P1362" s="70"/>
      <c r="Q1362" s="70"/>
      <c r="R1362" s="70"/>
      <c r="S1362" s="70"/>
      <c r="T1362" s="70"/>
      <c r="U1362" s="70"/>
      <c r="V1362" s="70"/>
      <c r="W1362" s="70"/>
      <c r="X1362" s="70"/>
      <c r="Y1362" s="70"/>
      <c r="Z1362" s="70"/>
      <c r="AA1362" s="70"/>
      <c r="AB1362" s="70"/>
      <c r="AC1362" s="70"/>
      <c r="AD1362" s="70"/>
      <c r="AE1362" s="70"/>
      <c r="AF1362" s="70"/>
      <c r="AG1362" s="70"/>
      <c r="AH1362" s="70"/>
      <c r="AI1362" s="70"/>
      <c r="AJ1362" s="70"/>
      <c r="AK1362" s="70"/>
      <c r="AL1362" s="70"/>
      <c r="AM1362" s="70"/>
      <c r="AN1362" s="70"/>
      <c r="AO1362" s="70"/>
      <c r="AP1362" s="70"/>
      <c r="AQ1362" s="70"/>
      <c r="AR1362" s="70"/>
      <c r="AS1362" s="70"/>
      <c r="AT1362" s="70"/>
      <c r="AU1362" s="70"/>
      <c r="AV1362" s="70"/>
      <c r="AW1362" s="70"/>
      <c r="AX1362" s="70"/>
      <c r="AY1362" s="70"/>
      <c r="AZ1362" s="70"/>
      <c r="BA1362" s="70"/>
      <c r="BB1362" s="70"/>
      <c r="BC1362" s="70"/>
      <c r="BD1362" s="70"/>
      <c r="BE1362" s="70"/>
      <c r="BF1362" s="70"/>
      <c r="BG1362" s="70"/>
      <c r="BH1362" s="70"/>
      <c r="BI1362" s="70"/>
      <c r="BJ1362" s="70"/>
      <c r="BK1362" s="70"/>
      <c r="BL1362" s="70"/>
      <c r="BM1362" s="70"/>
      <c r="BN1362" s="70"/>
      <c r="BO1362" s="70"/>
      <c r="BP1362" s="70"/>
      <c r="BQ1362" s="70"/>
      <c r="BR1362" s="70"/>
      <c r="BS1362" s="70"/>
    </row>
    <row r="1363" spans="7:71" ht="16.5" x14ac:dyDescent="0.35">
      <c r="G1363" s="70"/>
      <c r="H1363" s="70"/>
      <c r="I1363" s="70"/>
      <c r="J1363" s="70"/>
      <c r="K1363" s="70"/>
      <c r="L1363" s="70"/>
      <c r="M1363" s="70"/>
      <c r="N1363" s="70"/>
      <c r="O1363" s="70"/>
      <c r="P1363" s="70"/>
      <c r="Q1363" s="70"/>
      <c r="R1363" s="70"/>
      <c r="S1363" s="70"/>
      <c r="T1363" s="70"/>
      <c r="U1363" s="70"/>
      <c r="V1363" s="70"/>
      <c r="W1363" s="70"/>
      <c r="X1363" s="70"/>
      <c r="Y1363" s="70"/>
      <c r="Z1363" s="70"/>
      <c r="AA1363" s="70"/>
      <c r="AB1363" s="70"/>
      <c r="AC1363" s="70"/>
      <c r="AD1363" s="70"/>
      <c r="AE1363" s="70"/>
      <c r="AF1363" s="70"/>
      <c r="AG1363" s="70"/>
      <c r="AH1363" s="70"/>
      <c r="AI1363" s="70"/>
      <c r="AJ1363" s="70"/>
      <c r="AK1363" s="70"/>
      <c r="AL1363" s="70"/>
      <c r="AM1363" s="70"/>
      <c r="AN1363" s="70"/>
      <c r="AO1363" s="70"/>
      <c r="AP1363" s="70"/>
      <c r="AQ1363" s="70"/>
      <c r="AR1363" s="70"/>
      <c r="AS1363" s="70"/>
      <c r="AT1363" s="70"/>
      <c r="AU1363" s="70"/>
      <c r="AV1363" s="70"/>
      <c r="AW1363" s="70"/>
      <c r="AX1363" s="70"/>
      <c r="AY1363" s="70"/>
      <c r="AZ1363" s="70"/>
      <c r="BA1363" s="70"/>
      <c r="BB1363" s="70"/>
      <c r="BC1363" s="70"/>
      <c r="BD1363" s="70"/>
      <c r="BE1363" s="70"/>
      <c r="BF1363" s="70"/>
      <c r="BG1363" s="70"/>
      <c r="BH1363" s="70"/>
      <c r="BI1363" s="70"/>
      <c r="BJ1363" s="70"/>
      <c r="BK1363" s="70"/>
      <c r="BL1363" s="70"/>
      <c r="BM1363" s="70"/>
      <c r="BN1363" s="70"/>
      <c r="BO1363" s="70"/>
      <c r="BP1363" s="70"/>
      <c r="BQ1363" s="70"/>
      <c r="BR1363" s="70"/>
      <c r="BS1363" s="70"/>
    </row>
    <row r="1364" spans="7:71" ht="16.5" x14ac:dyDescent="0.35">
      <c r="G1364" s="70"/>
      <c r="H1364" s="70"/>
      <c r="I1364" s="70"/>
      <c r="J1364" s="70"/>
      <c r="K1364" s="70"/>
      <c r="L1364" s="70"/>
      <c r="M1364" s="70"/>
      <c r="N1364" s="70"/>
      <c r="O1364" s="70"/>
      <c r="P1364" s="70"/>
      <c r="Q1364" s="70"/>
      <c r="R1364" s="70"/>
      <c r="S1364" s="70"/>
      <c r="T1364" s="70"/>
      <c r="U1364" s="70"/>
      <c r="V1364" s="70"/>
      <c r="W1364" s="70"/>
      <c r="X1364" s="70"/>
      <c r="Y1364" s="70"/>
      <c r="Z1364" s="70"/>
      <c r="AA1364" s="70"/>
      <c r="AB1364" s="70"/>
      <c r="AC1364" s="70"/>
      <c r="AD1364" s="70"/>
      <c r="AE1364" s="70"/>
      <c r="AF1364" s="70"/>
      <c r="AG1364" s="70"/>
      <c r="AH1364" s="70"/>
      <c r="AI1364" s="70"/>
      <c r="AJ1364" s="70"/>
      <c r="AK1364" s="70"/>
      <c r="AL1364" s="70"/>
      <c r="AM1364" s="70"/>
      <c r="AN1364" s="70"/>
      <c r="AO1364" s="70"/>
      <c r="AP1364" s="70"/>
      <c r="AQ1364" s="70"/>
      <c r="AR1364" s="70"/>
      <c r="AS1364" s="70"/>
      <c r="AT1364" s="70"/>
      <c r="AU1364" s="70"/>
      <c r="AV1364" s="70"/>
      <c r="AW1364" s="70"/>
      <c r="AX1364" s="70"/>
      <c r="AY1364" s="70"/>
      <c r="AZ1364" s="70"/>
      <c r="BA1364" s="70"/>
      <c r="BB1364" s="70"/>
      <c r="BC1364" s="70"/>
      <c r="BD1364" s="70"/>
      <c r="BE1364" s="70"/>
      <c r="BF1364" s="70"/>
      <c r="BG1364" s="70"/>
      <c r="BH1364" s="70"/>
      <c r="BI1364" s="70"/>
      <c r="BJ1364" s="70"/>
      <c r="BK1364" s="70"/>
      <c r="BL1364" s="70"/>
      <c r="BM1364" s="70"/>
      <c r="BN1364" s="70"/>
      <c r="BO1364" s="70"/>
      <c r="BP1364" s="70"/>
      <c r="BQ1364" s="70"/>
      <c r="BR1364" s="70"/>
      <c r="BS1364" s="70"/>
    </row>
    <row r="1365" spans="7:71" ht="16.5" x14ac:dyDescent="0.35">
      <c r="G1365" s="70"/>
      <c r="H1365" s="70"/>
      <c r="I1365" s="70"/>
      <c r="J1365" s="70"/>
      <c r="K1365" s="70"/>
      <c r="L1365" s="70"/>
      <c r="M1365" s="70"/>
      <c r="N1365" s="70"/>
      <c r="O1365" s="70"/>
      <c r="P1365" s="70"/>
      <c r="Q1365" s="70"/>
      <c r="R1365" s="70"/>
      <c r="S1365" s="70"/>
      <c r="T1365" s="70"/>
      <c r="U1365" s="70"/>
      <c r="V1365" s="70"/>
      <c r="W1365" s="70"/>
      <c r="X1365" s="70"/>
      <c r="Y1365" s="70"/>
      <c r="Z1365" s="70"/>
      <c r="AA1365" s="70"/>
      <c r="AB1365" s="70"/>
      <c r="AC1365" s="70"/>
      <c r="AD1365" s="70"/>
      <c r="AE1365" s="70"/>
      <c r="AF1365" s="70"/>
      <c r="AG1365" s="70"/>
      <c r="AH1365" s="70"/>
      <c r="AI1365" s="70"/>
      <c r="AJ1365" s="70"/>
      <c r="AK1365" s="70"/>
      <c r="AL1365" s="70"/>
      <c r="AM1365" s="70"/>
      <c r="AN1365" s="70"/>
      <c r="AO1365" s="70"/>
      <c r="AP1365" s="70"/>
      <c r="AQ1365" s="70"/>
      <c r="AR1365" s="70"/>
      <c r="AS1365" s="70"/>
      <c r="AT1365" s="70"/>
      <c r="AU1365" s="70"/>
      <c r="AV1365" s="70"/>
      <c r="AW1365" s="70"/>
      <c r="AX1365" s="70"/>
      <c r="AY1365" s="70"/>
      <c r="AZ1365" s="70"/>
      <c r="BA1365" s="70"/>
      <c r="BB1365" s="70"/>
      <c r="BC1365" s="70"/>
      <c r="BD1365" s="70"/>
      <c r="BE1365" s="70"/>
      <c r="BF1365" s="70"/>
      <c r="BG1365" s="70"/>
      <c r="BH1365" s="70"/>
      <c r="BI1365" s="70"/>
      <c r="BJ1365" s="70"/>
      <c r="BK1365" s="70"/>
      <c r="BL1365" s="70"/>
      <c r="BM1365" s="70"/>
      <c r="BN1365" s="70"/>
      <c r="BO1365" s="70"/>
      <c r="BP1365" s="70"/>
      <c r="BQ1365" s="70"/>
      <c r="BR1365" s="70"/>
      <c r="BS1365" s="70"/>
    </row>
    <row r="1366" spans="7:71" ht="16.5" x14ac:dyDescent="0.35">
      <c r="G1366" s="70"/>
      <c r="H1366" s="70"/>
      <c r="I1366" s="70"/>
      <c r="J1366" s="70"/>
      <c r="K1366" s="70"/>
      <c r="L1366" s="70"/>
      <c r="M1366" s="70"/>
      <c r="N1366" s="70"/>
      <c r="O1366" s="70"/>
      <c r="P1366" s="70"/>
      <c r="Q1366" s="70"/>
      <c r="R1366" s="70"/>
      <c r="S1366" s="70"/>
      <c r="T1366" s="70"/>
      <c r="U1366" s="70"/>
      <c r="V1366" s="70"/>
      <c r="W1366" s="70"/>
      <c r="X1366" s="70"/>
      <c r="Y1366" s="70"/>
      <c r="Z1366" s="70"/>
      <c r="AA1366" s="70"/>
      <c r="AB1366" s="70"/>
      <c r="AC1366" s="70"/>
      <c r="AD1366" s="70"/>
      <c r="AE1366" s="70"/>
      <c r="AF1366" s="70"/>
      <c r="AG1366" s="70"/>
      <c r="AH1366" s="70"/>
      <c r="AI1366" s="70"/>
      <c r="AJ1366" s="70"/>
      <c r="AK1366" s="70"/>
      <c r="AL1366" s="70"/>
      <c r="AM1366" s="70"/>
      <c r="AN1366" s="70"/>
      <c r="AO1366" s="70"/>
      <c r="AP1366" s="70"/>
      <c r="AQ1366" s="70"/>
      <c r="AR1366" s="70"/>
      <c r="AS1366" s="70"/>
      <c r="AT1366" s="70"/>
      <c r="AU1366" s="70"/>
      <c r="AV1366" s="70"/>
      <c r="AW1366" s="70"/>
      <c r="AX1366" s="70"/>
      <c r="AY1366" s="70"/>
      <c r="AZ1366" s="70"/>
      <c r="BA1366" s="70"/>
      <c r="BB1366" s="70"/>
      <c r="BC1366" s="70"/>
      <c r="BD1366" s="70"/>
      <c r="BE1366" s="70"/>
      <c r="BF1366" s="70"/>
      <c r="BG1366" s="70"/>
      <c r="BH1366" s="70"/>
      <c r="BI1366" s="70"/>
      <c r="BJ1366" s="70"/>
      <c r="BK1366" s="70"/>
      <c r="BL1366" s="70"/>
      <c r="BM1366" s="70"/>
      <c r="BN1366" s="70"/>
      <c r="BO1366" s="70"/>
      <c r="BP1366" s="70"/>
      <c r="BQ1366" s="70"/>
      <c r="BR1366" s="70"/>
      <c r="BS1366" s="70"/>
    </row>
    <row r="1367" spans="7:71" ht="16.5" x14ac:dyDescent="0.35">
      <c r="G1367" s="70"/>
      <c r="H1367" s="70"/>
      <c r="I1367" s="70"/>
      <c r="J1367" s="70"/>
      <c r="K1367" s="70"/>
      <c r="L1367" s="70"/>
      <c r="M1367" s="70"/>
      <c r="N1367" s="70"/>
      <c r="O1367" s="70"/>
      <c r="P1367" s="70"/>
      <c r="Q1367" s="70"/>
      <c r="R1367" s="70"/>
      <c r="S1367" s="70"/>
      <c r="T1367" s="70"/>
      <c r="U1367" s="70"/>
      <c r="V1367" s="70"/>
      <c r="W1367" s="70"/>
      <c r="X1367" s="70"/>
      <c r="Y1367" s="70"/>
      <c r="Z1367" s="70"/>
      <c r="AA1367" s="70"/>
      <c r="AB1367" s="70"/>
      <c r="AC1367" s="70"/>
      <c r="AD1367" s="70"/>
      <c r="AE1367" s="70"/>
      <c r="AF1367" s="70"/>
      <c r="AG1367" s="70"/>
      <c r="AH1367" s="70"/>
      <c r="AI1367" s="70"/>
      <c r="AJ1367" s="70"/>
      <c r="AK1367" s="70"/>
      <c r="AL1367" s="70"/>
      <c r="AM1367" s="70"/>
      <c r="AN1367" s="70"/>
      <c r="AO1367" s="70"/>
      <c r="AP1367" s="70"/>
      <c r="AQ1367" s="70"/>
      <c r="AR1367" s="70"/>
      <c r="AS1367" s="70"/>
      <c r="AT1367" s="70"/>
      <c r="AU1367" s="70"/>
      <c r="AV1367" s="70"/>
      <c r="AW1367" s="70"/>
      <c r="AX1367" s="70"/>
      <c r="AY1367" s="70"/>
      <c r="AZ1367" s="70"/>
      <c r="BA1367" s="70"/>
      <c r="BB1367" s="70"/>
      <c r="BC1367" s="70"/>
      <c r="BD1367" s="70"/>
      <c r="BE1367" s="70"/>
      <c r="BF1367" s="70"/>
      <c r="BG1367" s="70"/>
      <c r="BH1367" s="70"/>
      <c r="BI1367" s="70"/>
      <c r="BJ1367" s="70"/>
      <c r="BK1367" s="70"/>
      <c r="BL1367" s="70"/>
      <c r="BM1367" s="70"/>
      <c r="BN1367" s="70"/>
      <c r="BO1367" s="70"/>
      <c r="BP1367" s="70"/>
      <c r="BQ1367" s="70"/>
      <c r="BR1367" s="70"/>
      <c r="BS1367" s="70"/>
    </row>
    <row r="1368" spans="7:71" ht="16.5" x14ac:dyDescent="0.35">
      <c r="G1368" s="70"/>
      <c r="H1368" s="70"/>
      <c r="I1368" s="70"/>
      <c r="J1368" s="70"/>
      <c r="K1368" s="70"/>
      <c r="L1368" s="70"/>
      <c r="M1368" s="70"/>
      <c r="N1368" s="70"/>
      <c r="O1368" s="70"/>
      <c r="P1368" s="70"/>
      <c r="Q1368" s="70"/>
      <c r="R1368" s="70"/>
      <c r="S1368" s="70"/>
      <c r="T1368" s="70"/>
      <c r="U1368" s="70"/>
      <c r="V1368" s="70"/>
      <c r="W1368" s="70"/>
      <c r="X1368" s="70"/>
      <c r="Y1368" s="70"/>
      <c r="Z1368" s="70"/>
      <c r="AA1368" s="70"/>
      <c r="AB1368" s="70"/>
      <c r="AC1368" s="70"/>
      <c r="AD1368" s="70"/>
      <c r="AE1368" s="70"/>
      <c r="AF1368" s="70"/>
      <c r="AG1368" s="70"/>
      <c r="AH1368" s="70"/>
      <c r="AI1368" s="70"/>
      <c r="AJ1368" s="70"/>
      <c r="AK1368" s="70"/>
      <c r="AL1368" s="70"/>
      <c r="AM1368" s="70"/>
      <c r="AN1368" s="70"/>
      <c r="AO1368" s="70"/>
      <c r="AP1368" s="70"/>
      <c r="AQ1368" s="70"/>
      <c r="AR1368" s="70"/>
      <c r="AS1368" s="70"/>
      <c r="AT1368" s="70"/>
      <c r="AU1368" s="70"/>
      <c r="AV1368" s="70"/>
      <c r="AW1368" s="70"/>
      <c r="AX1368" s="70"/>
      <c r="AY1368" s="70"/>
      <c r="AZ1368" s="70"/>
      <c r="BA1368" s="70"/>
      <c r="BB1368" s="70"/>
      <c r="BC1368" s="70"/>
      <c r="BD1368" s="70"/>
      <c r="BE1368" s="70"/>
      <c r="BF1368" s="70"/>
      <c r="BG1368" s="70"/>
      <c r="BH1368" s="70"/>
      <c r="BI1368" s="70"/>
      <c r="BJ1368" s="70"/>
      <c r="BK1368" s="70"/>
      <c r="BL1368" s="70"/>
      <c r="BM1368" s="70"/>
      <c r="BN1368" s="70"/>
      <c r="BO1368" s="70"/>
      <c r="BP1368" s="70"/>
      <c r="BQ1368" s="70"/>
      <c r="BR1368" s="70"/>
      <c r="BS1368" s="70"/>
    </row>
    <row r="1369" spans="7:71" ht="16.5" x14ac:dyDescent="0.35">
      <c r="G1369" s="70"/>
      <c r="H1369" s="70"/>
      <c r="I1369" s="70"/>
      <c r="J1369" s="70"/>
      <c r="K1369" s="70"/>
      <c r="L1369" s="70"/>
      <c r="M1369" s="70"/>
      <c r="N1369" s="70"/>
      <c r="O1369" s="70"/>
      <c r="P1369" s="70"/>
      <c r="Q1369" s="70"/>
      <c r="R1369" s="70"/>
      <c r="S1369" s="70"/>
      <c r="T1369" s="70"/>
      <c r="U1369" s="70"/>
      <c r="V1369" s="70"/>
      <c r="W1369" s="70"/>
      <c r="X1369" s="70"/>
      <c r="Y1369" s="70"/>
      <c r="Z1369" s="70"/>
      <c r="AA1369" s="70"/>
      <c r="AB1369" s="70"/>
      <c r="AC1369" s="70"/>
      <c r="AD1369" s="70"/>
      <c r="AE1369" s="70"/>
      <c r="AF1369" s="70"/>
      <c r="AG1369" s="70"/>
      <c r="AH1369" s="70"/>
      <c r="AI1369" s="70"/>
      <c r="AJ1369" s="70"/>
      <c r="AK1369" s="70"/>
      <c r="AL1369" s="70"/>
      <c r="AM1369" s="70"/>
      <c r="AN1369" s="70"/>
      <c r="AO1369" s="70"/>
      <c r="AP1369" s="70"/>
      <c r="AQ1369" s="70"/>
      <c r="AR1369" s="70"/>
      <c r="AS1369" s="70"/>
      <c r="AT1369" s="70"/>
      <c r="AU1369" s="70"/>
      <c r="AV1369" s="70"/>
      <c r="AW1369" s="70"/>
      <c r="AX1369" s="70"/>
      <c r="AY1369" s="70"/>
      <c r="AZ1369" s="70"/>
      <c r="BA1369" s="70"/>
      <c r="BB1369" s="70"/>
      <c r="BC1369" s="70"/>
      <c r="BD1369" s="70"/>
      <c r="BE1369" s="70"/>
      <c r="BF1369" s="70"/>
      <c r="BG1369" s="70"/>
      <c r="BH1369" s="70"/>
      <c r="BI1369" s="70"/>
      <c r="BJ1369" s="70"/>
      <c r="BK1369" s="70"/>
      <c r="BL1369" s="70"/>
      <c r="BM1369" s="70"/>
      <c r="BN1369" s="70"/>
      <c r="BO1369" s="70"/>
      <c r="BP1369" s="70"/>
      <c r="BQ1369" s="70"/>
      <c r="BR1369" s="70"/>
      <c r="BS1369" s="70"/>
    </row>
    <row r="1370" spans="7:71" ht="16.5" x14ac:dyDescent="0.35">
      <c r="G1370" s="70"/>
      <c r="H1370" s="70"/>
      <c r="I1370" s="70"/>
      <c r="J1370" s="70"/>
      <c r="K1370" s="70"/>
      <c r="L1370" s="70"/>
      <c r="M1370" s="70"/>
      <c r="N1370" s="70"/>
      <c r="O1370" s="70"/>
      <c r="P1370" s="70"/>
      <c r="Q1370" s="70"/>
      <c r="R1370" s="70"/>
      <c r="S1370" s="70"/>
      <c r="T1370" s="70"/>
      <c r="U1370" s="70"/>
      <c r="V1370" s="70"/>
      <c r="W1370" s="70"/>
      <c r="X1370" s="70"/>
      <c r="Y1370" s="70"/>
      <c r="Z1370" s="70"/>
      <c r="AA1370" s="70"/>
      <c r="AB1370" s="70"/>
      <c r="AC1370" s="70"/>
      <c r="AD1370" s="70"/>
      <c r="AE1370" s="70"/>
      <c r="AF1370" s="70"/>
      <c r="AG1370" s="70"/>
      <c r="AH1370" s="70"/>
      <c r="AI1370" s="70"/>
      <c r="AJ1370" s="70"/>
      <c r="AK1370" s="70"/>
      <c r="AL1370" s="70"/>
      <c r="AM1370" s="70"/>
      <c r="AN1370" s="70"/>
      <c r="AO1370" s="70"/>
      <c r="AP1370" s="70"/>
      <c r="AQ1370" s="70"/>
      <c r="AR1370" s="70"/>
      <c r="AS1370" s="70"/>
      <c r="AT1370" s="70"/>
      <c r="AU1370" s="70"/>
      <c r="AV1370" s="70"/>
      <c r="AW1370" s="70"/>
      <c r="AX1370" s="70"/>
      <c r="AY1370" s="70"/>
      <c r="AZ1370" s="70"/>
      <c r="BA1370" s="70"/>
      <c r="BB1370" s="70"/>
      <c r="BC1370" s="70"/>
      <c r="BD1370" s="70"/>
      <c r="BE1370" s="70"/>
      <c r="BF1370" s="70"/>
      <c r="BG1370" s="70"/>
      <c r="BH1370" s="70"/>
      <c r="BI1370" s="70"/>
      <c r="BJ1370" s="70"/>
      <c r="BK1370" s="70"/>
      <c r="BL1370" s="70"/>
      <c r="BM1370" s="70"/>
      <c r="BN1370" s="70"/>
      <c r="BO1370" s="70"/>
      <c r="BP1370" s="70"/>
      <c r="BQ1370" s="70"/>
      <c r="BR1370" s="70"/>
      <c r="BS1370" s="70"/>
    </row>
    <row r="1371" spans="7:71" ht="16.5" x14ac:dyDescent="0.35">
      <c r="G1371" s="70"/>
      <c r="H1371" s="70"/>
      <c r="I1371" s="70"/>
      <c r="J1371" s="70"/>
      <c r="K1371" s="70"/>
      <c r="L1371" s="70"/>
      <c r="M1371" s="70"/>
      <c r="N1371" s="70"/>
      <c r="O1371" s="70"/>
      <c r="P1371" s="70"/>
      <c r="Q1371" s="70"/>
      <c r="R1371" s="70"/>
      <c r="S1371" s="70"/>
      <c r="T1371" s="70"/>
      <c r="U1371" s="70"/>
      <c r="V1371" s="70"/>
      <c r="W1371" s="70"/>
      <c r="X1371" s="70"/>
      <c r="Y1371" s="70"/>
      <c r="Z1371" s="70"/>
      <c r="AA1371" s="70"/>
      <c r="AB1371" s="70"/>
      <c r="AC1371" s="70"/>
      <c r="AD1371" s="70"/>
      <c r="AE1371" s="70"/>
      <c r="AF1371" s="70"/>
      <c r="AG1371" s="70"/>
      <c r="AH1371" s="70"/>
      <c r="AI1371" s="70"/>
      <c r="AJ1371" s="70"/>
      <c r="AK1371" s="70"/>
      <c r="AL1371" s="70"/>
      <c r="AM1371" s="70"/>
      <c r="AN1371" s="70"/>
      <c r="AO1371" s="70"/>
      <c r="AP1371" s="70"/>
      <c r="AQ1371" s="70"/>
      <c r="AR1371" s="70"/>
      <c r="AS1371" s="70"/>
      <c r="AT1371" s="70"/>
      <c r="AU1371" s="70"/>
      <c r="AV1371" s="70"/>
      <c r="AW1371" s="70"/>
      <c r="AX1371" s="70"/>
      <c r="AY1371" s="70"/>
      <c r="AZ1371" s="70"/>
      <c r="BA1371" s="70"/>
      <c r="BB1371" s="70"/>
      <c r="BC1371" s="70"/>
      <c r="BD1371" s="70"/>
      <c r="BE1371" s="70"/>
      <c r="BF1371" s="70"/>
      <c r="BG1371" s="70"/>
      <c r="BH1371" s="70"/>
      <c r="BI1371" s="70"/>
      <c r="BJ1371" s="70"/>
      <c r="BK1371" s="70"/>
      <c r="BL1371" s="70"/>
      <c r="BM1371" s="70"/>
      <c r="BN1371" s="70"/>
      <c r="BO1371" s="70"/>
      <c r="BP1371" s="70"/>
      <c r="BQ1371" s="70"/>
      <c r="BR1371" s="70"/>
      <c r="BS1371" s="70"/>
    </row>
    <row r="1372" spans="7:71" ht="16.5" x14ac:dyDescent="0.35">
      <c r="G1372" s="70"/>
      <c r="H1372" s="70"/>
      <c r="I1372" s="70"/>
      <c r="J1372" s="70"/>
      <c r="K1372" s="70"/>
      <c r="L1372" s="70"/>
      <c r="M1372" s="70"/>
      <c r="N1372" s="70"/>
      <c r="O1372" s="70"/>
      <c r="P1372" s="70"/>
      <c r="Q1372" s="70"/>
      <c r="R1372" s="70"/>
      <c r="S1372" s="70"/>
      <c r="T1372" s="70"/>
      <c r="U1372" s="70"/>
      <c r="V1372" s="70"/>
      <c r="W1372" s="70"/>
      <c r="X1372" s="70"/>
      <c r="Y1372" s="70"/>
      <c r="Z1372" s="70"/>
      <c r="AA1372" s="70"/>
      <c r="AB1372" s="70"/>
      <c r="AC1372" s="70"/>
      <c r="AD1372" s="70"/>
      <c r="AE1372" s="70"/>
      <c r="AF1372" s="70"/>
      <c r="AG1372" s="70"/>
      <c r="AH1372" s="70"/>
      <c r="AI1372" s="70"/>
      <c r="AJ1372" s="70"/>
      <c r="AK1372" s="70"/>
      <c r="AL1372" s="70"/>
      <c r="AM1372" s="70"/>
      <c r="AN1372" s="70"/>
      <c r="AO1372" s="70"/>
      <c r="AP1372" s="70"/>
      <c r="AQ1372" s="70"/>
      <c r="AR1372" s="70"/>
      <c r="AS1372" s="70"/>
      <c r="AT1372" s="70"/>
      <c r="AU1372" s="70"/>
      <c r="AV1372" s="70"/>
      <c r="AW1372" s="70"/>
      <c r="AX1372" s="70"/>
      <c r="AY1372" s="70"/>
      <c r="AZ1372" s="70"/>
      <c r="BA1372" s="70"/>
      <c r="BB1372" s="70"/>
      <c r="BC1372" s="70"/>
      <c r="BD1372" s="70"/>
      <c r="BE1372" s="70"/>
      <c r="BF1372" s="70"/>
      <c r="BG1372" s="70"/>
      <c r="BH1372" s="70"/>
      <c r="BI1372" s="70"/>
      <c r="BJ1372" s="70"/>
      <c r="BK1372" s="70"/>
      <c r="BL1372" s="70"/>
      <c r="BM1372" s="70"/>
      <c r="BN1372" s="70"/>
      <c r="BO1372" s="70"/>
      <c r="BP1372" s="70"/>
      <c r="BQ1372" s="70"/>
      <c r="BR1372" s="70"/>
      <c r="BS1372" s="70"/>
    </row>
    <row r="1373" spans="7:71" ht="16.5" x14ac:dyDescent="0.35">
      <c r="G1373" s="70"/>
      <c r="H1373" s="70"/>
      <c r="I1373" s="70"/>
      <c r="J1373" s="70"/>
      <c r="K1373" s="70"/>
      <c r="L1373" s="70"/>
      <c r="M1373" s="70"/>
      <c r="N1373" s="70"/>
      <c r="O1373" s="70"/>
      <c r="P1373" s="70"/>
      <c r="Q1373" s="70"/>
      <c r="R1373" s="70"/>
      <c r="S1373" s="70"/>
      <c r="T1373" s="70"/>
      <c r="U1373" s="70"/>
      <c r="V1373" s="70"/>
      <c r="W1373" s="70"/>
      <c r="X1373" s="70"/>
      <c r="Y1373" s="70"/>
      <c r="Z1373" s="70"/>
      <c r="AA1373" s="70"/>
      <c r="AB1373" s="70"/>
      <c r="AC1373" s="70"/>
      <c r="AD1373" s="70"/>
      <c r="AE1373" s="70"/>
      <c r="AF1373" s="70"/>
      <c r="AG1373" s="70"/>
      <c r="AH1373" s="70"/>
      <c r="AI1373" s="70"/>
      <c r="AJ1373" s="70"/>
      <c r="AK1373" s="70"/>
      <c r="AL1373" s="70"/>
      <c r="AM1373" s="70"/>
      <c r="AN1373" s="70"/>
      <c r="AO1373" s="70"/>
      <c r="AP1373" s="70"/>
      <c r="AQ1373" s="70"/>
      <c r="AR1373" s="70"/>
      <c r="AS1373" s="70"/>
      <c r="AT1373" s="70"/>
      <c r="AU1373" s="70"/>
      <c r="AV1373" s="70"/>
      <c r="AW1373" s="70"/>
      <c r="AX1373" s="70"/>
      <c r="AY1373" s="70"/>
      <c r="AZ1373" s="70"/>
      <c r="BA1373" s="70"/>
      <c r="BB1373" s="70"/>
      <c r="BC1373" s="70"/>
      <c r="BD1373" s="70"/>
      <c r="BE1373" s="70"/>
      <c r="BF1373" s="70"/>
      <c r="BG1373" s="70"/>
      <c r="BH1373" s="70"/>
      <c r="BI1373" s="70"/>
      <c r="BJ1373" s="70"/>
      <c r="BK1373" s="70"/>
      <c r="BL1373" s="70"/>
      <c r="BM1373" s="70"/>
      <c r="BN1373" s="70"/>
      <c r="BO1373" s="70"/>
      <c r="BP1373" s="70"/>
      <c r="BQ1373" s="70"/>
      <c r="BR1373" s="70"/>
      <c r="BS1373" s="70"/>
    </row>
    <row r="1374" spans="7:71" ht="16.5" x14ac:dyDescent="0.35">
      <c r="G1374" s="70"/>
      <c r="H1374" s="70"/>
      <c r="I1374" s="70"/>
      <c r="J1374" s="70"/>
      <c r="K1374" s="70"/>
      <c r="L1374" s="70"/>
      <c r="M1374" s="70"/>
      <c r="N1374" s="70"/>
      <c r="O1374" s="70"/>
      <c r="P1374" s="70"/>
      <c r="Q1374" s="70"/>
      <c r="R1374" s="70"/>
      <c r="S1374" s="70"/>
      <c r="T1374" s="70"/>
      <c r="U1374" s="70"/>
      <c r="V1374" s="70"/>
      <c r="W1374" s="70"/>
      <c r="X1374" s="70"/>
      <c r="Y1374" s="70"/>
      <c r="Z1374" s="70"/>
      <c r="AA1374" s="70"/>
      <c r="AB1374" s="70"/>
      <c r="AC1374" s="70"/>
      <c r="AD1374" s="70"/>
      <c r="AE1374" s="70"/>
      <c r="AF1374" s="70"/>
      <c r="AG1374" s="70"/>
      <c r="AH1374" s="70"/>
      <c r="AI1374" s="70"/>
      <c r="AJ1374" s="70"/>
      <c r="AK1374" s="70"/>
      <c r="AL1374" s="70"/>
      <c r="AM1374" s="70"/>
      <c r="AN1374" s="70"/>
      <c r="AO1374" s="70"/>
      <c r="AP1374" s="70"/>
      <c r="AQ1374" s="70"/>
      <c r="AR1374" s="70"/>
      <c r="AS1374" s="70"/>
      <c r="AT1374" s="70"/>
      <c r="AU1374" s="70"/>
      <c r="AV1374" s="70"/>
      <c r="AW1374" s="70"/>
      <c r="AX1374" s="70"/>
      <c r="AY1374" s="70"/>
      <c r="AZ1374" s="70"/>
      <c r="BA1374" s="70"/>
      <c r="BB1374" s="70"/>
      <c r="BC1374" s="70"/>
      <c r="BD1374" s="70"/>
      <c r="BE1374" s="70"/>
      <c r="BF1374" s="70"/>
      <c r="BG1374" s="70"/>
      <c r="BH1374" s="70"/>
      <c r="BI1374" s="70"/>
      <c r="BJ1374" s="70"/>
      <c r="BK1374" s="70"/>
      <c r="BL1374" s="70"/>
      <c r="BM1374" s="70"/>
      <c r="BN1374" s="70"/>
      <c r="BO1374" s="70"/>
      <c r="BP1374" s="70"/>
      <c r="BQ1374" s="70"/>
      <c r="BR1374" s="70"/>
      <c r="BS1374" s="70"/>
    </row>
    <row r="1375" spans="7:71" ht="16.5" x14ac:dyDescent="0.35">
      <c r="G1375" s="70"/>
      <c r="H1375" s="70"/>
      <c r="I1375" s="70"/>
      <c r="J1375" s="70"/>
      <c r="K1375" s="70"/>
      <c r="L1375" s="70"/>
      <c r="M1375" s="70"/>
      <c r="N1375" s="70"/>
      <c r="O1375" s="70"/>
      <c r="P1375" s="70"/>
      <c r="Q1375" s="70"/>
      <c r="R1375" s="70"/>
      <c r="S1375" s="70"/>
      <c r="T1375" s="70"/>
      <c r="U1375" s="70"/>
      <c r="V1375" s="70"/>
      <c r="W1375" s="70"/>
      <c r="X1375" s="70"/>
      <c r="Y1375" s="70"/>
      <c r="Z1375" s="70"/>
      <c r="AA1375" s="70"/>
      <c r="AB1375" s="70"/>
      <c r="AC1375" s="70"/>
      <c r="AD1375" s="70"/>
      <c r="AE1375" s="70"/>
      <c r="AF1375" s="70"/>
      <c r="AG1375" s="70"/>
      <c r="AH1375" s="70"/>
      <c r="AI1375" s="70"/>
      <c r="AJ1375" s="70"/>
      <c r="AK1375" s="70"/>
      <c r="AL1375" s="70"/>
      <c r="AM1375" s="70"/>
      <c r="AN1375" s="70"/>
      <c r="AO1375" s="70"/>
      <c r="AP1375" s="70"/>
      <c r="AQ1375" s="70"/>
      <c r="AR1375" s="70"/>
      <c r="AS1375" s="70"/>
      <c r="AT1375" s="70"/>
      <c r="AU1375" s="70"/>
      <c r="AV1375" s="70"/>
      <c r="AW1375" s="70"/>
      <c r="AX1375" s="70"/>
      <c r="AY1375" s="70"/>
      <c r="AZ1375" s="70"/>
      <c r="BA1375" s="70"/>
      <c r="BB1375" s="70"/>
      <c r="BC1375" s="70"/>
      <c r="BD1375" s="70"/>
      <c r="BE1375" s="70"/>
      <c r="BF1375" s="70"/>
      <c r="BG1375" s="70"/>
      <c r="BH1375" s="70"/>
      <c r="BI1375" s="70"/>
      <c r="BJ1375" s="70"/>
      <c r="BK1375" s="70"/>
      <c r="BL1375" s="70"/>
      <c r="BM1375" s="70"/>
      <c r="BN1375" s="70"/>
      <c r="BO1375" s="70"/>
      <c r="BP1375" s="70"/>
      <c r="BQ1375" s="70"/>
      <c r="BR1375" s="70"/>
      <c r="BS1375" s="70"/>
    </row>
    <row r="1376" spans="7:71" ht="16.5" x14ac:dyDescent="0.35">
      <c r="G1376" s="70"/>
      <c r="H1376" s="70"/>
      <c r="I1376" s="70"/>
      <c r="J1376" s="70"/>
      <c r="K1376" s="70"/>
      <c r="L1376" s="70"/>
      <c r="M1376" s="70"/>
      <c r="N1376" s="70"/>
      <c r="O1376" s="70"/>
      <c r="P1376" s="70"/>
      <c r="Q1376" s="70"/>
      <c r="R1376" s="70"/>
      <c r="S1376" s="70"/>
      <c r="T1376" s="70"/>
      <c r="U1376" s="70"/>
      <c r="V1376" s="70"/>
      <c r="W1376" s="70"/>
      <c r="X1376" s="70"/>
      <c r="Y1376" s="70"/>
      <c r="Z1376" s="70"/>
      <c r="AA1376" s="70"/>
      <c r="AB1376" s="70"/>
      <c r="AC1376" s="70"/>
      <c r="AD1376" s="70"/>
      <c r="AE1376" s="70"/>
      <c r="AF1376" s="70"/>
      <c r="AG1376" s="70"/>
      <c r="AH1376" s="70"/>
      <c r="AI1376" s="70"/>
      <c r="AJ1376" s="70"/>
      <c r="AK1376" s="70"/>
      <c r="AL1376" s="70"/>
      <c r="AM1376" s="70"/>
      <c r="AN1376" s="70"/>
      <c r="AO1376" s="70"/>
      <c r="AP1376" s="70"/>
      <c r="AQ1376" s="70"/>
      <c r="AR1376" s="70"/>
      <c r="AS1376" s="70"/>
      <c r="AT1376" s="70"/>
      <c r="AU1376" s="70"/>
      <c r="AV1376" s="70"/>
      <c r="AW1376" s="70"/>
      <c r="AX1376" s="70"/>
      <c r="AY1376" s="70"/>
      <c r="AZ1376" s="70"/>
      <c r="BA1376" s="70"/>
      <c r="BB1376" s="70"/>
      <c r="BC1376" s="70"/>
      <c r="BD1376" s="70"/>
      <c r="BE1376" s="70"/>
      <c r="BF1376" s="70"/>
      <c r="BG1376" s="70"/>
      <c r="BH1376" s="70"/>
      <c r="BI1376" s="70"/>
      <c r="BJ1376" s="70"/>
      <c r="BK1376" s="70"/>
      <c r="BL1376" s="70"/>
      <c r="BM1376" s="70"/>
      <c r="BN1376" s="70"/>
      <c r="BO1376" s="70"/>
      <c r="BP1376" s="70"/>
      <c r="BQ1376" s="70"/>
      <c r="BR1376" s="70"/>
      <c r="BS1376" s="70"/>
    </row>
    <row r="1377" spans="7:71" ht="16.5" x14ac:dyDescent="0.35">
      <c r="G1377" s="70"/>
      <c r="H1377" s="70"/>
      <c r="I1377" s="70"/>
      <c r="J1377" s="70"/>
      <c r="K1377" s="70"/>
      <c r="L1377" s="70"/>
      <c r="M1377" s="70"/>
      <c r="N1377" s="70"/>
      <c r="O1377" s="70"/>
      <c r="P1377" s="70"/>
      <c r="Q1377" s="70"/>
      <c r="R1377" s="70"/>
      <c r="S1377" s="70"/>
      <c r="T1377" s="70"/>
      <c r="U1377" s="70"/>
      <c r="V1377" s="70"/>
      <c r="W1377" s="70"/>
      <c r="X1377" s="70"/>
      <c r="Y1377" s="70"/>
      <c r="Z1377" s="70"/>
      <c r="AA1377" s="70"/>
      <c r="AB1377" s="70"/>
      <c r="AC1377" s="70"/>
      <c r="AD1377" s="70"/>
      <c r="AE1377" s="70"/>
      <c r="AF1377" s="70"/>
      <c r="AG1377" s="70"/>
      <c r="AH1377" s="70"/>
      <c r="AI1377" s="70"/>
      <c r="AJ1377" s="70"/>
      <c r="AK1377" s="70"/>
      <c r="AL1377" s="70"/>
      <c r="AM1377" s="70"/>
      <c r="AN1377" s="70"/>
      <c r="AO1377" s="70"/>
      <c r="AP1377" s="70"/>
      <c r="AQ1377" s="70"/>
      <c r="AR1377" s="70"/>
      <c r="AS1377" s="70"/>
      <c r="AT1377" s="70"/>
      <c r="AU1377" s="70"/>
      <c r="AV1377" s="70"/>
      <c r="AW1377" s="70"/>
      <c r="AX1377" s="70"/>
      <c r="AY1377" s="70"/>
      <c r="AZ1377" s="70"/>
      <c r="BA1377" s="70"/>
      <c r="BB1377" s="70"/>
      <c r="BC1377" s="70"/>
      <c r="BD1377" s="70"/>
      <c r="BE1377" s="70"/>
      <c r="BF1377" s="70"/>
      <c r="BG1377" s="70"/>
      <c r="BH1377" s="70"/>
      <c r="BI1377" s="70"/>
      <c r="BJ1377" s="70"/>
      <c r="BK1377" s="70"/>
      <c r="BL1377" s="70"/>
      <c r="BM1377" s="70"/>
      <c r="BN1377" s="70"/>
      <c r="BO1377" s="70"/>
      <c r="BP1377" s="70"/>
      <c r="BQ1377" s="70"/>
      <c r="BR1377" s="70"/>
      <c r="BS1377" s="70"/>
    </row>
    <row r="1378" spans="7:71" ht="16.5" x14ac:dyDescent="0.35">
      <c r="G1378" s="70"/>
      <c r="H1378" s="70"/>
      <c r="I1378" s="70"/>
      <c r="J1378" s="70"/>
      <c r="K1378" s="70"/>
      <c r="L1378" s="70"/>
      <c r="M1378" s="70"/>
      <c r="N1378" s="70"/>
      <c r="O1378" s="70"/>
      <c r="P1378" s="70"/>
      <c r="Q1378" s="70"/>
      <c r="R1378" s="70"/>
      <c r="S1378" s="70"/>
      <c r="T1378" s="70"/>
      <c r="U1378" s="70"/>
      <c r="V1378" s="70"/>
      <c r="W1378" s="70"/>
      <c r="X1378" s="70"/>
      <c r="Y1378" s="70"/>
      <c r="Z1378" s="70"/>
      <c r="AA1378" s="70"/>
      <c r="AB1378" s="70"/>
      <c r="AC1378" s="70"/>
      <c r="AD1378" s="70"/>
      <c r="AE1378" s="70"/>
      <c r="AF1378" s="70"/>
      <c r="AG1378" s="70"/>
      <c r="AH1378" s="70"/>
      <c r="AI1378" s="70"/>
      <c r="AJ1378" s="70"/>
      <c r="AK1378" s="70"/>
      <c r="AL1378" s="70"/>
      <c r="AM1378" s="70"/>
      <c r="AN1378" s="70"/>
      <c r="AO1378" s="70"/>
      <c r="AP1378" s="70"/>
      <c r="AQ1378" s="70"/>
      <c r="AR1378" s="70"/>
      <c r="AS1378" s="70"/>
      <c r="AT1378" s="70"/>
      <c r="AU1378" s="70"/>
      <c r="AV1378" s="70"/>
      <c r="AW1378" s="70"/>
      <c r="AX1378" s="70"/>
      <c r="AY1378" s="70"/>
      <c r="AZ1378" s="70"/>
      <c r="BA1378" s="70"/>
      <c r="BB1378" s="70"/>
      <c r="BC1378" s="70"/>
      <c r="BD1378" s="70"/>
      <c r="BE1378" s="70"/>
      <c r="BF1378" s="70"/>
      <c r="BG1378" s="70"/>
      <c r="BH1378" s="70"/>
      <c r="BI1378" s="70"/>
      <c r="BJ1378" s="70"/>
      <c r="BK1378" s="70"/>
      <c r="BL1378" s="70"/>
      <c r="BM1378" s="70"/>
      <c r="BN1378" s="70"/>
      <c r="BO1378" s="70"/>
      <c r="BP1378" s="70"/>
      <c r="BQ1378" s="70"/>
      <c r="BR1378" s="70"/>
      <c r="BS1378" s="70"/>
    </row>
    <row r="1379" spans="7:71" ht="16.5" x14ac:dyDescent="0.35">
      <c r="G1379" s="70"/>
      <c r="H1379" s="70"/>
      <c r="I1379" s="70"/>
      <c r="J1379" s="70"/>
      <c r="K1379" s="70"/>
      <c r="L1379" s="70"/>
      <c r="M1379" s="70"/>
      <c r="N1379" s="70"/>
      <c r="O1379" s="70"/>
      <c r="P1379" s="70"/>
      <c r="Q1379" s="70"/>
      <c r="R1379" s="70"/>
      <c r="S1379" s="70"/>
      <c r="T1379" s="70"/>
      <c r="U1379" s="70"/>
      <c r="V1379" s="70"/>
      <c r="W1379" s="70"/>
      <c r="X1379" s="70"/>
      <c r="Y1379" s="70"/>
      <c r="Z1379" s="70"/>
      <c r="AA1379" s="70"/>
      <c r="AB1379" s="70"/>
      <c r="AC1379" s="70"/>
      <c r="AD1379" s="70"/>
      <c r="AE1379" s="70"/>
      <c r="AF1379" s="70"/>
      <c r="AG1379" s="70"/>
      <c r="AH1379" s="70"/>
      <c r="AI1379" s="70"/>
      <c r="AJ1379" s="70"/>
      <c r="AK1379" s="70"/>
      <c r="AL1379" s="70"/>
      <c r="AM1379" s="70"/>
      <c r="AN1379" s="70"/>
      <c r="AO1379" s="70"/>
      <c r="AP1379" s="70"/>
      <c r="AQ1379" s="70"/>
      <c r="AR1379" s="70"/>
      <c r="AS1379" s="70"/>
      <c r="AT1379" s="70"/>
      <c r="AU1379" s="70"/>
      <c r="AV1379" s="70"/>
      <c r="AW1379" s="70"/>
      <c r="AX1379" s="70"/>
      <c r="AY1379" s="70"/>
      <c r="AZ1379" s="70"/>
      <c r="BA1379" s="70"/>
      <c r="BB1379" s="70"/>
      <c r="BC1379" s="70"/>
      <c r="BD1379" s="70"/>
      <c r="BE1379" s="70"/>
      <c r="BF1379" s="70"/>
      <c r="BG1379" s="70"/>
      <c r="BH1379" s="70"/>
      <c r="BI1379" s="70"/>
      <c r="BJ1379" s="70"/>
      <c r="BK1379" s="70"/>
      <c r="BL1379" s="70"/>
      <c r="BM1379" s="70"/>
      <c r="BN1379" s="70"/>
      <c r="BO1379" s="70"/>
      <c r="BP1379" s="70"/>
      <c r="BQ1379" s="70"/>
      <c r="BR1379" s="70"/>
      <c r="BS1379" s="70"/>
    </row>
    <row r="1380" spans="7:71" ht="16.5" x14ac:dyDescent="0.35">
      <c r="G1380" s="70"/>
      <c r="H1380" s="70"/>
      <c r="I1380" s="70"/>
      <c r="J1380" s="70"/>
      <c r="K1380" s="70"/>
      <c r="L1380" s="70"/>
      <c r="M1380" s="70"/>
      <c r="N1380" s="70"/>
      <c r="O1380" s="70"/>
      <c r="P1380" s="70"/>
      <c r="Q1380" s="70"/>
      <c r="R1380" s="70"/>
      <c r="S1380" s="70"/>
      <c r="T1380" s="70"/>
      <c r="U1380" s="70"/>
      <c r="V1380" s="70"/>
      <c r="W1380" s="70"/>
      <c r="X1380" s="70"/>
      <c r="Y1380" s="70"/>
      <c r="Z1380" s="70"/>
      <c r="AA1380" s="70"/>
      <c r="AB1380" s="70"/>
      <c r="AC1380" s="70"/>
      <c r="AD1380" s="70"/>
      <c r="AE1380" s="70"/>
      <c r="AF1380" s="70"/>
      <c r="AG1380" s="70"/>
      <c r="AH1380" s="70"/>
      <c r="AI1380" s="70"/>
      <c r="AJ1380" s="70"/>
      <c r="AK1380" s="70"/>
      <c r="AL1380" s="70"/>
      <c r="AM1380" s="70"/>
      <c r="AN1380" s="70"/>
      <c r="AO1380" s="70"/>
      <c r="AP1380" s="70"/>
      <c r="AQ1380" s="70"/>
      <c r="AR1380" s="70"/>
      <c r="AS1380" s="70"/>
      <c r="AT1380" s="70"/>
      <c r="AU1380" s="70"/>
      <c r="AV1380" s="70"/>
      <c r="AW1380" s="70"/>
      <c r="AX1380" s="70"/>
      <c r="AY1380" s="70"/>
      <c r="AZ1380" s="70"/>
      <c r="BA1380" s="70"/>
      <c r="BB1380" s="70"/>
      <c r="BC1380" s="70"/>
      <c r="BD1380" s="70"/>
      <c r="BE1380" s="70"/>
      <c r="BF1380" s="70"/>
      <c r="BG1380" s="70"/>
      <c r="BH1380" s="70"/>
      <c r="BI1380" s="70"/>
      <c r="BJ1380" s="70"/>
      <c r="BK1380" s="70"/>
      <c r="BL1380" s="70"/>
      <c r="BM1380" s="70"/>
      <c r="BN1380" s="70"/>
      <c r="BO1380" s="70"/>
      <c r="BP1380" s="70"/>
      <c r="BQ1380" s="70"/>
      <c r="BR1380" s="70"/>
      <c r="BS1380" s="70"/>
    </row>
    <row r="1381" spans="7:71" ht="16.5" x14ac:dyDescent="0.35">
      <c r="G1381" s="70"/>
      <c r="H1381" s="70"/>
      <c r="I1381" s="70"/>
      <c r="J1381" s="70"/>
      <c r="K1381" s="70"/>
      <c r="L1381" s="70"/>
      <c r="M1381" s="70"/>
      <c r="N1381" s="70"/>
      <c r="O1381" s="70"/>
      <c r="P1381" s="70"/>
      <c r="Q1381" s="70"/>
      <c r="R1381" s="70"/>
      <c r="S1381" s="70"/>
      <c r="T1381" s="70"/>
      <c r="U1381" s="70"/>
      <c r="V1381" s="70"/>
      <c r="W1381" s="70"/>
      <c r="X1381" s="70"/>
      <c r="Y1381" s="70"/>
      <c r="Z1381" s="70"/>
      <c r="AA1381" s="70"/>
      <c r="AB1381" s="70"/>
      <c r="AC1381" s="70"/>
      <c r="AD1381" s="70"/>
      <c r="AE1381" s="70"/>
      <c r="AF1381" s="70"/>
      <c r="AG1381" s="70"/>
      <c r="AH1381" s="70"/>
      <c r="AI1381" s="70"/>
      <c r="AJ1381" s="70"/>
      <c r="AK1381" s="70"/>
      <c r="AL1381" s="70"/>
      <c r="AM1381" s="70"/>
      <c r="AN1381" s="70"/>
      <c r="AO1381" s="70"/>
      <c r="AP1381" s="70"/>
      <c r="AQ1381" s="70"/>
      <c r="AR1381" s="70"/>
      <c r="AS1381" s="70"/>
      <c r="AT1381" s="70"/>
      <c r="AU1381" s="70"/>
      <c r="AV1381" s="70"/>
      <c r="AW1381" s="70"/>
      <c r="AX1381" s="70"/>
      <c r="AY1381" s="70"/>
      <c r="AZ1381" s="70"/>
      <c r="BA1381" s="70"/>
      <c r="BB1381" s="70"/>
      <c r="BC1381" s="70"/>
      <c r="BD1381" s="70"/>
      <c r="BE1381" s="70"/>
      <c r="BF1381" s="70"/>
      <c r="BG1381" s="70"/>
      <c r="BH1381" s="70"/>
      <c r="BI1381" s="70"/>
      <c r="BJ1381" s="70"/>
      <c r="BK1381" s="70"/>
      <c r="BL1381" s="70"/>
      <c r="BM1381" s="70"/>
      <c r="BN1381" s="70"/>
      <c r="BO1381" s="70"/>
      <c r="BP1381" s="70"/>
      <c r="BQ1381" s="70"/>
      <c r="BR1381" s="70"/>
      <c r="BS1381" s="70"/>
    </row>
    <row r="1382" spans="7:71" ht="16.5" x14ac:dyDescent="0.35">
      <c r="G1382" s="70"/>
      <c r="H1382" s="70"/>
      <c r="I1382" s="70"/>
      <c r="J1382" s="70"/>
      <c r="K1382" s="70"/>
      <c r="L1382" s="70"/>
      <c r="M1382" s="70"/>
      <c r="N1382" s="70"/>
      <c r="O1382" s="70"/>
      <c r="P1382" s="70"/>
      <c r="Q1382" s="70"/>
      <c r="R1382" s="70"/>
      <c r="S1382" s="70"/>
      <c r="T1382" s="70"/>
      <c r="U1382" s="70"/>
      <c r="V1382" s="70"/>
      <c r="W1382" s="70"/>
      <c r="X1382" s="70"/>
      <c r="Y1382" s="70"/>
      <c r="Z1382" s="70"/>
      <c r="AA1382" s="70"/>
      <c r="AB1382" s="70"/>
      <c r="AC1382" s="70"/>
      <c r="AD1382" s="70"/>
      <c r="AE1382" s="70"/>
      <c r="AF1382" s="70"/>
      <c r="AG1382" s="70"/>
      <c r="AH1382" s="70"/>
      <c r="AI1382" s="70"/>
      <c r="AJ1382" s="70"/>
      <c r="AK1382" s="70"/>
      <c r="AL1382" s="70"/>
      <c r="AM1382" s="70"/>
      <c r="AN1382" s="70"/>
      <c r="AO1382" s="70"/>
      <c r="AP1382" s="70"/>
      <c r="AQ1382" s="70"/>
      <c r="AR1382" s="70"/>
      <c r="AS1382" s="70"/>
      <c r="AT1382" s="70"/>
      <c r="AU1382" s="70"/>
      <c r="AV1382" s="70"/>
      <c r="AW1382" s="70"/>
      <c r="AX1382" s="70"/>
      <c r="AY1382" s="70"/>
      <c r="AZ1382" s="70"/>
      <c r="BA1382" s="70"/>
      <c r="BB1382" s="70"/>
      <c r="BC1382" s="70"/>
      <c r="BD1382" s="70"/>
      <c r="BE1382" s="70"/>
      <c r="BF1382" s="70"/>
      <c r="BG1382" s="70"/>
      <c r="BH1382" s="70"/>
      <c r="BI1382" s="70"/>
      <c r="BJ1382" s="70"/>
      <c r="BK1382" s="70"/>
      <c r="BL1382" s="70"/>
      <c r="BM1382" s="70"/>
      <c r="BN1382" s="70"/>
      <c r="BO1382" s="70"/>
      <c r="BP1382" s="70"/>
      <c r="BQ1382" s="70"/>
      <c r="BR1382" s="70"/>
      <c r="BS1382" s="70"/>
    </row>
    <row r="1383" spans="7:71" ht="16.5" x14ac:dyDescent="0.35">
      <c r="G1383" s="70"/>
      <c r="H1383" s="70"/>
      <c r="I1383" s="70"/>
      <c r="J1383" s="70"/>
      <c r="K1383" s="70"/>
      <c r="L1383" s="70"/>
      <c r="M1383" s="70"/>
      <c r="N1383" s="70"/>
      <c r="O1383" s="70"/>
      <c r="P1383" s="70"/>
      <c r="Q1383" s="70"/>
      <c r="R1383" s="70"/>
      <c r="S1383" s="70"/>
      <c r="T1383" s="70"/>
      <c r="U1383" s="70"/>
      <c r="V1383" s="70"/>
      <c r="W1383" s="70"/>
      <c r="X1383" s="70"/>
      <c r="Y1383" s="70"/>
      <c r="Z1383" s="70"/>
      <c r="AA1383" s="70"/>
      <c r="AB1383" s="70"/>
      <c r="AC1383" s="70"/>
      <c r="AD1383" s="70"/>
      <c r="AE1383" s="70"/>
      <c r="AF1383" s="70"/>
      <c r="AG1383" s="70"/>
      <c r="AH1383" s="70"/>
      <c r="AI1383" s="70"/>
      <c r="AJ1383" s="70"/>
      <c r="AK1383" s="70"/>
      <c r="AL1383" s="70"/>
      <c r="AM1383" s="70"/>
      <c r="AN1383" s="70"/>
      <c r="AO1383" s="70"/>
      <c r="AP1383" s="70"/>
      <c r="AQ1383" s="70"/>
      <c r="AR1383" s="70"/>
      <c r="AS1383" s="70"/>
      <c r="AT1383" s="70"/>
      <c r="AU1383" s="70"/>
      <c r="AV1383" s="70"/>
      <c r="AW1383" s="70"/>
      <c r="AX1383" s="70"/>
      <c r="AY1383" s="70"/>
      <c r="AZ1383" s="70"/>
      <c r="BA1383" s="70"/>
      <c r="BB1383" s="70"/>
      <c r="BC1383" s="70"/>
      <c r="BD1383" s="70"/>
      <c r="BE1383" s="70"/>
      <c r="BF1383" s="70"/>
      <c r="BG1383" s="70"/>
      <c r="BH1383" s="70"/>
      <c r="BI1383" s="70"/>
      <c r="BJ1383" s="70"/>
      <c r="BK1383" s="70"/>
      <c r="BL1383" s="70"/>
      <c r="BM1383" s="70"/>
      <c r="BN1383" s="70"/>
      <c r="BO1383" s="70"/>
      <c r="BP1383" s="70"/>
      <c r="BQ1383" s="70"/>
      <c r="BR1383" s="70"/>
      <c r="BS1383" s="70"/>
    </row>
    <row r="1384" spans="7:71" ht="16.5" x14ac:dyDescent="0.35">
      <c r="G1384" s="70"/>
      <c r="H1384" s="70"/>
      <c r="I1384" s="70"/>
      <c r="J1384" s="70"/>
      <c r="K1384" s="70"/>
      <c r="L1384" s="70"/>
      <c r="M1384" s="70"/>
      <c r="N1384" s="70"/>
      <c r="O1384" s="70"/>
      <c r="P1384" s="70"/>
      <c r="Q1384" s="70"/>
      <c r="R1384" s="70"/>
      <c r="S1384" s="70"/>
      <c r="T1384" s="70"/>
      <c r="U1384" s="70"/>
      <c r="V1384" s="70"/>
      <c r="W1384" s="70"/>
      <c r="X1384" s="70"/>
      <c r="Y1384" s="70"/>
      <c r="Z1384" s="70"/>
      <c r="AA1384" s="70"/>
      <c r="AB1384" s="70"/>
      <c r="AC1384" s="70"/>
      <c r="AD1384" s="70"/>
      <c r="AE1384" s="70"/>
      <c r="AF1384" s="70"/>
      <c r="AG1384" s="70"/>
      <c r="AH1384" s="70"/>
      <c r="AI1384" s="70"/>
      <c r="AJ1384" s="70"/>
      <c r="AK1384" s="70"/>
      <c r="AL1384" s="70"/>
      <c r="AM1384" s="70"/>
      <c r="AN1384" s="70"/>
      <c r="AO1384" s="70"/>
      <c r="AP1384" s="70"/>
      <c r="AQ1384" s="70"/>
      <c r="AR1384" s="70"/>
      <c r="AS1384" s="70"/>
      <c r="AT1384" s="70"/>
      <c r="AU1384" s="70"/>
      <c r="AV1384" s="70"/>
      <c r="AW1384" s="70"/>
      <c r="AX1384" s="70"/>
      <c r="AY1384" s="70"/>
      <c r="AZ1384" s="70"/>
      <c r="BA1384" s="70"/>
      <c r="BB1384" s="70"/>
      <c r="BC1384" s="70"/>
      <c r="BD1384" s="70"/>
      <c r="BE1384" s="70"/>
      <c r="BF1384" s="70"/>
      <c r="BG1384" s="70"/>
      <c r="BH1384" s="70"/>
      <c r="BI1384" s="70"/>
      <c r="BJ1384" s="70"/>
      <c r="BK1384" s="70"/>
      <c r="BL1384" s="70"/>
      <c r="BM1384" s="70"/>
      <c r="BN1384" s="70"/>
      <c r="BO1384" s="70"/>
      <c r="BP1384" s="70"/>
      <c r="BQ1384" s="70"/>
      <c r="BR1384" s="70"/>
      <c r="BS1384" s="70"/>
    </row>
    <row r="1385" spans="7:71" ht="16.5" x14ac:dyDescent="0.35">
      <c r="G1385" s="70"/>
      <c r="H1385" s="70"/>
      <c r="I1385" s="70"/>
      <c r="J1385" s="70"/>
      <c r="K1385" s="70"/>
      <c r="L1385" s="70"/>
      <c r="M1385" s="70"/>
      <c r="N1385" s="70"/>
      <c r="O1385" s="70"/>
      <c r="P1385" s="70"/>
      <c r="Q1385" s="70"/>
      <c r="R1385" s="70"/>
      <c r="S1385" s="70"/>
      <c r="T1385" s="70"/>
      <c r="U1385" s="70"/>
      <c r="V1385" s="70"/>
      <c r="W1385" s="70"/>
      <c r="X1385" s="70"/>
      <c r="Y1385" s="70"/>
      <c r="Z1385" s="70"/>
      <c r="AA1385" s="70"/>
      <c r="AB1385" s="70"/>
      <c r="AC1385" s="70"/>
      <c r="AD1385" s="70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</row>
    <row r="1386" spans="7:71" ht="16.5" x14ac:dyDescent="0.35">
      <c r="G1386" s="70"/>
      <c r="H1386" s="70"/>
      <c r="I1386" s="70"/>
      <c r="J1386" s="70"/>
      <c r="K1386" s="70"/>
      <c r="L1386" s="70"/>
      <c r="M1386" s="70"/>
      <c r="N1386" s="70"/>
      <c r="O1386" s="70"/>
      <c r="P1386" s="70"/>
      <c r="Q1386" s="70"/>
      <c r="R1386" s="70"/>
      <c r="S1386" s="70"/>
      <c r="T1386" s="70"/>
      <c r="U1386" s="70"/>
      <c r="V1386" s="70"/>
      <c r="W1386" s="70"/>
      <c r="X1386" s="70"/>
      <c r="Y1386" s="70"/>
      <c r="Z1386" s="70"/>
      <c r="AA1386" s="70"/>
      <c r="AB1386" s="70"/>
      <c r="AC1386" s="70"/>
      <c r="AD1386" s="70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</row>
    <row r="1387" spans="7:71" ht="16.5" x14ac:dyDescent="0.35">
      <c r="G1387" s="70"/>
      <c r="H1387" s="70"/>
      <c r="I1387" s="70"/>
      <c r="J1387" s="70"/>
      <c r="K1387" s="70"/>
      <c r="L1387" s="70"/>
      <c r="M1387" s="70"/>
      <c r="N1387" s="70"/>
      <c r="O1387" s="70"/>
      <c r="P1387" s="70"/>
      <c r="Q1387" s="70"/>
      <c r="R1387" s="70"/>
      <c r="S1387" s="70"/>
      <c r="T1387" s="70"/>
      <c r="U1387" s="70"/>
      <c r="V1387" s="70"/>
      <c r="W1387" s="70"/>
      <c r="X1387" s="70"/>
      <c r="Y1387" s="70"/>
      <c r="Z1387" s="70"/>
      <c r="AA1387" s="70"/>
      <c r="AB1387" s="70"/>
      <c r="AC1387" s="70"/>
      <c r="AD1387" s="70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  <c r="BA1387" s="70"/>
      <c r="BB1387" s="70"/>
      <c r="BC1387" s="70"/>
      <c r="BD1387" s="70"/>
      <c r="BE1387" s="70"/>
      <c r="BF1387" s="70"/>
      <c r="BG1387" s="70"/>
      <c r="BH1387" s="70"/>
      <c r="BI1387" s="70"/>
      <c r="BJ1387" s="70"/>
      <c r="BK1387" s="70"/>
      <c r="BL1387" s="70"/>
      <c r="BM1387" s="70"/>
      <c r="BN1387" s="70"/>
      <c r="BO1387" s="70"/>
      <c r="BP1387" s="70"/>
      <c r="BQ1387" s="70"/>
      <c r="BR1387" s="70"/>
      <c r="BS1387" s="70"/>
    </row>
    <row r="1388" spans="7:71" ht="16.5" x14ac:dyDescent="0.35">
      <c r="G1388" s="70"/>
      <c r="H1388" s="70"/>
      <c r="I1388" s="70"/>
      <c r="J1388" s="70"/>
      <c r="K1388" s="70"/>
      <c r="L1388" s="70"/>
      <c r="M1388" s="70"/>
      <c r="N1388" s="70"/>
      <c r="O1388" s="70"/>
      <c r="P1388" s="70"/>
      <c r="Q1388" s="70"/>
      <c r="R1388" s="70"/>
      <c r="S1388" s="70"/>
      <c r="T1388" s="70"/>
      <c r="U1388" s="70"/>
      <c r="V1388" s="70"/>
      <c r="W1388" s="70"/>
      <c r="X1388" s="70"/>
      <c r="Y1388" s="70"/>
      <c r="Z1388" s="70"/>
      <c r="AA1388" s="70"/>
      <c r="AB1388" s="70"/>
      <c r="AC1388" s="70"/>
      <c r="AD1388" s="70"/>
      <c r="AE1388" s="70"/>
      <c r="AF1388" s="70"/>
      <c r="AG1388" s="70"/>
      <c r="AH1388" s="70"/>
      <c r="AI1388" s="70"/>
      <c r="AJ1388" s="70"/>
      <c r="AK1388" s="70"/>
      <c r="AL1388" s="70"/>
      <c r="AM1388" s="70"/>
      <c r="AN1388" s="70"/>
      <c r="AO1388" s="70"/>
      <c r="AP1388" s="70"/>
      <c r="AQ1388" s="70"/>
      <c r="AR1388" s="70"/>
      <c r="AS1388" s="70"/>
      <c r="AT1388" s="70"/>
      <c r="AU1388" s="70"/>
      <c r="AV1388" s="70"/>
      <c r="AW1388" s="70"/>
      <c r="AX1388" s="70"/>
      <c r="AY1388" s="70"/>
      <c r="AZ1388" s="70"/>
      <c r="BA1388" s="70"/>
      <c r="BB1388" s="70"/>
      <c r="BC1388" s="70"/>
      <c r="BD1388" s="70"/>
      <c r="BE1388" s="70"/>
      <c r="BF1388" s="70"/>
      <c r="BG1388" s="70"/>
      <c r="BH1388" s="70"/>
      <c r="BI1388" s="70"/>
      <c r="BJ1388" s="70"/>
      <c r="BK1388" s="70"/>
      <c r="BL1388" s="70"/>
      <c r="BM1388" s="70"/>
      <c r="BN1388" s="70"/>
      <c r="BO1388" s="70"/>
      <c r="BP1388" s="70"/>
      <c r="BQ1388" s="70"/>
      <c r="BR1388" s="70"/>
      <c r="BS1388" s="70"/>
    </row>
    <row r="1389" spans="7:71" ht="16.5" x14ac:dyDescent="0.35">
      <c r="G1389" s="70"/>
      <c r="H1389" s="70"/>
      <c r="I1389" s="70"/>
      <c r="J1389" s="70"/>
      <c r="K1389" s="70"/>
      <c r="L1389" s="70"/>
      <c r="M1389" s="70"/>
      <c r="N1389" s="70"/>
      <c r="O1389" s="70"/>
      <c r="P1389" s="70"/>
      <c r="Q1389" s="70"/>
      <c r="R1389" s="70"/>
      <c r="S1389" s="70"/>
      <c r="T1389" s="70"/>
      <c r="U1389" s="70"/>
      <c r="V1389" s="70"/>
      <c r="W1389" s="70"/>
      <c r="X1389" s="70"/>
      <c r="Y1389" s="70"/>
      <c r="Z1389" s="70"/>
      <c r="AA1389" s="70"/>
      <c r="AB1389" s="70"/>
      <c r="AC1389" s="70"/>
      <c r="AD1389" s="70"/>
      <c r="AE1389" s="70"/>
      <c r="AF1389" s="70"/>
      <c r="AG1389" s="70"/>
      <c r="AH1389" s="70"/>
      <c r="AI1389" s="70"/>
      <c r="AJ1389" s="70"/>
      <c r="AK1389" s="70"/>
      <c r="AL1389" s="70"/>
      <c r="AM1389" s="70"/>
      <c r="AN1389" s="70"/>
      <c r="AO1389" s="70"/>
      <c r="AP1389" s="70"/>
      <c r="AQ1389" s="70"/>
      <c r="AR1389" s="70"/>
      <c r="AS1389" s="70"/>
      <c r="AT1389" s="70"/>
      <c r="AU1389" s="70"/>
      <c r="AV1389" s="70"/>
      <c r="AW1389" s="70"/>
      <c r="AX1389" s="70"/>
      <c r="AY1389" s="70"/>
      <c r="AZ1389" s="70"/>
      <c r="BA1389" s="70"/>
      <c r="BB1389" s="70"/>
      <c r="BC1389" s="70"/>
      <c r="BD1389" s="70"/>
      <c r="BE1389" s="70"/>
      <c r="BF1389" s="70"/>
      <c r="BG1389" s="70"/>
      <c r="BH1389" s="70"/>
      <c r="BI1389" s="70"/>
      <c r="BJ1389" s="70"/>
      <c r="BK1389" s="70"/>
      <c r="BL1389" s="70"/>
      <c r="BM1389" s="70"/>
      <c r="BN1389" s="70"/>
      <c r="BO1389" s="70"/>
      <c r="BP1389" s="70"/>
      <c r="BQ1389" s="70"/>
      <c r="BR1389" s="70"/>
      <c r="BS1389" s="70"/>
    </row>
    <row r="1390" spans="7:71" ht="16.5" x14ac:dyDescent="0.35">
      <c r="G1390" s="70"/>
      <c r="H1390" s="70"/>
      <c r="I1390" s="70"/>
      <c r="J1390" s="70"/>
      <c r="K1390" s="70"/>
      <c r="L1390" s="70"/>
      <c r="M1390" s="70"/>
      <c r="N1390" s="70"/>
      <c r="O1390" s="70"/>
      <c r="P1390" s="70"/>
      <c r="Q1390" s="70"/>
      <c r="R1390" s="70"/>
      <c r="S1390" s="70"/>
      <c r="T1390" s="70"/>
      <c r="U1390" s="70"/>
      <c r="V1390" s="70"/>
      <c r="W1390" s="70"/>
      <c r="X1390" s="70"/>
      <c r="Y1390" s="70"/>
      <c r="Z1390" s="70"/>
      <c r="AA1390" s="70"/>
      <c r="AB1390" s="70"/>
      <c r="AC1390" s="70"/>
      <c r="AD1390" s="70"/>
      <c r="AE1390" s="70"/>
      <c r="AF1390" s="70"/>
      <c r="AG1390" s="70"/>
      <c r="AH1390" s="70"/>
      <c r="AI1390" s="70"/>
      <c r="AJ1390" s="70"/>
      <c r="AK1390" s="70"/>
      <c r="AL1390" s="70"/>
      <c r="AM1390" s="70"/>
      <c r="AN1390" s="70"/>
      <c r="AO1390" s="70"/>
      <c r="AP1390" s="70"/>
      <c r="AQ1390" s="70"/>
      <c r="AR1390" s="70"/>
      <c r="AS1390" s="70"/>
      <c r="AT1390" s="70"/>
      <c r="AU1390" s="70"/>
      <c r="AV1390" s="70"/>
      <c r="AW1390" s="70"/>
      <c r="AX1390" s="70"/>
      <c r="AY1390" s="70"/>
      <c r="AZ1390" s="70"/>
      <c r="BA1390" s="70"/>
      <c r="BB1390" s="70"/>
      <c r="BC1390" s="70"/>
      <c r="BD1390" s="70"/>
      <c r="BE1390" s="70"/>
      <c r="BF1390" s="70"/>
      <c r="BG1390" s="70"/>
      <c r="BH1390" s="70"/>
      <c r="BI1390" s="70"/>
      <c r="BJ1390" s="70"/>
      <c r="BK1390" s="70"/>
      <c r="BL1390" s="70"/>
      <c r="BM1390" s="70"/>
      <c r="BN1390" s="70"/>
      <c r="BO1390" s="70"/>
      <c r="BP1390" s="70"/>
      <c r="BQ1390" s="70"/>
      <c r="BR1390" s="70"/>
      <c r="BS1390" s="70"/>
    </row>
    <row r="1391" spans="7:71" ht="16.5" x14ac:dyDescent="0.35">
      <c r="G1391" s="70"/>
      <c r="H1391" s="70"/>
      <c r="I1391" s="70"/>
      <c r="J1391" s="70"/>
      <c r="K1391" s="70"/>
      <c r="L1391" s="70"/>
      <c r="M1391" s="70"/>
      <c r="N1391" s="70"/>
      <c r="O1391" s="70"/>
      <c r="P1391" s="70"/>
      <c r="Q1391" s="70"/>
      <c r="R1391" s="70"/>
      <c r="S1391" s="70"/>
      <c r="T1391" s="70"/>
      <c r="U1391" s="70"/>
      <c r="V1391" s="70"/>
      <c r="W1391" s="70"/>
      <c r="X1391" s="70"/>
      <c r="Y1391" s="70"/>
      <c r="Z1391" s="70"/>
      <c r="AA1391" s="70"/>
      <c r="AB1391" s="70"/>
      <c r="AC1391" s="70"/>
      <c r="AD1391" s="70"/>
      <c r="AE1391" s="70"/>
      <c r="AF1391" s="70"/>
      <c r="AG1391" s="70"/>
      <c r="AH1391" s="70"/>
      <c r="AI1391" s="70"/>
      <c r="AJ1391" s="70"/>
      <c r="AK1391" s="70"/>
      <c r="AL1391" s="70"/>
      <c r="AM1391" s="70"/>
      <c r="AN1391" s="70"/>
      <c r="AO1391" s="70"/>
      <c r="AP1391" s="70"/>
      <c r="AQ1391" s="70"/>
      <c r="AR1391" s="70"/>
      <c r="AS1391" s="70"/>
      <c r="AT1391" s="70"/>
      <c r="AU1391" s="70"/>
      <c r="AV1391" s="70"/>
      <c r="AW1391" s="70"/>
      <c r="AX1391" s="70"/>
      <c r="AY1391" s="70"/>
      <c r="AZ1391" s="70"/>
      <c r="BA1391" s="70"/>
      <c r="BB1391" s="70"/>
      <c r="BC1391" s="70"/>
      <c r="BD1391" s="70"/>
      <c r="BE1391" s="70"/>
      <c r="BF1391" s="70"/>
      <c r="BG1391" s="70"/>
      <c r="BH1391" s="70"/>
      <c r="BI1391" s="70"/>
      <c r="BJ1391" s="70"/>
      <c r="BK1391" s="70"/>
      <c r="BL1391" s="70"/>
      <c r="BM1391" s="70"/>
      <c r="BN1391" s="70"/>
      <c r="BO1391" s="70"/>
      <c r="BP1391" s="70"/>
      <c r="BQ1391" s="70"/>
      <c r="BR1391" s="70"/>
      <c r="BS1391" s="70"/>
    </row>
    <row r="1392" spans="7:71" ht="16.5" x14ac:dyDescent="0.35">
      <c r="G1392" s="70"/>
      <c r="H1392" s="70"/>
      <c r="I1392" s="70"/>
      <c r="J1392" s="70"/>
      <c r="K1392" s="70"/>
      <c r="L1392" s="70"/>
      <c r="M1392" s="70"/>
      <c r="N1392" s="70"/>
      <c r="O1392" s="70"/>
      <c r="P1392" s="70"/>
      <c r="Q1392" s="70"/>
      <c r="R1392" s="70"/>
      <c r="S1392" s="70"/>
      <c r="T1392" s="70"/>
      <c r="U1392" s="70"/>
      <c r="V1392" s="70"/>
      <c r="W1392" s="70"/>
      <c r="X1392" s="70"/>
      <c r="Y1392" s="70"/>
      <c r="Z1392" s="70"/>
      <c r="AA1392" s="70"/>
      <c r="AB1392" s="70"/>
      <c r="AC1392" s="70"/>
      <c r="AD1392" s="70"/>
      <c r="AE1392" s="70"/>
      <c r="AF1392" s="70"/>
      <c r="AG1392" s="70"/>
      <c r="AH1392" s="70"/>
      <c r="AI1392" s="70"/>
      <c r="AJ1392" s="70"/>
      <c r="AK1392" s="70"/>
      <c r="AL1392" s="70"/>
      <c r="AM1392" s="70"/>
      <c r="AN1392" s="70"/>
      <c r="AO1392" s="70"/>
      <c r="AP1392" s="70"/>
      <c r="AQ1392" s="70"/>
      <c r="AR1392" s="70"/>
      <c r="AS1392" s="70"/>
      <c r="AT1392" s="70"/>
      <c r="AU1392" s="70"/>
      <c r="AV1392" s="70"/>
      <c r="AW1392" s="70"/>
      <c r="AX1392" s="70"/>
      <c r="AY1392" s="70"/>
      <c r="AZ1392" s="70"/>
      <c r="BA1392" s="70"/>
      <c r="BB1392" s="70"/>
      <c r="BC1392" s="70"/>
      <c r="BD1392" s="70"/>
      <c r="BE1392" s="70"/>
      <c r="BF1392" s="70"/>
      <c r="BG1392" s="70"/>
      <c r="BH1392" s="70"/>
      <c r="BI1392" s="70"/>
      <c r="BJ1392" s="70"/>
      <c r="BK1392" s="70"/>
      <c r="BL1392" s="70"/>
      <c r="BM1392" s="70"/>
      <c r="BN1392" s="70"/>
      <c r="BO1392" s="70"/>
      <c r="BP1392" s="70"/>
      <c r="BQ1392" s="70"/>
      <c r="BR1392" s="70"/>
      <c r="BS1392" s="70"/>
    </row>
    <row r="1393" spans="7:71" ht="16.5" x14ac:dyDescent="0.35">
      <c r="G1393" s="70"/>
      <c r="H1393" s="70"/>
      <c r="I1393" s="70"/>
      <c r="J1393" s="70"/>
      <c r="K1393" s="70"/>
      <c r="L1393" s="70"/>
      <c r="M1393" s="70"/>
      <c r="N1393" s="70"/>
      <c r="O1393" s="70"/>
      <c r="P1393" s="70"/>
      <c r="Q1393" s="70"/>
      <c r="R1393" s="70"/>
      <c r="S1393" s="70"/>
      <c r="T1393" s="70"/>
      <c r="U1393" s="70"/>
      <c r="V1393" s="70"/>
      <c r="W1393" s="70"/>
      <c r="X1393" s="70"/>
      <c r="Y1393" s="70"/>
      <c r="Z1393" s="70"/>
      <c r="AA1393" s="70"/>
      <c r="AB1393" s="70"/>
      <c r="AC1393" s="70"/>
      <c r="AD1393" s="70"/>
      <c r="AE1393" s="70"/>
      <c r="AF1393" s="70"/>
      <c r="AG1393" s="70"/>
      <c r="AH1393" s="70"/>
      <c r="AI1393" s="70"/>
      <c r="AJ1393" s="70"/>
      <c r="AK1393" s="70"/>
      <c r="AL1393" s="70"/>
      <c r="AM1393" s="70"/>
      <c r="AN1393" s="70"/>
      <c r="AO1393" s="70"/>
      <c r="AP1393" s="70"/>
      <c r="AQ1393" s="70"/>
      <c r="AR1393" s="70"/>
      <c r="AS1393" s="70"/>
      <c r="AT1393" s="70"/>
      <c r="AU1393" s="70"/>
      <c r="AV1393" s="70"/>
      <c r="AW1393" s="70"/>
      <c r="AX1393" s="70"/>
      <c r="AY1393" s="70"/>
      <c r="AZ1393" s="70"/>
      <c r="BA1393" s="70"/>
      <c r="BB1393" s="70"/>
      <c r="BC1393" s="70"/>
      <c r="BD1393" s="70"/>
      <c r="BE1393" s="70"/>
      <c r="BF1393" s="70"/>
      <c r="BG1393" s="70"/>
      <c r="BH1393" s="70"/>
      <c r="BI1393" s="70"/>
      <c r="BJ1393" s="70"/>
      <c r="BK1393" s="70"/>
      <c r="BL1393" s="70"/>
      <c r="BM1393" s="70"/>
      <c r="BN1393" s="70"/>
      <c r="BO1393" s="70"/>
      <c r="BP1393" s="70"/>
      <c r="BQ1393" s="70"/>
      <c r="BR1393" s="70"/>
      <c r="BS1393" s="70"/>
    </row>
    <row r="1394" spans="7:71" ht="16.5" x14ac:dyDescent="0.35">
      <c r="G1394" s="70"/>
      <c r="H1394" s="70"/>
      <c r="I1394" s="70"/>
      <c r="J1394" s="70"/>
      <c r="K1394" s="70"/>
      <c r="L1394" s="70"/>
      <c r="M1394" s="70"/>
      <c r="N1394" s="70"/>
      <c r="O1394" s="70"/>
      <c r="P1394" s="70"/>
      <c r="Q1394" s="70"/>
      <c r="R1394" s="70"/>
      <c r="S1394" s="70"/>
      <c r="T1394" s="70"/>
      <c r="U1394" s="70"/>
      <c r="V1394" s="70"/>
      <c r="W1394" s="70"/>
      <c r="X1394" s="70"/>
      <c r="Y1394" s="70"/>
      <c r="Z1394" s="70"/>
      <c r="AA1394" s="70"/>
      <c r="AB1394" s="70"/>
      <c r="AC1394" s="70"/>
      <c r="AD1394" s="70"/>
      <c r="AE1394" s="70"/>
      <c r="AF1394" s="70"/>
      <c r="AG1394" s="70"/>
      <c r="AH1394" s="70"/>
      <c r="AI1394" s="70"/>
      <c r="AJ1394" s="70"/>
      <c r="AK1394" s="70"/>
      <c r="AL1394" s="70"/>
      <c r="AM1394" s="70"/>
      <c r="AN1394" s="70"/>
      <c r="AO1394" s="70"/>
      <c r="AP1394" s="70"/>
      <c r="AQ1394" s="70"/>
      <c r="AR1394" s="70"/>
      <c r="AS1394" s="70"/>
      <c r="AT1394" s="70"/>
      <c r="AU1394" s="70"/>
      <c r="AV1394" s="70"/>
      <c r="AW1394" s="70"/>
      <c r="AX1394" s="70"/>
      <c r="AY1394" s="70"/>
      <c r="AZ1394" s="70"/>
      <c r="BA1394" s="70"/>
      <c r="BB1394" s="70"/>
      <c r="BC1394" s="70"/>
      <c r="BD1394" s="70"/>
      <c r="BE1394" s="70"/>
      <c r="BF1394" s="70"/>
      <c r="BG1394" s="70"/>
      <c r="BH1394" s="70"/>
      <c r="BI1394" s="70"/>
      <c r="BJ1394" s="70"/>
      <c r="BK1394" s="70"/>
      <c r="BL1394" s="70"/>
      <c r="BM1394" s="70"/>
      <c r="BN1394" s="70"/>
      <c r="BO1394" s="70"/>
      <c r="BP1394" s="70"/>
      <c r="BQ1394" s="70"/>
      <c r="BR1394" s="70"/>
      <c r="BS1394" s="70"/>
    </row>
    <row r="1395" spans="7:71" ht="16.5" x14ac:dyDescent="0.35">
      <c r="G1395" s="70"/>
      <c r="H1395" s="70"/>
      <c r="I1395" s="70"/>
      <c r="J1395" s="70"/>
      <c r="K1395" s="70"/>
      <c r="L1395" s="70"/>
      <c r="M1395" s="70"/>
      <c r="N1395" s="70"/>
      <c r="O1395" s="70"/>
      <c r="P1395" s="70"/>
      <c r="Q1395" s="70"/>
      <c r="R1395" s="70"/>
      <c r="S1395" s="70"/>
      <c r="T1395" s="70"/>
      <c r="U1395" s="70"/>
      <c r="V1395" s="70"/>
      <c r="W1395" s="70"/>
      <c r="X1395" s="70"/>
      <c r="Y1395" s="70"/>
      <c r="Z1395" s="70"/>
      <c r="AA1395" s="70"/>
      <c r="AB1395" s="70"/>
      <c r="AC1395" s="70"/>
      <c r="AD1395" s="70"/>
      <c r="AE1395" s="70"/>
      <c r="AF1395" s="70"/>
      <c r="AG1395" s="70"/>
      <c r="AH1395" s="70"/>
      <c r="AI1395" s="70"/>
      <c r="AJ1395" s="70"/>
      <c r="AK1395" s="70"/>
      <c r="AL1395" s="70"/>
      <c r="AM1395" s="70"/>
      <c r="AN1395" s="70"/>
      <c r="AO1395" s="70"/>
      <c r="AP1395" s="70"/>
      <c r="AQ1395" s="70"/>
      <c r="AR1395" s="70"/>
      <c r="AS1395" s="70"/>
      <c r="AT1395" s="70"/>
      <c r="AU1395" s="70"/>
      <c r="AV1395" s="70"/>
      <c r="AW1395" s="70"/>
      <c r="AX1395" s="70"/>
      <c r="AY1395" s="70"/>
      <c r="AZ1395" s="70"/>
      <c r="BA1395" s="70"/>
      <c r="BB1395" s="70"/>
      <c r="BC1395" s="70"/>
      <c r="BD1395" s="70"/>
      <c r="BE1395" s="70"/>
      <c r="BF1395" s="70"/>
      <c r="BG1395" s="70"/>
      <c r="BH1395" s="70"/>
      <c r="BI1395" s="70"/>
      <c r="BJ1395" s="70"/>
      <c r="BK1395" s="70"/>
      <c r="BL1395" s="70"/>
      <c r="BM1395" s="70"/>
      <c r="BN1395" s="70"/>
      <c r="BO1395" s="70"/>
      <c r="BP1395" s="70"/>
      <c r="BQ1395" s="70"/>
      <c r="BR1395" s="70"/>
      <c r="BS1395" s="70"/>
    </row>
    <row r="1396" spans="7:71" ht="16.5" x14ac:dyDescent="0.35">
      <c r="G1396" s="70"/>
      <c r="H1396" s="70"/>
      <c r="I1396" s="70"/>
      <c r="J1396" s="70"/>
      <c r="K1396" s="70"/>
      <c r="L1396" s="70"/>
      <c r="M1396" s="70"/>
      <c r="N1396" s="70"/>
      <c r="O1396" s="70"/>
      <c r="P1396" s="70"/>
      <c r="Q1396" s="70"/>
      <c r="R1396" s="70"/>
      <c r="S1396" s="70"/>
      <c r="T1396" s="70"/>
      <c r="U1396" s="70"/>
      <c r="V1396" s="70"/>
      <c r="W1396" s="70"/>
      <c r="X1396" s="70"/>
      <c r="Y1396" s="70"/>
      <c r="Z1396" s="70"/>
      <c r="AA1396" s="70"/>
      <c r="AB1396" s="70"/>
      <c r="AC1396" s="70"/>
      <c r="AD1396" s="70"/>
      <c r="AE1396" s="70"/>
      <c r="AF1396" s="70"/>
      <c r="AG1396" s="70"/>
      <c r="AH1396" s="70"/>
      <c r="AI1396" s="70"/>
      <c r="AJ1396" s="70"/>
      <c r="AK1396" s="70"/>
      <c r="AL1396" s="70"/>
      <c r="AM1396" s="70"/>
      <c r="AN1396" s="70"/>
      <c r="AO1396" s="70"/>
      <c r="AP1396" s="70"/>
      <c r="AQ1396" s="70"/>
      <c r="AR1396" s="70"/>
      <c r="AS1396" s="70"/>
      <c r="AT1396" s="70"/>
      <c r="AU1396" s="70"/>
      <c r="AV1396" s="70"/>
      <c r="AW1396" s="70"/>
      <c r="AX1396" s="70"/>
      <c r="AY1396" s="70"/>
      <c r="AZ1396" s="70"/>
      <c r="BA1396" s="70"/>
      <c r="BB1396" s="70"/>
      <c r="BC1396" s="70"/>
      <c r="BD1396" s="70"/>
      <c r="BE1396" s="70"/>
      <c r="BF1396" s="70"/>
      <c r="BG1396" s="70"/>
      <c r="BH1396" s="70"/>
      <c r="BI1396" s="70"/>
      <c r="BJ1396" s="70"/>
      <c r="BK1396" s="70"/>
      <c r="BL1396" s="70"/>
      <c r="BM1396" s="70"/>
      <c r="BN1396" s="70"/>
      <c r="BO1396" s="70"/>
      <c r="BP1396" s="70"/>
      <c r="BQ1396" s="70"/>
      <c r="BR1396" s="70"/>
      <c r="BS1396" s="70"/>
    </row>
    <row r="1397" spans="7:71" ht="16.5" x14ac:dyDescent="0.35">
      <c r="G1397" s="70"/>
      <c r="H1397" s="70"/>
      <c r="I1397" s="70"/>
      <c r="J1397" s="70"/>
      <c r="K1397" s="70"/>
      <c r="L1397" s="70"/>
      <c r="M1397" s="70"/>
      <c r="N1397" s="70"/>
      <c r="O1397" s="70"/>
      <c r="P1397" s="70"/>
      <c r="Q1397" s="70"/>
      <c r="R1397" s="70"/>
      <c r="S1397" s="70"/>
      <c r="T1397" s="70"/>
      <c r="U1397" s="70"/>
      <c r="V1397" s="70"/>
      <c r="W1397" s="70"/>
      <c r="X1397" s="70"/>
      <c r="Y1397" s="70"/>
      <c r="Z1397" s="70"/>
      <c r="AA1397" s="70"/>
      <c r="AB1397" s="70"/>
      <c r="AC1397" s="70"/>
      <c r="AD1397" s="70"/>
      <c r="AE1397" s="70"/>
      <c r="AF1397" s="70"/>
      <c r="AG1397" s="70"/>
      <c r="AH1397" s="70"/>
      <c r="AI1397" s="70"/>
      <c r="AJ1397" s="70"/>
      <c r="AK1397" s="70"/>
      <c r="AL1397" s="70"/>
      <c r="AM1397" s="70"/>
      <c r="AN1397" s="70"/>
      <c r="AO1397" s="70"/>
      <c r="AP1397" s="70"/>
      <c r="AQ1397" s="70"/>
      <c r="AR1397" s="70"/>
      <c r="AS1397" s="70"/>
      <c r="AT1397" s="70"/>
      <c r="AU1397" s="70"/>
      <c r="AV1397" s="70"/>
      <c r="AW1397" s="70"/>
      <c r="AX1397" s="70"/>
      <c r="AY1397" s="70"/>
      <c r="AZ1397" s="70"/>
      <c r="BA1397" s="70"/>
      <c r="BB1397" s="70"/>
      <c r="BC1397" s="70"/>
      <c r="BD1397" s="70"/>
      <c r="BE1397" s="70"/>
      <c r="BF1397" s="70"/>
      <c r="BG1397" s="70"/>
      <c r="BH1397" s="70"/>
      <c r="BI1397" s="70"/>
      <c r="BJ1397" s="70"/>
      <c r="BK1397" s="70"/>
      <c r="BL1397" s="70"/>
      <c r="BM1397" s="70"/>
      <c r="BN1397" s="70"/>
      <c r="BO1397" s="70"/>
      <c r="BP1397" s="70"/>
      <c r="BQ1397" s="70"/>
      <c r="BR1397" s="70"/>
      <c r="BS1397" s="70"/>
    </row>
    <row r="1398" spans="7:71" ht="16.5" x14ac:dyDescent="0.35">
      <c r="G1398" s="70"/>
      <c r="H1398" s="70"/>
      <c r="I1398" s="70"/>
      <c r="J1398" s="70"/>
      <c r="K1398" s="70"/>
      <c r="L1398" s="70"/>
      <c r="M1398" s="70"/>
      <c r="N1398" s="70"/>
      <c r="O1398" s="70"/>
      <c r="P1398" s="70"/>
      <c r="Q1398" s="70"/>
      <c r="R1398" s="70"/>
      <c r="S1398" s="70"/>
      <c r="T1398" s="70"/>
      <c r="U1398" s="70"/>
      <c r="V1398" s="70"/>
      <c r="W1398" s="70"/>
      <c r="X1398" s="70"/>
      <c r="Y1398" s="70"/>
      <c r="Z1398" s="70"/>
      <c r="AA1398" s="70"/>
      <c r="AB1398" s="70"/>
      <c r="AC1398" s="70"/>
      <c r="AD1398" s="70"/>
      <c r="AE1398" s="70"/>
      <c r="AF1398" s="70"/>
      <c r="AG1398" s="70"/>
      <c r="AH1398" s="70"/>
      <c r="AI1398" s="70"/>
      <c r="AJ1398" s="70"/>
      <c r="AK1398" s="70"/>
      <c r="AL1398" s="70"/>
      <c r="AM1398" s="70"/>
      <c r="AN1398" s="70"/>
      <c r="AO1398" s="70"/>
      <c r="AP1398" s="70"/>
      <c r="AQ1398" s="70"/>
      <c r="AR1398" s="70"/>
      <c r="AS1398" s="70"/>
      <c r="AT1398" s="70"/>
      <c r="AU1398" s="70"/>
      <c r="AV1398" s="70"/>
      <c r="AW1398" s="70"/>
      <c r="AX1398" s="70"/>
      <c r="AY1398" s="70"/>
      <c r="AZ1398" s="70"/>
      <c r="BA1398" s="70"/>
      <c r="BB1398" s="70"/>
      <c r="BC1398" s="70"/>
      <c r="BD1398" s="70"/>
      <c r="BE1398" s="70"/>
      <c r="BF1398" s="70"/>
      <c r="BG1398" s="70"/>
      <c r="BH1398" s="70"/>
      <c r="BI1398" s="70"/>
      <c r="BJ1398" s="70"/>
      <c r="BK1398" s="70"/>
      <c r="BL1398" s="70"/>
      <c r="BM1398" s="70"/>
      <c r="BN1398" s="70"/>
      <c r="BO1398" s="70"/>
      <c r="BP1398" s="70"/>
      <c r="BQ1398" s="70"/>
      <c r="BR1398" s="70"/>
      <c r="BS1398" s="70"/>
    </row>
    <row r="1399" spans="7:71" ht="16.5" x14ac:dyDescent="0.35">
      <c r="G1399" s="70"/>
      <c r="H1399" s="70"/>
      <c r="I1399" s="70"/>
      <c r="J1399" s="70"/>
      <c r="K1399" s="70"/>
      <c r="L1399" s="70"/>
      <c r="M1399" s="70"/>
      <c r="N1399" s="70"/>
      <c r="O1399" s="70"/>
      <c r="P1399" s="70"/>
      <c r="Q1399" s="70"/>
      <c r="R1399" s="70"/>
      <c r="S1399" s="70"/>
      <c r="T1399" s="70"/>
      <c r="U1399" s="70"/>
      <c r="V1399" s="70"/>
      <c r="W1399" s="70"/>
      <c r="X1399" s="70"/>
      <c r="Y1399" s="70"/>
      <c r="Z1399" s="70"/>
      <c r="AA1399" s="70"/>
      <c r="AB1399" s="70"/>
      <c r="AC1399" s="70"/>
      <c r="AD1399" s="70"/>
      <c r="AE1399" s="70"/>
      <c r="AF1399" s="70"/>
      <c r="AG1399" s="70"/>
      <c r="AH1399" s="70"/>
      <c r="AI1399" s="70"/>
      <c r="AJ1399" s="70"/>
      <c r="AK1399" s="70"/>
      <c r="AL1399" s="70"/>
      <c r="AM1399" s="70"/>
      <c r="AN1399" s="70"/>
      <c r="AO1399" s="70"/>
      <c r="AP1399" s="70"/>
      <c r="AQ1399" s="70"/>
      <c r="AR1399" s="70"/>
      <c r="AS1399" s="70"/>
      <c r="AT1399" s="70"/>
      <c r="AU1399" s="70"/>
      <c r="AV1399" s="70"/>
      <c r="AW1399" s="70"/>
      <c r="AX1399" s="70"/>
      <c r="AY1399" s="70"/>
      <c r="AZ1399" s="70"/>
      <c r="BA1399" s="70"/>
      <c r="BB1399" s="70"/>
      <c r="BC1399" s="70"/>
      <c r="BD1399" s="70"/>
      <c r="BE1399" s="70"/>
      <c r="BF1399" s="70"/>
      <c r="BG1399" s="70"/>
      <c r="BH1399" s="70"/>
      <c r="BI1399" s="70"/>
      <c r="BJ1399" s="70"/>
      <c r="BK1399" s="70"/>
      <c r="BL1399" s="70"/>
      <c r="BM1399" s="70"/>
      <c r="BN1399" s="70"/>
      <c r="BO1399" s="70"/>
      <c r="BP1399" s="70"/>
      <c r="BQ1399" s="70"/>
      <c r="BR1399" s="70"/>
      <c r="BS1399" s="70"/>
    </row>
    <row r="1400" spans="7:71" ht="16.5" x14ac:dyDescent="0.35">
      <c r="G1400" s="70"/>
      <c r="H1400" s="70"/>
      <c r="I1400" s="70"/>
      <c r="J1400" s="70"/>
      <c r="K1400" s="70"/>
      <c r="L1400" s="70"/>
      <c r="M1400" s="70"/>
      <c r="N1400" s="70"/>
      <c r="O1400" s="70"/>
      <c r="P1400" s="70"/>
      <c r="Q1400" s="70"/>
      <c r="R1400" s="70"/>
      <c r="S1400" s="70"/>
      <c r="T1400" s="70"/>
      <c r="U1400" s="70"/>
      <c r="V1400" s="70"/>
      <c r="W1400" s="70"/>
      <c r="X1400" s="70"/>
      <c r="Y1400" s="70"/>
      <c r="Z1400" s="70"/>
      <c r="AA1400" s="70"/>
      <c r="AB1400" s="70"/>
      <c r="AC1400" s="70"/>
      <c r="AD1400" s="70"/>
      <c r="AE1400" s="70"/>
      <c r="AF1400" s="70"/>
      <c r="AG1400" s="70"/>
      <c r="AH1400" s="70"/>
      <c r="AI1400" s="70"/>
      <c r="AJ1400" s="70"/>
      <c r="AK1400" s="70"/>
      <c r="AL1400" s="70"/>
      <c r="AM1400" s="70"/>
      <c r="AN1400" s="70"/>
      <c r="AO1400" s="70"/>
      <c r="AP1400" s="70"/>
      <c r="AQ1400" s="70"/>
      <c r="AR1400" s="70"/>
      <c r="AS1400" s="70"/>
      <c r="AT1400" s="70"/>
      <c r="AU1400" s="70"/>
      <c r="AV1400" s="70"/>
      <c r="AW1400" s="70"/>
      <c r="AX1400" s="70"/>
      <c r="AY1400" s="70"/>
      <c r="AZ1400" s="70"/>
      <c r="BA1400" s="70"/>
      <c r="BB1400" s="70"/>
      <c r="BC1400" s="70"/>
      <c r="BD1400" s="70"/>
      <c r="BE1400" s="70"/>
      <c r="BF1400" s="70"/>
      <c r="BG1400" s="70"/>
      <c r="BH1400" s="70"/>
      <c r="BI1400" s="70"/>
      <c r="BJ1400" s="70"/>
      <c r="BK1400" s="70"/>
      <c r="BL1400" s="70"/>
      <c r="BM1400" s="70"/>
      <c r="BN1400" s="70"/>
      <c r="BO1400" s="70"/>
      <c r="BP1400" s="70"/>
      <c r="BQ1400" s="70"/>
      <c r="BR1400" s="70"/>
      <c r="BS1400" s="70"/>
    </row>
    <row r="1401" spans="7:71" ht="16.5" x14ac:dyDescent="0.35">
      <c r="G1401" s="70"/>
      <c r="H1401" s="70"/>
      <c r="I1401" s="70"/>
      <c r="J1401" s="70"/>
      <c r="K1401" s="70"/>
      <c r="L1401" s="70"/>
      <c r="M1401" s="70"/>
      <c r="N1401" s="70"/>
      <c r="O1401" s="70"/>
      <c r="P1401" s="70"/>
      <c r="Q1401" s="70"/>
      <c r="R1401" s="70"/>
      <c r="S1401" s="70"/>
      <c r="T1401" s="70"/>
      <c r="U1401" s="70"/>
      <c r="V1401" s="70"/>
      <c r="W1401" s="70"/>
      <c r="X1401" s="70"/>
      <c r="Y1401" s="70"/>
      <c r="Z1401" s="70"/>
      <c r="AA1401" s="70"/>
      <c r="AB1401" s="70"/>
      <c r="AC1401" s="70"/>
      <c r="AD1401" s="70"/>
      <c r="AE1401" s="70"/>
      <c r="AF1401" s="70"/>
      <c r="AG1401" s="70"/>
      <c r="AH1401" s="70"/>
      <c r="AI1401" s="70"/>
      <c r="AJ1401" s="70"/>
      <c r="AK1401" s="70"/>
      <c r="AL1401" s="70"/>
      <c r="AM1401" s="70"/>
      <c r="AN1401" s="70"/>
      <c r="AO1401" s="70"/>
      <c r="AP1401" s="70"/>
      <c r="AQ1401" s="70"/>
      <c r="AR1401" s="70"/>
      <c r="AS1401" s="70"/>
      <c r="AT1401" s="70"/>
      <c r="AU1401" s="70"/>
      <c r="AV1401" s="70"/>
      <c r="AW1401" s="70"/>
      <c r="AX1401" s="70"/>
      <c r="AY1401" s="70"/>
      <c r="AZ1401" s="70"/>
      <c r="BA1401" s="70"/>
      <c r="BB1401" s="70"/>
      <c r="BC1401" s="70"/>
      <c r="BD1401" s="70"/>
      <c r="BE1401" s="70"/>
      <c r="BF1401" s="70"/>
      <c r="BG1401" s="70"/>
      <c r="BH1401" s="70"/>
      <c r="BI1401" s="70"/>
      <c r="BJ1401" s="70"/>
      <c r="BK1401" s="70"/>
      <c r="BL1401" s="70"/>
      <c r="BM1401" s="70"/>
      <c r="BN1401" s="70"/>
      <c r="BO1401" s="70"/>
      <c r="BP1401" s="70"/>
      <c r="BQ1401" s="70"/>
      <c r="BR1401" s="70"/>
      <c r="BS1401" s="70"/>
    </row>
    <row r="1402" spans="7:71" ht="16.5" x14ac:dyDescent="0.35">
      <c r="G1402" s="70"/>
      <c r="H1402" s="70"/>
      <c r="I1402" s="70"/>
      <c r="J1402" s="70"/>
      <c r="K1402" s="70"/>
      <c r="L1402" s="70"/>
      <c r="M1402" s="70"/>
      <c r="N1402" s="70"/>
      <c r="O1402" s="70"/>
      <c r="P1402" s="70"/>
      <c r="Q1402" s="70"/>
      <c r="R1402" s="70"/>
      <c r="S1402" s="70"/>
      <c r="T1402" s="70"/>
      <c r="U1402" s="70"/>
      <c r="V1402" s="70"/>
      <c r="W1402" s="70"/>
      <c r="X1402" s="70"/>
      <c r="Y1402" s="70"/>
      <c r="Z1402" s="70"/>
      <c r="AA1402" s="70"/>
      <c r="AB1402" s="70"/>
      <c r="AC1402" s="70"/>
      <c r="AD1402" s="70"/>
      <c r="AE1402" s="70"/>
      <c r="AF1402" s="70"/>
      <c r="AG1402" s="70"/>
      <c r="AH1402" s="70"/>
      <c r="AI1402" s="70"/>
      <c r="AJ1402" s="70"/>
      <c r="AK1402" s="70"/>
      <c r="AL1402" s="70"/>
      <c r="AM1402" s="70"/>
      <c r="AN1402" s="70"/>
      <c r="AO1402" s="70"/>
      <c r="AP1402" s="70"/>
      <c r="AQ1402" s="70"/>
      <c r="AR1402" s="70"/>
      <c r="AS1402" s="70"/>
      <c r="AT1402" s="70"/>
      <c r="AU1402" s="70"/>
      <c r="AV1402" s="70"/>
      <c r="AW1402" s="70"/>
      <c r="AX1402" s="70"/>
      <c r="AY1402" s="70"/>
      <c r="AZ1402" s="70"/>
      <c r="BA1402" s="70"/>
      <c r="BB1402" s="70"/>
      <c r="BC1402" s="70"/>
      <c r="BD1402" s="70"/>
      <c r="BE1402" s="70"/>
      <c r="BF1402" s="70"/>
      <c r="BG1402" s="70"/>
      <c r="BH1402" s="70"/>
      <c r="BI1402" s="70"/>
      <c r="BJ1402" s="70"/>
      <c r="BK1402" s="70"/>
      <c r="BL1402" s="70"/>
      <c r="BM1402" s="70"/>
      <c r="BN1402" s="70"/>
      <c r="BO1402" s="70"/>
      <c r="BP1402" s="70"/>
      <c r="BQ1402" s="70"/>
      <c r="BR1402" s="70"/>
      <c r="BS1402" s="70"/>
    </row>
    <row r="1403" spans="7:71" ht="16.5" x14ac:dyDescent="0.35">
      <c r="G1403" s="70"/>
      <c r="H1403" s="70"/>
      <c r="I1403" s="70"/>
      <c r="J1403" s="70"/>
      <c r="K1403" s="70"/>
      <c r="L1403" s="70"/>
      <c r="M1403" s="70"/>
      <c r="N1403" s="70"/>
      <c r="O1403" s="70"/>
      <c r="P1403" s="70"/>
      <c r="Q1403" s="70"/>
      <c r="R1403" s="70"/>
      <c r="S1403" s="70"/>
      <c r="T1403" s="70"/>
      <c r="U1403" s="70"/>
      <c r="V1403" s="70"/>
      <c r="W1403" s="70"/>
      <c r="X1403" s="70"/>
      <c r="Y1403" s="70"/>
      <c r="Z1403" s="70"/>
      <c r="AA1403" s="70"/>
      <c r="AB1403" s="70"/>
      <c r="AC1403" s="70"/>
      <c r="AD1403" s="70"/>
      <c r="AE1403" s="70"/>
      <c r="AF1403" s="70"/>
      <c r="AG1403" s="70"/>
      <c r="AH1403" s="70"/>
      <c r="AI1403" s="70"/>
      <c r="AJ1403" s="70"/>
      <c r="AK1403" s="70"/>
      <c r="AL1403" s="70"/>
      <c r="AM1403" s="70"/>
      <c r="AN1403" s="70"/>
      <c r="AO1403" s="70"/>
      <c r="AP1403" s="70"/>
      <c r="AQ1403" s="70"/>
      <c r="AR1403" s="70"/>
      <c r="AS1403" s="70"/>
      <c r="AT1403" s="70"/>
      <c r="AU1403" s="70"/>
      <c r="AV1403" s="70"/>
      <c r="AW1403" s="70"/>
      <c r="AX1403" s="70"/>
      <c r="AY1403" s="70"/>
      <c r="AZ1403" s="70"/>
      <c r="BA1403" s="70"/>
      <c r="BB1403" s="70"/>
      <c r="BC1403" s="70"/>
      <c r="BD1403" s="70"/>
      <c r="BE1403" s="70"/>
      <c r="BF1403" s="70"/>
      <c r="BG1403" s="70"/>
      <c r="BH1403" s="70"/>
      <c r="BI1403" s="70"/>
      <c r="BJ1403" s="70"/>
      <c r="BK1403" s="70"/>
      <c r="BL1403" s="70"/>
      <c r="BM1403" s="70"/>
      <c r="BN1403" s="70"/>
      <c r="BO1403" s="70"/>
      <c r="BP1403" s="70"/>
      <c r="BQ1403" s="70"/>
      <c r="BR1403" s="70"/>
      <c r="BS1403" s="70"/>
    </row>
    <row r="1404" spans="7:71" ht="16.5" x14ac:dyDescent="0.35">
      <c r="G1404" s="70"/>
      <c r="H1404" s="70"/>
      <c r="I1404" s="70"/>
      <c r="J1404" s="70"/>
      <c r="K1404" s="70"/>
      <c r="L1404" s="70"/>
      <c r="M1404" s="70"/>
      <c r="N1404" s="70"/>
      <c r="O1404" s="70"/>
      <c r="P1404" s="70"/>
      <c r="Q1404" s="70"/>
      <c r="R1404" s="70"/>
      <c r="S1404" s="70"/>
      <c r="T1404" s="70"/>
      <c r="U1404" s="70"/>
      <c r="V1404" s="70"/>
      <c r="W1404" s="70"/>
      <c r="X1404" s="70"/>
      <c r="Y1404" s="70"/>
      <c r="Z1404" s="70"/>
      <c r="AA1404" s="70"/>
      <c r="AB1404" s="70"/>
      <c r="AC1404" s="70"/>
      <c r="AD1404" s="70"/>
      <c r="AE1404" s="70"/>
      <c r="AF1404" s="70"/>
      <c r="AG1404" s="70"/>
      <c r="AH1404" s="70"/>
      <c r="AI1404" s="70"/>
      <c r="AJ1404" s="70"/>
      <c r="AK1404" s="70"/>
      <c r="AL1404" s="70"/>
      <c r="AM1404" s="70"/>
      <c r="AN1404" s="70"/>
      <c r="AO1404" s="70"/>
      <c r="AP1404" s="70"/>
      <c r="AQ1404" s="70"/>
      <c r="AR1404" s="70"/>
      <c r="AS1404" s="70"/>
      <c r="AT1404" s="70"/>
      <c r="AU1404" s="70"/>
      <c r="AV1404" s="70"/>
      <c r="AW1404" s="70"/>
      <c r="AX1404" s="70"/>
      <c r="AY1404" s="70"/>
      <c r="AZ1404" s="70"/>
      <c r="BA1404" s="70"/>
      <c r="BB1404" s="70"/>
      <c r="BC1404" s="70"/>
      <c r="BD1404" s="70"/>
      <c r="BE1404" s="70"/>
      <c r="BF1404" s="70"/>
      <c r="BG1404" s="70"/>
      <c r="BH1404" s="70"/>
      <c r="BI1404" s="70"/>
      <c r="BJ1404" s="70"/>
      <c r="BK1404" s="70"/>
      <c r="BL1404" s="70"/>
      <c r="BM1404" s="70"/>
      <c r="BN1404" s="70"/>
      <c r="BO1404" s="70"/>
      <c r="BP1404" s="70"/>
      <c r="BQ1404" s="70"/>
      <c r="BR1404" s="70"/>
      <c r="BS1404" s="70"/>
    </row>
    <row r="1405" spans="7:71" ht="16.5" x14ac:dyDescent="0.35">
      <c r="G1405" s="70"/>
      <c r="H1405" s="70"/>
      <c r="I1405" s="70"/>
      <c r="J1405" s="70"/>
      <c r="K1405" s="70"/>
      <c r="L1405" s="70"/>
      <c r="M1405" s="70"/>
      <c r="N1405" s="70"/>
      <c r="O1405" s="70"/>
      <c r="P1405" s="70"/>
      <c r="Q1405" s="70"/>
      <c r="R1405" s="70"/>
      <c r="S1405" s="70"/>
      <c r="T1405" s="70"/>
      <c r="U1405" s="70"/>
      <c r="V1405" s="70"/>
      <c r="W1405" s="70"/>
      <c r="X1405" s="70"/>
      <c r="Y1405" s="70"/>
      <c r="Z1405" s="70"/>
      <c r="AA1405" s="70"/>
      <c r="AB1405" s="70"/>
      <c r="AC1405" s="70"/>
      <c r="AD1405" s="70"/>
      <c r="AE1405" s="70"/>
      <c r="AF1405" s="70"/>
      <c r="AG1405" s="70"/>
      <c r="AH1405" s="70"/>
      <c r="AI1405" s="70"/>
      <c r="AJ1405" s="70"/>
      <c r="AK1405" s="70"/>
      <c r="AL1405" s="70"/>
      <c r="AM1405" s="70"/>
      <c r="AN1405" s="70"/>
      <c r="AO1405" s="70"/>
      <c r="AP1405" s="70"/>
      <c r="AQ1405" s="70"/>
      <c r="AR1405" s="70"/>
      <c r="AS1405" s="70"/>
      <c r="AT1405" s="70"/>
      <c r="AU1405" s="70"/>
      <c r="AV1405" s="70"/>
      <c r="AW1405" s="70"/>
      <c r="AX1405" s="70"/>
      <c r="AY1405" s="70"/>
      <c r="AZ1405" s="70"/>
      <c r="BA1405" s="70"/>
      <c r="BB1405" s="70"/>
      <c r="BC1405" s="70"/>
      <c r="BD1405" s="70"/>
      <c r="BE1405" s="70"/>
      <c r="BF1405" s="70"/>
      <c r="BG1405" s="70"/>
      <c r="BH1405" s="70"/>
      <c r="BI1405" s="70"/>
      <c r="BJ1405" s="70"/>
      <c r="BK1405" s="70"/>
      <c r="BL1405" s="70"/>
      <c r="BM1405" s="70"/>
      <c r="BN1405" s="70"/>
      <c r="BO1405" s="70"/>
      <c r="BP1405" s="70"/>
      <c r="BQ1405" s="70"/>
      <c r="BR1405" s="70"/>
      <c r="BS1405" s="70"/>
    </row>
    <row r="1406" spans="7:71" ht="16.5" x14ac:dyDescent="0.35">
      <c r="G1406" s="70"/>
      <c r="H1406" s="70"/>
      <c r="I1406" s="70"/>
      <c r="J1406" s="70"/>
      <c r="K1406" s="70"/>
      <c r="L1406" s="70"/>
      <c r="M1406" s="70"/>
      <c r="N1406" s="70"/>
      <c r="O1406" s="70"/>
      <c r="P1406" s="70"/>
      <c r="Q1406" s="70"/>
      <c r="R1406" s="70"/>
      <c r="S1406" s="70"/>
      <c r="T1406" s="70"/>
      <c r="U1406" s="70"/>
      <c r="V1406" s="70"/>
      <c r="W1406" s="70"/>
      <c r="X1406" s="70"/>
      <c r="Y1406" s="70"/>
      <c r="Z1406" s="70"/>
      <c r="AA1406" s="70"/>
      <c r="AB1406" s="70"/>
      <c r="AC1406" s="70"/>
      <c r="AD1406" s="70"/>
      <c r="AE1406" s="70"/>
      <c r="AF1406" s="70"/>
      <c r="AG1406" s="70"/>
      <c r="AH1406" s="70"/>
      <c r="AI1406" s="70"/>
      <c r="AJ1406" s="70"/>
      <c r="AK1406" s="70"/>
      <c r="AL1406" s="70"/>
      <c r="AM1406" s="70"/>
      <c r="AN1406" s="70"/>
      <c r="AO1406" s="70"/>
      <c r="AP1406" s="70"/>
      <c r="AQ1406" s="70"/>
      <c r="AR1406" s="70"/>
      <c r="AS1406" s="70"/>
      <c r="AT1406" s="70"/>
      <c r="AU1406" s="70"/>
      <c r="AV1406" s="70"/>
      <c r="AW1406" s="70"/>
      <c r="AX1406" s="70"/>
      <c r="AY1406" s="70"/>
      <c r="AZ1406" s="70"/>
      <c r="BA1406" s="70"/>
      <c r="BB1406" s="70"/>
      <c r="BC1406" s="70"/>
      <c r="BD1406" s="70"/>
      <c r="BE1406" s="70"/>
      <c r="BF1406" s="70"/>
      <c r="BG1406" s="70"/>
      <c r="BH1406" s="70"/>
      <c r="BI1406" s="70"/>
      <c r="BJ1406" s="70"/>
      <c r="BK1406" s="70"/>
      <c r="BL1406" s="70"/>
      <c r="BM1406" s="70"/>
      <c r="BN1406" s="70"/>
      <c r="BO1406" s="70"/>
      <c r="BP1406" s="70"/>
      <c r="BQ1406" s="70"/>
      <c r="BR1406" s="70"/>
      <c r="BS1406" s="70"/>
    </row>
    <row r="1407" spans="7:71" ht="16.5" x14ac:dyDescent="0.35">
      <c r="G1407" s="70"/>
      <c r="H1407" s="70"/>
      <c r="I1407" s="70"/>
      <c r="J1407" s="70"/>
      <c r="K1407" s="70"/>
      <c r="L1407" s="70"/>
      <c r="M1407" s="70"/>
      <c r="N1407" s="70"/>
      <c r="O1407" s="70"/>
      <c r="P1407" s="70"/>
      <c r="Q1407" s="70"/>
      <c r="R1407" s="70"/>
      <c r="S1407" s="70"/>
      <c r="T1407" s="70"/>
      <c r="U1407" s="70"/>
      <c r="V1407" s="70"/>
      <c r="W1407" s="70"/>
      <c r="X1407" s="70"/>
      <c r="Y1407" s="70"/>
      <c r="Z1407" s="70"/>
      <c r="AA1407" s="70"/>
      <c r="AB1407" s="70"/>
      <c r="AC1407" s="70"/>
      <c r="AD1407" s="70"/>
      <c r="AE1407" s="70"/>
      <c r="AF1407" s="70"/>
      <c r="AG1407" s="70"/>
      <c r="AH1407" s="70"/>
      <c r="AI1407" s="70"/>
      <c r="AJ1407" s="70"/>
      <c r="AK1407" s="70"/>
      <c r="AL1407" s="70"/>
      <c r="AM1407" s="70"/>
      <c r="AN1407" s="70"/>
      <c r="AO1407" s="70"/>
      <c r="AP1407" s="70"/>
      <c r="AQ1407" s="70"/>
      <c r="AR1407" s="70"/>
      <c r="AS1407" s="70"/>
      <c r="AT1407" s="70"/>
      <c r="AU1407" s="70"/>
      <c r="AV1407" s="70"/>
      <c r="AW1407" s="70"/>
      <c r="AX1407" s="70"/>
      <c r="AY1407" s="70"/>
      <c r="AZ1407" s="70"/>
      <c r="BA1407" s="70"/>
      <c r="BB1407" s="70"/>
      <c r="BC1407" s="70"/>
      <c r="BD1407" s="70"/>
      <c r="BE1407" s="70"/>
      <c r="BF1407" s="70"/>
      <c r="BG1407" s="70"/>
      <c r="BH1407" s="70"/>
      <c r="BI1407" s="70"/>
      <c r="BJ1407" s="70"/>
      <c r="BK1407" s="70"/>
      <c r="BL1407" s="70"/>
      <c r="BM1407" s="70"/>
      <c r="BN1407" s="70"/>
      <c r="BO1407" s="70"/>
      <c r="BP1407" s="70"/>
      <c r="BQ1407" s="70"/>
      <c r="BR1407" s="70"/>
      <c r="BS1407" s="70"/>
    </row>
    <row r="1408" spans="7:71" ht="16.5" x14ac:dyDescent="0.35">
      <c r="G1408" s="70"/>
      <c r="H1408" s="70"/>
      <c r="I1408" s="70"/>
      <c r="J1408" s="70"/>
      <c r="K1408" s="70"/>
      <c r="L1408" s="70"/>
      <c r="M1408" s="70"/>
      <c r="N1408" s="70"/>
      <c r="O1408" s="70"/>
      <c r="P1408" s="70"/>
      <c r="Q1408" s="70"/>
      <c r="R1408" s="70"/>
      <c r="S1408" s="70"/>
      <c r="T1408" s="70"/>
      <c r="U1408" s="70"/>
      <c r="V1408" s="70"/>
      <c r="W1408" s="70"/>
      <c r="X1408" s="70"/>
      <c r="Y1408" s="70"/>
      <c r="Z1408" s="70"/>
      <c r="AA1408" s="70"/>
      <c r="AB1408" s="70"/>
      <c r="AC1408" s="70"/>
      <c r="AD1408" s="70"/>
      <c r="AE1408" s="70"/>
      <c r="AF1408" s="70"/>
      <c r="AG1408" s="70"/>
      <c r="AH1408" s="70"/>
      <c r="AI1408" s="70"/>
      <c r="AJ1408" s="70"/>
      <c r="AK1408" s="70"/>
      <c r="AL1408" s="70"/>
      <c r="AM1408" s="70"/>
      <c r="AN1408" s="70"/>
      <c r="AO1408" s="70"/>
      <c r="AP1408" s="70"/>
      <c r="AQ1408" s="70"/>
      <c r="AR1408" s="70"/>
      <c r="AS1408" s="70"/>
      <c r="AT1408" s="70"/>
      <c r="AU1408" s="70"/>
      <c r="AV1408" s="70"/>
      <c r="AW1408" s="70"/>
      <c r="AX1408" s="70"/>
      <c r="AY1408" s="70"/>
      <c r="AZ1408" s="70"/>
      <c r="BA1408" s="70"/>
      <c r="BB1408" s="70"/>
      <c r="BC1408" s="70"/>
      <c r="BD1408" s="70"/>
      <c r="BE1408" s="70"/>
      <c r="BF1408" s="70"/>
      <c r="BG1408" s="70"/>
      <c r="BH1408" s="70"/>
      <c r="BI1408" s="70"/>
      <c r="BJ1408" s="70"/>
      <c r="BK1408" s="70"/>
      <c r="BL1408" s="70"/>
      <c r="BM1408" s="70"/>
      <c r="BN1408" s="70"/>
      <c r="BO1408" s="70"/>
      <c r="BP1408" s="70"/>
      <c r="BQ1408" s="70"/>
      <c r="BR1408" s="70"/>
      <c r="BS1408" s="70"/>
    </row>
    <row r="1409" spans="7:71" ht="16.5" x14ac:dyDescent="0.35">
      <c r="G1409" s="70"/>
      <c r="H1409" s="70"/>
      <c r="I1409" s="70"/>
      <c r="J1409" s="70"/>
      <c r="K1409" s="70"/>
      <c r="L1409" s="70"/>
      <c r="M1409" s="70"/>
      <c r="N1409" s="70"/>
      <c r="O1409" s="70"/>
      <c r="P1409" s="70"/>
      <c r="Q1409" s="70"/>
      <c r="R1409" s="70"/>
      <c r="S1409" s="70"/>
      <c r="T1409" s="70"/>
      <c r="U1409" s="70"/>
      <c r="V1409" s="70"/>
      <c r="W1409" s="70"/>
      <c r="X1409" s="70"/>
      <c r="Y1409" s="70"/>
      <c r="Z1409" s="70"/>
      <c r="AA1409" s="70"/>
      <c r="AB1409" s="70"/>
      <c r="AC1409" s="70"/>
      <c r="AD1409" s="70"/>
      <c r="AE1409" s="70"/>
      <c r="AF1409" s="70"/>
      <c r="AG1409" s="70"/>
      <c r="AH1409" s="70"/>
      <c r="AI1409" s="70"/>
      <c r="AJ1409" s="70"/>
      <c r="AK1409" s="70"/>
      <c r="AL1409" s="70"/>
      <c r="AM1409" s="70"/>
      <c r="AN1409" s="70"/>
      <c r="AO1409" s="70"/>
      <c r="AP1409" s="70"/>
      <c r="AQ1409" s="70"/>
      <c r="AR1409" s="70"/>
      <c r="AS1409" s="70"/>
      <c r="AT1409" s="70"/>
      <c r="AU1409" s="70"/>
      <c r="AV1409" s="70"/>
      <c r="AW1409" s="70"/>
      <c r="AX1409" s="70"/>
      <c r="AY1409" s="70"/>
      <c r="AZ1409" s="70"/>
      <c r="BA1409" s="70"/>
      <c r="BB1409" s="70"/>
      <c r="BC1409" s="70"/>
      <c r="BD1409" s="70"/>
      <c r="BE1409" s="70"/>
      <c r="BF1409" s="70"/>
      <c r="BG1409" s="70"/>
      <c r="BH1409" s="70"/>
      <c r="BI1409" s="70"/>
      <c r="BJ1409" s="70"/>
      <c r="BK1409" s="70"/>
      <c r="BL1409" s="70"/>
      <c r="BM1409" s="70"/>
      <c r="BN1409" s="70"/>
      <c r="BO1409" s="70"/>
      <c r="BP1409" s="70"/>
      <c r="BQ1409" s="70"/>
      <c r="BR1409" s="70"/>
      <c r="BS1409" s="70"/>
    </row>
    <row r="1410" spans="7:71" ht="16.5" x14ac:dyDescent="0.35">
      <c r="G1410" s="70"/>
      <c r="H1410" s="70"/>
      <c r="I1410" s="70"/>
      <c r="J1410" s="70"/>
      <c r="K1410" s="70"/>
      <c r="L1410" s="70"/>
      <c r="M1410" s="70"/>
      <c r="N1410" s="70"/>
      <c r="O1410" s="70"/>
      <c r="P1410" s="70"/>
      <c r="Q1410" s="70"/>
      <c r="R1410" s="70"/>
      <c r="S1410" s="70"/>
      <c r="T1410" s="70"/>
      <c r="U1410" s="70"/>
      <c r="V1410" s="70"/>
      <c r="W1410" s="70"/>
      <c r="X1410" s="70"/>
      <c r="Y1410" s="70"/>
      <c r="Z1410" s="70"/>
      <c r="AA1410" s="70"/>
      <c r="AB1410" s="70"/>
      <c r="AC1410" s="70"/>
      <c r="AD1410" s="70"/>
      <c r="AE1410" s="70"/>
      <c r="AF1410" s="70"/>
      <c r="AG1410" s="70"/>
      <c r="AH1410" s="70"/>
      <c r="AI1410" s="70"/>
      <c r="AJ1410" s="70"/>
      <c r="AK1410" s="70"/>
      <c r="AL1410" s="70"/>
      <c r="AM1410" s="70"/>
      <c r="AN1410" s="70"/>
      <c r="AO1410" s="70"/>
      <c r="AP1410" s="70"/>
      <c r="AQ1410" s="70"/>
      <c r="AR1410" s="70"/>
      <c r="AS1410" s="70"/>
      <c r="AT1410" s="70"/>
      <c r="AU1410" s="70"/>
      <c r="AV1410" s="70"/>
      <c r="AW1410" s="70"/>
      <c r="AX1410" s="70"/>
      <c r="AY1410" s="70"/>
      <c r="AZ1410" s="70"/>
      <c r="BA1410" s="70"/>
      <c r="BB1410" s="70"/>
      <c r="BC1410" s="70"/>
      <c r="BD1410" s="70"/>
      <c r="BE1410" s="70"/>
      <c r="BF1410" s="70"/>
      <c r="BG1410" s="70"/>
      <c r="BH1410" s="70"/>
      <c r="BI1410" s="70"/>
      <c r="BJ1410" s="70"/>
      <c r="BK1410" s="70"/>
      <c r="BL1410" s="70"/>
      <c r="BM1410" s="70"/>
      <c r="BN1410" s="70"/>
      <c r="BO1410" s="70"/>
      <c r="BP1410" s="70"/>
      <c r="BQ1410" s="70"/>
      <c r="BR1410" s="70"/>
      <c r="BS1410" s="70"/>
    </row>
    <row r="1411" spans="7:71" ht="16.5" x14ac:dyDescent="0.35">
      <c r="G1411" s="70"/>
      <c r="H1411" s="70"/>
      <c r="I1411" s="70"/>
      <c r="J1411" s="70"/>
      <c r="K1411" s="70"/>
      <c r="L1411" s="70"/>
      <c r="M1411" s="70"/>
      <c r="N1411" s="70"/>
      <c r="O1411" s="70"/>
      <c r="P1411" s="70"/>
      <c r="Q1411" s="70"/>
      <c r="R1411" s="70"/>
      <c r="S1411" s="70"/>
      <c r="T1411" s="70"/>
      <c r="U1411" s="70"/>
      <c r="V1411" s="70"/>
      <c r="W1411" s="70"/>
      <c r="X1411" s="70"/>
      <c r="Y1411" s="70"/>
      <c r="Z1411" s="70"/>
      <c r="AA1411" s="70"/>
      <c r="AB1411" s="70"/>
      <c r="AC1411" s="70"/>
      <c r="AD1411" s="70"/>
      <c r="AE1411" s="70"/>
      <c r="AF1411" s="70"/>
      <c r="AG1411" s="70"/>
      <c r="AH1411" s="70"/>
      <c r="AI1411" s="70"/>
      <c r="AJ1411" s="70"/>
      <c r="AK1411" s="70"/>
      <c r="AL1411" s="70"/>
      <c r="AM1411" s="70"/>
      <c r="AN1411" s="70"/>
      <c r="AO1411" s="70"/>
      <c r="AP1411" s="70"/>
      <c r="AQ1411" s="70"/>
      <c r="AR1411" s="70"/>
      <c r="AS1411" s="70"/>
      <c r="AT1411" s="70"/>
      <c r="AU1411" s="70"/>
      <c r="AV1411" s="70"/>
      <c r="AW1411" s="70"/>
      <c r="AX1411" s="70"/>
      <c r="AY1411" s="70"/>
      <c r="AZ1411" s="70"/>
      <c r="BA1411" s="70"/>
      <c r="BB1411" s="70"/>
      <c r="BC1411" s="70"/>
      <c r="BD1411" s="70"/>
      <c r="BE1411" s="70"/>
      <c r="BF1411" s="70"/>
      <c r="BG1411" s="70"/>
      <c r="BH1411" s="70"/>
      <c r="BI1411" s="70"/>
      <c r="BJ1411" s="70"/>
      <c r="BK1411" s="70"/>
      <c r="BL1411" s="70"/>
      <c r="BM1411" s="70"/>
      <c r="BN1411" s="70"/>
      <c r="BO1411" s="70"/>
      <c r="BP1411" s="70"/>
      <c r="BQ1411" s="70"/>
      <c r="BR1411" s="70"/>
      <c r="BS1411" s="70"/>
    </row>
    <row r="1412" spans="7:71" ht="16.5" x14ac:dyDescent="0.35">
      <c r="G1412" s="70"/>
      <c r="H1412" s="70"/>
      <c r="I1412" s="70"/>
      <c r="J1412" s="70"/>
      <c r="K1412" s="70"/>
      <c r="L1412" s="70"/>
      <c r="M1412" s="70"/>
      <c r="N1412" s="70"/>
      <c r="O1412" s="70"/>
      <c r="P1412" s="70"/>
      <c r="Q1412" s="70"/>
      <c r="R1412" s="70"/>
      <c r="S1412" s="70"/>
      <c r="T1412" s="70"/>
      <c r="U1412" s="70"/>
      <c r="V1412" s="70"/>
      <c r="W1412" s="70"/>
      <c r="X1412" s="70"/>
      <c r="Y1412" s="70"/>
      <c r="Z1412" s="70"/>
      <c r="AA1412" s="70"/>
      <c r="AB1412" s="70"/>
      <c r="AC1412" s="70"/>
      <c r="AD1412" s="70"/>
      <c r="AE1412" s="70"/>
      <c r="AF1412" s="70"/>
      <c r="AG1412" s="70"/>
      <c r="AH1412" s="70"/>
      <c r="AI1412" s="70"/>
      <c r="AJ1412" s="70"/>
      <c r="AK1412" s="70"/>
      <c r="AL1412" s="70"/>
      <c r="AM1412" s="70"/>
      <c r="AN1412" s="70"/>
      <c r="AO1412" s="70"/>
      <c r="AP1412" s="70"/>
      <c r="AQ1412" s="70"/>
      <c r="AR1412" s="70"/>
      <c r="AS1412" s="70"/>
      <c r="AT1412" s="70"/>
      <c r="AU1412" s="70"/>
      <c r="AV1412" s="70"/>
      <c r="AW1412" s="70"/>
      <c r="AX1412" s="70"/>
      <c r="AY1412" s="70"/>
      <c r="AZ1412" s="70"/>
      <c r="BA1412" s="70"/>
      <c r="BB1412" s="70"/>
      <c r="BC1412" s="70"/>
      <c r="BD1412" s="70"/>
      <c r="BE1412" s="70"/>
      <c r="BF1412" s="70"/>
      <c r="BG1412" s="70"/>
      <c r="BH1412" s="70"/>
      <c r="BI1412" s="70"/>
      <c r="BJ1412" s="70"/>
      <c r="BK1412" s="70"/>
      <c r="BL1412" s="70"/>
      <c r="BM1412" s="70"/>
      <c r="BN1412" s="70"/>
      <c r="BO1412" s="70"/>
      <c r="BP1412" s="70"/>
      <c r="BQ1412" s="70"/>
      <c r="BR1412" s="70"/>
      <c r="BS1412" s="70"/>
    </row>
    <row r="1413" spans="7:71" ht="16.5" x14ac:dyDescent="0.35">
      <c r="G1413" s="70"/>
      <c r="H1413" s="70"/>
      <c r="I1413" s="70"/>
      <c r="J1413" s="70"/>
      <c r="K1413" s="70"/>
      <c r="L1413" s="70"/>
      <c r="M1413" s="70"/>
      <c r="N1413" s="70"/>
      <c r="O1413" s="70"/>
      <c r="P1413" s="70"/>
      <c r="Q1413" s="70"/>
      <c r="R1413" s="70"/>
      <c r="S1413" s="70"/>
      <c r="T1413" s="70"/>
      <c r="U1413" s="70"/>
      <c r="V1413" s="70"/>
      <c r="W1413" s="70"/>
      <c r="X1413" s="70"/>
      <c r="Y1413" s="70"/>
      <c r="Z1413" s="70"/>
      <c r="AA1413" s="70"/>
      <c r="AB1413" s="70"/>
      <c r="AC1413" s="70"/>
      <c r="AD1413" s="70"/>
      <c r="AE1413" s="70"/>
      <c r="AF1413" s="70"/>
      <c r="AG1413" s="70"/>
      <c r="AH1413" s="70"/>
      <c r="AI1413" s="70"/>
      <c r="AJ1413" s="70"/>
      <c r="AK1413" s="70"/>
      <c r="AL1413" s="70"/>
      <c r="AM1413" s="70"/>
      <c r="AN1413" s="70"/>
      <c r="AO1413" s="70"/>
      <c r="AP1413" s="70"/>
      <c r="AQ1413" s="70"/>
      <c r="AR1413" s="70"/>
      <c r="AS1413" s="70"/>
      <c r="AT1413" s="70"/>
      <c r="AU1413" s="70"/>
      <c r="AV1413" s="70"/>
      <c r="AW1413" s="70"/>
      <c r="AX1413" s="70"/>
      <c r="AY1413" s="70"/>
      <c r="AZ1413" s="70"/>
      <c r="BA1413" s="70"/>
      <c r="BB1413" s="70"/>
      <c r="BC1413" s="70"/>
      <c r="BD1413" s="70"/>
      <c r="BE1413" s="70"/>
      <c r="BF1413" s="70"/>
      <c r="BG1413" s="70"/>
      <c r="BH1413" s="70"/>
      <c r="BI1413" s="70"/>
      <c r="BJ1413" s="70"/>
      <c r="BK1413" s="70"/>
      <c r="BL1413" s="70"/>
      <c r="BM1413" s="70"/>
      <c r="BN1413" s="70"/>
      <c r="BO1413" s="70"/>
      <c r="BP1413" s="70"/>
      <c r="BQ1413" s="70"/>
      <c r="BR1413" s="70"/>
      <c r="BS1413" s="70"/>
    </row>
    <row r="1414" spans="7:71" ht="16.5" x14ac:dyDescent="0.35">
      <c r="G1414" s="70"/>
      <c r="H1414" s="70"/>
      <c r="I1414" s="70"/>
      <c r="J1414" s="70"/>
      <c r="K1414" s="70"/>
      <c r="L1414" s="70"/>
      <c r="M1414" s="70"/>
      <c r="N1414" s="70"/>
      <c r="O1414" s="70"/>
      <c r="P1414" s="70"/>
      <c r="Q1414" s="70"/>
      <c r="R1414" s="70"/>
      <c r="S1414" s="70"/>
      <c r="T1414" s="70"/>
      <c r="U1414" s="70"/>
      <c r="V1414" s="70"/>
      <c r="W1414" s="70"/>
      <c r="X1414" s="70"/>
      <c r="Y1414" s="70"/>
      <c r="Z1414" s="70"/>
      <c r="AA1414" s="70"/>
      <c r="AB1414" s="70"/>
      <c r="AC1414" s="70"/>
      <c r="AD1414" s="70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</row>
    <row r="1415" spans="7:71" ht="16.5" x14ac:dyDescent="0.35">
      <c r="G1415" s="70"/>
      <c r="H1415" s="70"/>
      <c r="I1415" s="70"/>
      <c r="J1415" s="70"/>
      <c r="K1415" s="70"/>
      <c r="L1415" s="70"/>
      <c r="M1415" s="70"/>
      <c r="N1415" s="70"/>
      <c r="O1415" s="70"/>
      <c r="P1415" s="70"/>
      <c r="Q1415" s="70"/>
      <c r="R1415" s="70"/>
      <c r="S1415" s="70"/>
      <c r="T1415" s="70"/>
      <c r="U1415" s="70"/>
      <c r="V1415" s="70"/>
      <c r="W1415" s="70"/>
      <c r="X1415" s="70"/>
      <c r="Y1415" s="70"/>
      <c r="Z1415" s="70"/>
      <c r="AA1415" s="70"/>
      <c r="AB1415" s="70"/>
      <c r="AC1415" s="70"/>
      <c r="AD1415" s="70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</row>
    <row r="1416" spans="7:71" ht="16.5" x14ac:dyDescent="0.35">
      <c r="G1416" s="70"/>
      <c r="H1416" s="70"/>
      <c r="I1416" s="70"/>
      <c r="J1416" s="70"/>
      <c r="K1416" s="70"/>
      <c r="L1416" s="70"/>
      <c r="M1416" s="70"/>
      <c r="N1416" s="70"/>
      <c r="O1416" s="70"/>
      <c r="P1416" s="70"/>
      <c r="Q1416" s="70"/>
      <c r="R1416" s="70"/>
      <c r="S1416" s="70"/>
      <c r="T1416" s="70"/>
      <c r="U1416" s="70"/>
      <c r="V1416" s="70"/>
      <c r="W1416" s="70"/>
      <c r="X1416" s="70"/>
      <c r="Y1416" s="70"/>
      <c r="Z1416" s="70"/>
      <c r="AA1416" s="70"/>
      <c r="AB1416" s="70"/>
      <c r="AC1416" s="70"/>
      <c r="AD1416" s="70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  <c r="BA1416" s="70"/>
      <c r="BB1416" s="70"/>
      <c r="BC1416" s="70"/>
      <c r="BD1416" s="70"/>
      <c r="BE1416" s="70"/>
      <c r="BF1416" s="70"/>
      <c r="BG1416" s="70"/>
      <c r="BH1416" s="70"/>
      <c r="BI1416" s="70"/>
      <c r="BJ1416" s="70"/>
      <c r="BK1416" s="70"/>
      <c r="BL1416" s="70"/>
      <c r="BM1416" s="70"/>
      <c r="BN1416" s="70"/>
      <c r="BO1416" s="70"/>
      <c r="BP1416" s="70"/>
      <c r="BQ1416" s="70"/>
      <c r="BR1416" s="70"/>
      <c r="BS1416" s="70"/>
    </row>
    <row r="1417" spans="7:71" ht="16.5" x14ac:dyDescent="0.35">
      <c r="G1417" s="70"/>
      <c r="H1417" s="70"/>
      <c r="I1417" s="70"/>
      <c r="J1417" s="70"/>
      <c r="K1417" s="70"/>
      <c r="L1417" s="70"/>
      <c r="M1417" s="70"/>
      <c r="N1417" s="70"/>
      <c r="O1417" s="70"/>
      <c r="P1417" s="70"/>
      <c r="Q1417" s="70"/>
      <c r="R1417" s="70"/>
      <c r="S1417" s="70"/>
      <c r="T1417" s="70"/>
      <c r="U1417" s="70"/>
      <c r="V1417" s="70"/>
      <c r="W1417" s="70"/>
      <c r="X1417" s="70"/>
      <c r="Y1417" s="70"/>
      <c r="Z1417" s="70"/>
      <c r="AA1417" s="70"/>
      <c r="AB1417" s="70"/>
      <c r="AC1417" s="70"/>
      <c r="AD1417" s="70"/>
      <c r="AE1417" s="70"/>
      <c r="AF1417" s="70"/>
      <c r="AG1417" s="70"/>
      <c r="AH1417" s="70"/>
      <c r="AI1417" s="70"/>
      <c r="AJ1417" s="70"/>
      <c r="AK1417" s="70"/>
      <c r="AL1417" s="70"/>
      <c r="AM1417" s="70"/>
      <c r="AN1417" s="70"/>
      <c r="AO1417" s="70"/>
      <c r="AP1417" s="70"/>
      <c r="AQ1417" s="70"/>
      <c r="AR1417" s="70"/>
      <c r="AS1417" s="70"/>
      <c r="AT1417" s="70"/>
      <c r="AU1417" s="70"/>
      <c r="AV1417" s="70"/>
      <c r="AW1417" s="70"/>
      <c r="AX1417" s="70"/>
      <c r="AY1417" s="70"/>
      <c r="AZ1417" s="70"/>
      <c r="BA1417" s="70"/>
      <c r="BB1417" s="70"/>
      <c r="BC1417" s="70"/>
      <c r="BD1417" s="70"/>
      <c r="BE1417" s="70"/>
      <c r="BF1417" s="70"/>
      <c r="BG1417" s="70"/>
      <c r="BH1417" s="70"/>
      <c r="BI1417" s="70"/>
      <c r="BJ1417" s="70"/>
      <c r="BK1417" s="70"/>
      <c r="BL1417" s="70"/>
      <c r="BM1417" s="70"/>
      <c r="BN1417" s="70"/>
      <c r="BO1417" s="70"/>
      <c r="BP1417" s="70"/>
      <c r="BQ1417" s="70"/>
      <c r="BR1417" s="70"/>
      <c r="BS1417" s="70"/>
    </row>
    <row r="1418" spans="7:71" ht="16.5" x14ac:dyDescent="0.35">
      <c r="G1418" s="70"/>
      <c r="H1418" s="70"/>
      <c r="I1418" s="70"/>
      <c r="J1418" s="70"/>
      <c r="K1418" s="70"/>
      <c r="L1418" s="70"/>
      <c r="M1418" s="70"/>
      <c r="N1418" s="70"/>
      <c r="O1418" s="70"/>
      <c r="P1418" s="70"/>
      <c r="Q1418" s="70"/>
      <c r="R1418" s="70"/>
      <c r="S1418" s="70"/>
      <c r="T1418" s="70"/>
      <c r="U1418" s="70"/>
      <c r="V1418" s="70"/>
      <c r="W1418" s="70"/>
      <c r="X1418" s="70"/>
      <c r="Y1418" s="70"/>
      <c r="Z1418" s="70"/>
      <c r="AA1418" s="70"/>
      <c r="AB1418" s="70"/>
      <c r="AC1418" s="70"/>
      <c r="AD1418" s="70"/>
      <c r="AE1418" s="70"/>
      <c r="AF1418" s="70"/>
      <c r="AG1418" s="70"/>
      <c r="AH1418" s="70"/>
      <c r="AI1418" s="70"/>
      <c r="AJ1418" s="70"/>
      <c r="AK1418" s="70"/>
      <c r="AL1418" s="70"/>
      <c r="AM1418" s="70"/>
      <c r="AN1418" s="70"/>
      <c r="AO1418" s="70"/>
      <c r="AP1418" s="70"/>
      <c r="AQ1418" s="70"/>
      <c r="AR1418" s="70"/>
      <c r="AS1418" s="70"/>
      <c r="AT1418" s="70"/>
      <c r="AU1418" s="70"/>
      <c r="AV1418" s="70"/>
      <c r="AW1418" s="70"/>
      <c r="AX1418" s="70"/>
      <c r="AY1418" s="70"/>
      <c r="AZ1418" s="70"/>
      <c r="BA1418" s="70"/>
      <c r="BB1418" s="70"/>
      <c r="BC1418" s="70"/>
      <c r="BD1418" s="70"/>
      <c r="BE1418" s="70"/>
      <c r="BF1418" s="70"/>
      <c r="BG1418" s="70"/>
      <c r="BH1418" s="70"/>
      <c r="BI1418" s="70"/>
      <c r="BJ1418" s="70"/>
      <c r="BK1418" s="70"/>
      <c r="BL1418" s="70"/>
      <c r="BM1418" s="70"/>
      <c r="BN1418" s="70"/>
      <c r="BO1418" s="70"/>
      <c r="BP1418" s="70"/>
      <c r="BQ1418" s="70"/>
      <c r="BR1418" s="70"/>
      <c r="BS1418" s="70"/>
    </row>
    <row r="1419" spans="7:71" ht="16.5" x14ac:dyDescent="0.35">
      <c r="G1419" s="70"/>
      <c r="H1419" s="70"/>
      <c r="I1419" s="70"/>
      <c r="J1419" s="70"/>
      <c r="K1419" s="70"/>
      <c r="L1419" s="70"/>
      <c r="M1419" s="70"/>
      <c r="N1419" s="70"/>
      <c r="O1419" s="70"/>
      <c r="P1419" s="70"/>
      <c r="Q1419" s="70"/>
      <c r="R1419" s="70"/>
      <c r="S1419" s="70"/>
      <c r="T1419" s="70"/>
      <c r="U1419" s="70"/>
      <c r="V1419" s="70"/>
      <c r="W1419" s="70"/>
      <c r="X1419" s="70"/>
      <c r="Y1419" s="70"/>
      <c r="Z1419" s="70"/>
      <c r="AA1419" s="70"/>
      <c r="AB1419" s="70"/>
      <c r="AC1419" s="70"/>
      <c r="AD1419" s="70"/>
      <c r="AE1419" s="70"/>
      <c r="AF1419" s="70"/>
      <c r="AG1419" s="70"/>
      <c r="AH1419" s="70"/>
      <c r="AI1419" s="70"/>
      <c r="AJ1419" s="70"/>
      <c r="AK1419" s="70"/>
      <c r="AL1419" s="70"/>
      <c r="AM1419" s="70"/>
      <c r="AN1419" s="70"/>
      <c r="AO1419" s="70"/>
      <c r="AP1419" s="70"/>
      <c r="AQ1419" s="70"/>
      <c r="AR1419" s="70"/>
      <c r="AS1419" s="70"/>
      <c r="AT1419" s="70"/>
      <c r="AU1419" s="70"/>
      <c r="AV1419" s="70"/>
      <c r="AW1419" s="70"/>
      <c r="AX1419" s="70"/>
      <c r="AY1419" s="70"/>
      <c r="AZ1419" s="70"/>
      <c r="BA1419" s="70"/>
      <c r="BB1419" s="70"/>
      <c r="BC1419" s="70"/>
      <c r="BD1419" s="70"/>
      <c r="BE1419" s="70"/>
      <c r="BF1419" s="70"/>
      <c r="BG1419" s="70"/>
      <c r="BH1419" s="70"/>
      <c r="BI1419" s="70"/>
      <c r="BJ1419" s="70"/>
      <c r="BK1419" s="70"/>
      <c r="BL1419" s="70"/>
      <c r="BM1419" s="70"/>
      <c r="BN1419" s="70"/>
      <c r="BO1419" s="70"/>
      <c r="BP1419" s="70"/>
      <c r="BQ1419" s="70"/>
      <c r="BR1419" s="70"/>
      <c r="BS1419" s="70"/>
    </row>
    <row r="1420" spans="7:71" ht="16.5" x14ac:dyDescent="0.35">
      <c r="G1420" s="70"/>
      <c r="H1420" s="70"/>
      <c r="I1420" s="70"/>
      <c r="J1420" s="70"/>
      <c r="K1420" s="70"/>
      <c r="L1420" s="70"/>
      <c r="M1420" s="70"/>
      <c r="N1420" s="70"/>
      <c r="O1420" s="70"/>
      <c r="P1420" s="70"/>
      <c r="Q1420" s="70"/>
      <c r="R1420" s="70"/>
      <c r="S1420" s="70"/>
      <c r="T1420" s="70"/>
      <c r="U1420" s="70"/>
      <c r="V1420" s="70"/>
      <c r="W1420" s="70"/>
      <c r="X1420" s="70"/>
      <c r="Y1420" s="70"/>
      <c r="Z1420" s="70"/>
      <c r="AA1420" s="70"/>
      <c r="AB1420" s="70"/>
      <c r="AC1420" s="70"/>
      <c r="AD1420" s="70"/>
      <c r="AE1420" s="70"/>
      <c r="AF1420" s="70"/>
      <c r="AG1420" s="70"/>
      <c r="AH1420" s="70"/>
      <c r="AI1420" s="70"/>
      <c r="AJ1420" s="70"/>
      <c r="AK1420" s="70"/>
      <c r="AL1420" s="70"/>
      <c r="AM1420" s="70"/>
      <c r="AN1420" s="70"/>
      <c r="AO1420" s="70"/>
      <c r="AP1420" s="70"/>
      <c r="AQ1420" s="70"/>
      <c r="AR1420" s="70"/>
      <c r="AS1420" s="70"/>
      <c r="AT1420" s="70"/>
      <c r="AU1420" s="70"/>
      <c r="AV1420" s="70"/>
      <c r="AW1420" s="70"/>
      <c r="AX1420" s="70"/>
      <c r="AY1420" s="70"/>
      <c r="AZ1420" s="70"/>
      <c r="BA1420" s="70"/>
      <c r="BB1420" s="70"/>
      <c r="BC1420" s="70"/>
      <c r="BD1420" s="70"/>
      <c r="BE1420" s="70"/>
      <c r="BF1420" s="70"/>
      <c r="BG1420" s="70"/>
      <c r="BH1420" s="70"/>
      <c r="BI1420" s="70"/>
      <c r="BJ1420" s="70"/>
      <c r="BK1420" s="70"/>
      <c r="BL1420" s="70"/>
      <c r="BM1420" s="70"/>
      <c r="BN1420" s="70"/>
      <c r="BO1420" s="70"/>
      <c r="BP1420" s="70"/>
      <c r="BQ1420" s="70"/>
      <c r="BR1420" s="70"/>
      <c r="BS1420" s="70"/>
    </row>
    <row r="1421" spans="7:71" ht="16.5" x14ac:dyDescent="0.35">
      <c r="G1421" s="70"/>
      <c r="H1421" s="70"/>
      <c r="I1421" s="70"/>
      <c r="J1421" s="70"/>
      <c r="K1421" s="70"/>
      <c r="L1421" s="70"/>
      <c r="M1421" s="70"/>
      <c r="N1421" s="70"/>
      <c r="O1421" s="70"/>
      <c r="P1421" s="70"/>
      <c r="Q1421" s="70"/>
      <c r="R1421" s="70"/>
      <c r="S1421" s="70"/>
      <c r="T1421" s="70"/>
      <c r="U1421" s="70"/>
      <c r="V1421" s="70"/>
      <c r="W1421" s="70"/>
      <c r="X1421" s="70"/>
      <c r="Y1421" s="70"/>
      <c r="Z1421" s="70"/>
      <c r="AA1421" s="70"/>
      <c r="AB1421" s="70"/>
      <c r="AC1421" s="70"/>
      <c r="AD1421" s="70"/>
      <c r="AE1421" s="70"/>
      <c r="AF1421" s="70"/>
      <c r="AG1421" s="70"/>
      <c r="AH1421" s="70"/>
      <c r="AI1421" s="70"/>
      <c r="AJ1421" s="70"/>
      <c r="AK1421" s="70"/>
      <c r="AL1421" s="70"/>
      <c r="AM1421" s="70"/>
      <c r="AN1421" s="70"/>
      <c r="AO1421" s="70"/>
      <c r="AP1421" s="70"/>
      <c r="AQ1421" s="70"/>
      <c r="AR1421" s="70"/>
      <c r="AS1421" s="70"/>
      <c r="AT1421" s="70"/>
      <c r="AU1421" s="70"/>
      <c r="AV1421" s="70"/>
      <c r="AW1421" s="70"/>
      <c r="AX1421" s="70"/>
      <c r="AY1421" s="70"/>
      <c r="AZ1421" s="70"/>
      <c r="BA1421" s="70"/>
      <c r="BB1421" s="70"/>
      <c r="BC1421" s="70"/>
      <c r="BD1421" s="70"/>
      <c r="BE1421" s="70"/>
      <c r="BF1421" s="70"/>
      <c r="BG1421" s="70"/>
      <c r="BH1421" s="70"/>
      <c r="BI1421" s="70"/>
      <c r="BJ1421" s="70"/>
      <c r="BK1421" s="70"/>
      <c r="BL1421" s="70"/>
      <c r="BM1421" s="70"/>
      <c r="BN1421" s="70"/>
      <c r="BO1421" s="70"/>
      <c r="BP1421" s="70"/>
      <c r="BQ1421" s="70"/>
      <c r="BR1421" s="70"/>
      <c r="BS1421" s="70"/>
    </row>
    <row r="1422" spans="7:71" ht="16.5" x14ac:dyDescent="0.35">
      <c r="G1422" s="70"/>
      <c r="H1422" s="70"/>
      <c r="I1422" s="70"/>
      <c r="J1422" s="70"/>
      <c r="K1422" s="70"/>
      <c r="L1422" s="70"/>
      <c r="M1422" s="70"/>
      <c r="N1422" s="70"/>
      <c r="O1422" s="70"/>
      <c r="P1422" s="70"/>
      <c r="Q1422" s="70"/>
      <c r="R1422" s="70"/>
      <c r="S1422" s="70"/>
      <c r="T1422" s="70"/>
      <c r="U1422" s="70"/>
      <c r="V1422" s="70"/>
      <c r="W1422" s="70"/>
      <c r="X1422" s="70"/>
      <c r="Y1422" s="70"/>
      <c r="Z1422" s="70"/>
      <c r="AA1422" s="70"/>
      <c r="AB1422" s="70"/>
      <c r="AC1422" s="70"/>
      <c r="AD1422" s="70"/>
      <c r="AE1422" s="70"/>
      <c r="AF1422" s="70"/>
      <c r="AG1422" s="70"/>
      <c r="AH1422" s="70"/>
      <c r="AI1422" s="70"/>
      <c r="AJ1422" s="70"/>
      <c r="AK1422" s="70"/>
      <c r="AL1422" s="70"/>
      <c r="AM1422" s="70"/>
      <c r="AN1422" s="70"/>
      <c r="AO1422" s="70"/>
      <c r="AP1422" s="70"/>
      <c r="AQ1422" s="70"/>
      <c r="AR1422" s="70"/>
      <c r="AS1422" s="70"/>
      <c r="AT1422" s="70"/>
      <c r="AU1422" s="70"/>
      <c r="AV1422" s="70"/>
      <c r="AW1422" s="70"/>
      <c r="AX1422" s="70"/>
      <c r="AY1422" s="70"/>
      <c r="AZ1422" s="70"/>
      <c r="BA1422" s="70"/>
      <c r="BB1422" s="70"/>
      <c r="BC1422" s="70"/>
      <c r="BD1422" s="70"/>
      <c r="BE1422" s="70"/>
      <c r="BF1422" s="70"/>
      <c r="BG1422" s="70"/>
      <c r="BH1422" s="70"/>
      <c r="BI1422" s="70"/>
      <c r="BJ1422" s="70"/>
      <c r="BK1422" s="70"/>
      <c r="BL1422" s="70"/>
      <c r="BM1422" s="70"/>
      <c r="BN1422" s="70"/>
      <c r="BO1422" s="70"/>
      <c r="BP1422" s="70"/>
      <c r="BQ1422" s="70"/>
      <c r="BR1422" s="70"/>
      <c r="BS1422" s="70"/>
    </row>
    <row r="1423" spans="7:71" ht="16.5" x14ac:dyDescent="0.35">
      <c r="G1423" s="70"/>
      <c r="H1423" s="70"/>
      <c r="I1423" s="70"/>
      <c r="J1423" s="70"/>
      <c r="K1423" s="70"/>
      <c r="L1423" s="70"/>
      <c r="M1423" s="70"/>
      <c r="N1423" s="70"/>
      <c r="O1423" s="70"/>
      <c r="P1423" s="70"/>
      <c r="Q1423" s="70"/>
      <c r="R1423" s="70"/>
      <c r="S1423" s="70"/>
      <c r="T1423" s="70"/>
      <c r="U1423" s="70"/>
      <c r="V1423" s="70"/>
      <c r="W1423" s="70"/>
      <c r="X1423" s="70"/>
      <c r="Y1423" s="70"/>
      <c r="Z1423" s="70"/>
      <c r="AA1423" s="70"/>
      <c r="AB1423" s="70"/>
      <c r="AC1423" s="70"/>
      <c r="AD1423" s="70"/>
      <c r="AE1423" s="70"/>
      <c r="AF1423" s="70"/>
      <c r="AG1423" s="70"/>
      <c r="AH1423" s="70"/>
      <c r="AI1423" s="70"/>
      <c r="AJ1423" s="70"/>
      <c r="AK1423" s="70"/>
      <c r="AL1423" s="70"/>
      <c r="AM1423" s="70"/>
      <c r="AN1423" s="70"/>
      <c r="AO1423" s="70"/>
      <c r="AP1423" s="70"/>
      <c r="AQ1423" s="70"/>
      <c r="AR1423" s="70"/>
      <c r="AS1423" s="70"/>
      <c r="AT1423" s="70"/>
      <c r="AU1423" s="70"/>
      <c r="AV1423" s="70"/>
      <c r="AW1423" s="70"/>
      <c r="AX1423" s="70"/>
      <c r="AY1423" s="70"/>
      <c r="AZ1423" s="70"/>
      <c r="BA1423" s="70"/>
      <c r="BB1423" s="70"/>
      <c r="BC1423" s="70"/>
      <c r="BD1423" s="70"/>
      <c r="BE1423" s="70"/>
      <c r="BF1423" s="70"/>
      <c r="BG1423" s="70"/>
      <c r="BH1423" s="70"/>
      <c r="BI1423" s="70"/>
      <c r="BJ1423" s="70"/>
      <c r="BK1423" s="70"/>
      <c r="BL1423" s="70"/>
      <c r="BM1423" s="70"/>
      <c r="BN1423" s="70"/>
      <c r="BO1423" s="70"/>
      <c r="BP1423" s="70"/>
      <c r="BQ1423" s="70"/>
      <c r="BR1423" s="70"/>
      <c r="BS1423" s="70"/>
    </row>
    <row r="1424" spans="7:71" ht="16.5" x14ac:dyDescent="0.35">
      <c r="G1424" s="70"/>
      <c r="H1424" s="70"/>
      <c r="I1424" s="70"/>
      <c r="J1424" s="70"/>
      <c r="K1424" s="70"/>
      <c r="L1424" s="70"/>
      <c r="M1424" s="70"/>
      <c r="N1424" s="70"/>
      <c r="O1424" s="70"/>
      <c r="P1424" s="70"/>
      <c r="Q1424" s="70"/>
      <c r="R1424" s="70"/>
      <c r="S1424" s="70"/>
      <c r="T1424" s="70"/>
      <c r="U1424" s="70"/>
      <c r="V1424" s="70"/>
      <c r="W1424" s="70"/>
      <c r="X1424" s="70"/>
      <c r="Y1424" s="70"/>
      <c r="Z1424" s="70"/>
      <c r="AA1424" s="70"/>
      <c r="AB1424" s="70"/>
      <c r="AC1424" s="70"/>
      <c r="AD1424" s="70"/>
      <c r="AE1424" s="70"/>
      <c r="AF1424" s="70"/>
      <c r="AG1424" s="70"/>
      <c r="AH1424" s="70"/>
      <c r="AI1424" s="70"/>
      <c r="AJ1424" s="70"/>
      <c r="AK1424" s="70"/>
      <c r="AL1424" s="70"/>
      <c r="AM1424" s="70"/>
      <c r="AN1424" s="70"/>
      <c r="AO1424" s="70"/>
      <c r="AP1424" s="70"/>
      <c r="AQ1424" s="70"/>
      <c r="AR1424" s="70"/>
      <c r="AS1424" s="70"/>
      <c r="AT1424" s="70"/>
      <c r="AU1424" s="70"/>
      <c r="AV1424" s="70"/>
      <c r="AW1424" s="70"/>
      <c r="AX1424" s="70"/>
      <c r="AY1424" s="70"/>
      <c r="AZ1424" s="70"/>
      <c r="BA1424" s="70"/>
      <c r="BB1424" s="70"/>
      <c r="BC1424" s="70"/>
      <c r="BD1424" s="70"/>
      <c r="BE1424" s="70"/>
      <c r="BF1424" s="70"/>
      <c r="BG1424" s="70"/>
      <c r="BH1424" s="70"/>
      <c r="BI1424" s="70"/>
      <c r="BJ1424" s="70"/>
      <c r="BK1424" s="70"/>
      <c r="BL1424" s="70"/>
      <c r="BM1424" s="70"/>
      <c r="BN1424" s="70"/>
      <c r="BO1424" s="70"/>
      <c r="BP1424" s="70"/>
      <c r="BQ1424" s="70"/>
      <c r="BR1424" s="70"/>
      <c r="BS1424" s="70"/>
    </row>
    <row r="1425" spans="7:71" ht="16.5" x14ac:dyDescent="0.35">
      <c r="G1425" s="70"/>
      <c r="H1425" s="70"/>
      <c r="I1425" s="70"/>
      <c r="J1425" s="70"/>
      <c r="K1425" s="70"/>
      <c r="L1425" s="70"/>
      <c r="M1425" s="70"/>
      <c r="N1425" s="70"/>
      <c r="O1425" s="70"/>
      <c r="P1425" s="70"/>
      <c r="Q1425" s="70"/>
      <c r="R1425" s="70"/>
      <c r="S1425" s="70"/>
      <c r="T1425" s="70"/>
      <c r="U1425" s="70"/>
      <c r="V1425" s="70"/>
      <c r="W1425" s="70"/>
      <c r="X1425" s="70"/>
      <c r="Y1425" s="70"/>
      <c r="Z1425" s="70"/>
      <c r="AA1425" s="70"/>
      <c r="AB1425" s="70"/>
      <c r="AC1425" s="70"/>
      <c r="AD1425" s="70"/>
      <c r="AE1425" s="70"/>
      <c r="AF1425" s="70"/>
      <c r="AG1425" s="70"/>
      <c r="AH1425" s="70"/>
      <c r="AI1425" s="70"/>
      <c r="AJ1425" s="70"/>
      <c r="AK1425" s="70"/>
      <c r="AL1425" s="70"/>
      <c r="AM1425" s="70"/>
      <c r="AN1425" s="70"/>
      <c r="AO1425" s="70"/>
      <c r="AP1425" s="70"/>
      <c r="AQ1425" s="70"/>
      <c r="AR1425" s="70"/>
      <c r="AS1425" s="70"/>
      <c r="AT1425" s="70"/>
      <c r="AU1425" s="70"/>
      <c r="AV1425" s="70"/>
      <c r="AW1425" s="70"/>
      <c r="AX1425" s="70"/>
      <c r="AY1425" s="70"/>
      <c r="AZ1425" s="70"/>
      <c r="BA1425" s="70"/>
      <c r="BB1425" s="70"/>
      <c r="BC1425" s="70"/>
      <c r="BD1425" s="70"/>
      <c r="BE1425" s="70"/>
      <c r="BF1425" s="70"/>
      <c r="BG1425" s="70"/>
      <c r="BH1425" s="70"/>
      <c r="BI1425" s="70"/>
      <c r="BJ1425" s="70"/>
      <c r="BK1425" s="70"/>
      <c r="BL1425" s="70"/>
      <c r="BM1425" s="70"/>
      <c r="BN1425" s="70"/>
      <c r="BO1425" s="70"/>
      <c r="BP1425" s="70"/>
      <c r="BQ1425" s="70"/>
      <c r="BR1425" s="70"/>
      <c r="BS1425" s="70"/>
    </row>
    <row r="1426" spans="7:71" ht="16.5" x14ac:dyDescent="0.35">
      <c r="G1426" s="70"/>
      <c r="H1426" s="70"/>
      <c r="I1426" s="70"/>
      <c r="J1426" s="70"/>
      <c r="K1426" s="70"/>
      <c r="L1426" s="70"/>
      <c r="M1426" s="70"/>
      <c r="N1426" s="70"/>
      <c r="O1426" s="70"/>
      <c r="P1426" s="70"/>
      <c r="Q1426" s="70"/>
      <c r="R1426" s="70"/>
      <c r="S1426" s="70"/>
      <c r="T1426" s="70"/>
      <c r="U1426" s="70"/>
      <c r="V1426" s="70"/>
      <c r="W1426" s="70"/>
      <c r="X1426" s="70"/>
      <c r="Y1426" s="70"/>
      <c r="Z1426" s="70"/>
      <c r="AA1426" s="70"/>
      <c r="AB1426" s="70"/>
      <c r="AC1426" s="70"/>
      <c r="AD1426" s="70"/>
      <c r="AE1426" s="70"/>
      <c r="AF1426" s="70"/>
      <c r="AG1426" s="70"/>
      <c r="AH1426" s="70"/>
      <c r="AI1426" s="70"/>
      <c r="AJ1426" s="70"/>
      <c r="AK1426" s="70"/>
      <c r="AL1426" s="70"/>
      <c r="AM1426" s="70"/>
      <c r="AN1426" s="70"/>
      <c r="AO1426" s="70"/>
      <c r="AP1426" s="70"/>
      <c r="AQ1426" s="70"/>
      <c r="AR1426" s="70"/>
      <c r="AS1426" s="70"/>
      <c r="AT1426" s="70"/>
      <c r="AU1426" s="70"/>
      <c r="AV1426" s="70"/>
      <c r="AW1426" s="70"/>
      <c r="AX1426" s="70"/>
      <c r="AY1426" s="70"/>
      <c r="AZ1426" s="70"/>
      <c r="BA1426" s="70"/>
      <c r="BB1426" s="70"/>
      <c r="BC1426" s="70"/>
      <c r="BD1426" s="70"/>
      <c r="BE1426" s="70"/>
      <c r="BF1426" s="70"/>
      <c r="BG1426" s="70"/>
      <c r="BH1426" s="70"/>
      <c r="BI1426" s="70"/>
      <c r="BJ1426" s="70"/>
      <c r="BK1426" s="70"/>
      <c r="BL1426" s="70"/>
      <c r="BM1426" s="70"/>
      <c r="BN1426" s="70"/>
      <c r="BO1426" s="70"/>
      <c r="BP1426" s="70"/>
      <c r="BQ1426" s="70"/>
      <c r="BR1426" s="70"/>
      <c r="BS1426" s="70"/>
    </row>
    <row r="1427" spans="7:71" ht="16.5" x14ac:dyDescent="0.35">
      <c r="G1427" s="70"/>
      <c r="H1427" s="70"/>
      <c r="I1427" s="70"/>
      <c r="J1427" s="70"/>
      <c r="K1427" s="70"/>
      <c r="L1427" s="70"/>
      <c r="M1427" s="70"/>
      <c r="N1427" s="70"/>
      <c r="O1427" s="70"/>
      <c r="P1427" s="70"/>
      <c r="Q1427" s="70"/>
      <c r="R1427" s="70"/>
      <c r="S1427" s="70"/>
      <c r="T1427" s="70"/>
      <c r="U1427" s="70"/>
      <c r="V1427" s="70"/>
      <c r="W1427" s="70"/>
      <c r="X1427" s="70"/>
      <c r="Y1427" s="70"/>
      <c r="Z1427" s="70"/>
      <c r="AA1427" s="70"/>
      <c r="AB1427" s="70"/>
      <c r="AC1427" s="70"/>
      <c r="AD1427" s="70"/>
      <c r="AE1427" s="70"/>
      <c r="AF1427" s="70"/>
      <c r="AG1427" s="70"/>
      <c r="AH1427" s="70"/>
      <c r="AI1427" s="70"/>
      <c r="AJ1427" s="70"/>
      <c r="AK1427" s="70"/>
      <c r="AL1427" s="70"/>
      <c r="AM1427" s="70"/>
      <c r="AN1427" s="70"/>
      <c r="AO1427" s="70"/>
      <c r="AP1427" s="70"/>
      <c r="AQ1427" s="70"/>
      <c r="AR1427" s="70"/>
      <c r="AS1427" s="70"/>
      <c r="AT1427" s="70"/>
      <c r="AU1427" s="70"/>
      <c r="AV1427" s="70"/>
      <c r="AW1427" s="70"/>
      <c r="AX1427" s="70"/>
      <c r="AY1427" s="70"/>
      <c r="AZ1427" s="70"/>
      <c r="BA1427" s="70"/>
      <c r="BB1427" s="70"/>
      <c r="BC1427" s="70"/>
      <c r="BD1427" s="70"/>
      <c r="BE1427" s="70"/>
      <c r="BF1427" s="70"/>
      <c r="BG1427" s="70"/>
      <c r="BH1427" s="70"/>
      <c r="BI1427" s="70"/>
      <c r="BJ1427" s="70"/>
      <c r="BK1427" s="70"/>
      <c r="BL1427" s="70"/>
      <c r="BM1427" s="70"/>
      <c r="BN1427" s="70"/>
      <c r="BO1427" s="70"/>
      <c r="BP1427" s="70"/>
      <c r="BQ1427" s="70"/>
      <c r="BR1427" s="70"/>
      <c r="BS1427" s="70"/>
    </row>
    <row r="1428" spans="7:71" ht="16.5" x14ac:dyDescent="0.35">
      <c r="G1428" s="70"/>
      <c r="H1428" s="70"/>
      <c r="I1428" s="70"/>
      <c r="J1428" s="70"/>
      <c r="K1428" s="70"/>
      <c r="L1428" s="70"/>
      <c r="M1428" s="70"/>
      <c r="N1428" s="70"/>
      <c r="O1428" s="70"/>
      <c r="P1428" s="70"/>
      <c r="Q1428" s="70"/>
      <c r="R1428" s="70"/>
      <c r="S1428" s="70"/>
      <c r="T1428" s="70"/>
      <c r="U1428" s="70"/>
      <c r="V1428" s="70"/>
      <c r="W1428" s="70"/>
      <c r="X1428" s="70"/>
      <c r="Y1428" s="70"/>
      <c r="Z1428" s="70"/>
      <c r="AA1428" s="70"/>
      <c r="AB1428" s="70"/>
      <c r="AC1428" s="70"/>
      <c r="AD1428" s="70"/>
      <c r="AE1428" s="70"/>
      <c r="AF1428" s="70"/>
      <c r="AG1428" s="70"/>
      <c r="AH1428" s="70"/>
      <c r="AI1428" s="70"/>
      <c r="AJ1428" s="70"/>
      <c r="AK1428" s="70"/>
      <c r="AL1428" s="70"/>
      <c r="AM1428" s="70"/>
      <c r="AN1428" s="70"/>
      <c r="AO1428" s="70"/>
      <c r="AP1428" s="70"/>
      <c r="AQ1428" s="70"/>
      <c r="AR1428" s="70"/>
      <c r="AS1428" s="70"/>
      <c r="AT1428" s="70"/>
      <c r="AU1428" s="70"/>
      <c r="AV1428" s="70"/>
      <c r="AW1428" s="70"/>
      <c r="AX1428" s="70"/>
      <c r="AY1428" s="70"/>
      <c r="AZ1428" s="70"/>
      <c r="BA1428" s="70"/>
      <c r="BB1428" s="70"/>
      <c r="BC1428" s="70"/>
      <c r="BD1428" s="70"/>
      <c r="BE1428" s="70"/>
      <c r="BF1428" s="70"/>
      <c r="BG1428" s="70"/>
      <c r="BH1428" s="70"/>
      <c r="BI1428" s="70"/>
      <c r="BJ1428" s="70"/>
      <c r="BK1428" s="70"/>
      <c r="BL1428" s="70"/>
      <c r="BM1428" s="70"/>
      <c r="BN1428" s="70"/>
      <c r="BO1428" s="70"/>
      <c r="BP1428" s="70"/>
      <c r="BQ1428" s="70"/>
      <c r="BR1428" s="70"/>
      <c r="BS1428" s="70"/>
    </row>
    <row r="1429" spans="7:71" ht="16.5" x14ac:dyDescent="0.35">
      <c r="G1429" s="70"/>
      <c r="H1429" s="70"/>
      <c r="I1429" s="70"/>
      <c r="J1429" s="70"/>
      <c r="K1429" s="70"/>
      <c r="L1429" s="70"/>
      <c r="M1429" s="70"/>
      <c r="N1429" s="70"/>
      <c r="O1429" s="70"/>
      <c r="P1429" s="70"/>
      <c r="Q1429" s="70"/>
      <c r="R1429" s="70"/>
      <c r="S1429" s="70"/>
      <c r="T1429" s="70"/>
      <c r="U1429" s="70"/>
      <c r="V1429" s="70"/>
      <c r="W1429" s="70"/>
      <c r="X1429" s="70"/>
      <c r="Y1429" s="70"/>
      <c r="Z1429" s="70"/>
      <c r="AA1429" s="70"/>
      <c r="AB1429" s="70"/>
      <c r="AC1429" s="70"/>
      <c r="AD1429" s="70"/>
      <c r="AE1429" s="70"/>
      <c r="AF1429" s="70"/>
      <c r="AG1429" s="70"/>
      <c r="AH1429" s="70"/>
      <c r="AI1429" s="70"/>
      <c r="AJ1429" s="70"/>
      <c r="AK1429" s="70"/>
      <c r="AL1429" s="70"/>
      <c r="AM1429" s="70"/>
      <c r="AN1429" s="70"/>
      <c r="AO1429" s="70"/>
      <c r="AP1429" s="70"/>
      <c r="AQ1429" s="70"/>
      <c r="AR1429" s="70"/>
      <c r="AS1429" s="70"/>
      <c r="AT1429" s="70"/>
      <c r="AU1429" s="70"/>
      <c r="AV1429" s="70"/>
      <c r="AW1429" s="70"/>
      <c r="AX1429" s="70"/>
      <c r="AY1429" s="70"/>
      <c r="AZ1429" s="70"/>
      <c r="BA1429" s="70"/>
      <c r="BB1429" s="70"/>
      <c r="BC1429" s="70"/>
      <c r="BD1429" s="70"/>
      <c r="BE1429" s="70"/>
      <c r="BF1429" s="70"/>
      <c r="BG1429" s="70"/>
      <c r="BH1429" s="70"/>
      <c r="BI1429" s="70"/>
      <c r="BJ1429" s="70"/>
      <c r="BK1429" s="70"/>
      <c r="BL1429" s="70"/>
      <c r="BM1429" s="70"/>
      <c r="BN1429" s="70"/>
      <c r="BO1429" s="70"/>
      <c r="BP1429" s="70"/>
      <c r="BQ1429" s="70"/>
      <c r="BR1429" s="70"/>
      <c r="BS1429" s="70"/>
    </row>
    <row r="1430" spans="7:71" ht="16.5" x14ac:dyDescent="0.35">
      <c r="G1430" s="70"/>
      <c r="H1430" s="70"/>
      <c r="I1430" s="70"/>
      <c r="J1430" s="70"/>
      <c r="K1430" s="70"/>
      <c r="L1430" s="70"/>
      <c r="M1430" s="70"/>
      <c r="N1430" s="70"/>
      <c r="O1430" s="70"/>
      <c r="P1430" s="70"/>
      <c r="Q1430" s="70"/>
      <c r="R1430" s="70"/>
      <c r="S1430" s="70"/>
      <c r="T1430" s="70"/>
      <c r="U1430" s="70"/>
      <c r="V1430" s="70"/>
      <c r="W1430" s="70"/>
      <c r="X1430" s="70"/>
      <c r="Y1430" s="70"/>
      <c r="Z1430" s="70"/>
      <c r="AA1430" s="70"/>
      <c r="AB1430" s="70"/>
      <c r="AC1430" s="70"/>
      <c r="AD1430" s="70"/>
      <c r="AE1430" s="70"/>
      <c r="AF1430" s="70"/>
      <c r="AG1430" s="70"/>
      <c r="AH1430" s="70"/>
      <c r="AI1430" s="70"/>
      <c r="AJ1430" s="70"/>
      <c r="AK1430" s="70"/>
      <c r="AL1430" s="70"/>
      <c r="AM1430" s="70"/>
      <c r="AN1430" s="70"/>
      <c r="AO1430" s="70"/>
      <c r="AP1430" s="70"/>
      <c r="AQ1430" s="70"/>
      <c r="AR1430" s="70"/>
      <c r="AS1430" s="70"/>
      <c r="AT1430" s="70"/>
      <c r="AU1430" s="70"/>
      <c r="AV1430" s="70"/>
      <c r="AW1430" s="70"/>
      <c r="AX1430" s="70"/>
      <c r="AY1430" s="70"/>
      <c r="AZ1430" s="70"/>
      <c r="BA1430" s="70"/>
      <c r="BB1430" s="70"/>
      <c r="BC1430" s="70"/>
      <c r="BD1430" s="70"/>
      <c r="BE1430" s="70"/>
      <c r="BF1430" s="70"/>
      <c r="BG1430" s="70"/>
      <c r="BH1430" s="70"/>
      <c r="BI1430" s="70"/>
      <c r="BJ1430" s="70"/>
      <c r="BK1430" s="70"/>
      <c r="BL1430" s="70"/>
      <c r="BM1430" s="70"/>
      <c r="BN1430" s="70"/>
      <c r="BO1430" s="70"/>
      <c r="BP1430" s="70"/>
      <c r="BQ1430" s="70"/>
      <c r="BR1430" s="70"/>
      <c r="BS1430" s="70"/>
    </row>
    <row r="1431" spans="7:71" ht="16.5" x14ac:dyDescent="0.35">
      <c r="G1431" s="70"/>
      <c r="H1431" s="70"/>
      <c r="I1431" s="70"/>
      <c r="J1431" s="70"/>
      <c r="K1431" s="70"/>
      <c r="L1431" s="70"/>
      <c r="M1431" s="70"/>
      <c r="N1431" s="70"/>
      <c r="O1431" s="70"/>
      <c r="P1431" s="70"/>
      <c r="Q1431" s="70"/>
      <c r="R1431" s="70"/>
      <c r="S1431" s="70"/>
      <c r="T1431" s="70"/>
      <c r="U1431" s="70"/>
      <c r="V1431" s="70"/>
      <c r="W1431" s="70"/>
      <c r="X1431" s="70"/>
      <c r="Y1431" s="70"/>
      <c r="Z1431" s="70"/>
      <c r="AA1431" s="70"/>
      <c r="AB1431" s="70"/>
      <c r="AC1431" s="70"/>
      <c r="AD1431" s="70"/>
      <c r="AE1431" s="70"/>
      <c r="AF1431" s="70"/>
      <c r="AG1431" s="70"/>
      <c r="AH1431" s="70"/>
      <c r="AI1431" s="70"/>
      <c r="AJ1431" s="70"/>
      <c r="AK1431" s="70"/>
      <c r="AL1431" s="70"/>
      <c r="AM1431" s="70"/>
      <c r="AN1431" s="70"/>
      <c r="AO1431" s="70"/>
      <c r="AP1431" s="70"/>
      <c r="AQ1431" s="70"/>
      <c r="AR1431" s="70"/>
      <c r="AS1431" s="70"/>
      <c r="AT1431" s="70"/>
      <c r="AU1431" s="70"/>
      <c r="AV1431" s="70"/>
      <c r="AW1431" s="70"/>
      <c r="AX1431" s="70"/>
      <c r="AY1431" s="70"/>
      <c r="AZ1431" s="70"/>
      <c r="BA1431" s="70"/>
      <c r="BB1431" s="70"/>
      <c r="BC1431" s="70"/>
      <c r="BD1431" s="70"/>
      <c r="BE1431" s="70"/>
      <c r="BF1431" s="70"/>
      <c r="BG1431" s="70"/>
      <c r="BH1431" s="70"/>
      <c r="BI1431" s="70"/>
      <c r="BJ1431" s="70"/>
      <c r="BK1431" s="70"/>
      <c r="BL1431" s="70"/>
      <c r="BM1431" s="70"/>
      <c r="BN1431" s="70"/>
      <c r="BO1431" s="70"/>
      <c r="BP1431" s="70"/>
      <c r="BQ1431" s="70"/>
      <c r="BR1431" s="70"/>
      <c r="BS1431" s="70"/>
    </row>
    <row r="1432" spans="7:71" ht="16.5" x14ac:dyDescent="0.35">
      <c r="G1432" s="70"/>
      <c r="H1432" s="70"/>
      <c r="I1432" s="70"/>
      <c r="J1432" s="70"/>
      <c r="K1432" s="70"/>
      <c r="L1432" s="70"/>
      <c r="M1432" s="70"/>
      <c r="N1432" s="70"/>
      <c r="O1432" s="70"/>
      <c r="P1432" s="70"/>
      <c r="Q1432" s="70"/>
      <c r="R1432" s="70"/>
      <c r="S1432" s="70"/>
      <c r="T1432" s="70"/>
      <c r="U1432" s="70"/>
      <c r="V1432" s="70"/>
      <c r="W1432" s="70"/>
      <c r="X1432" s="70"/>
      <c r="Y1432" s="70"/>
      <c r="Z1432" s="70"/>
      <c r="AA1432" s="70"/>
      <c r="AB1432" s="70"/>
      <c r="AC1432" s="70"/>
      <c r="AD1432" s="70"/>
      <c r="AE1432" s="70"/>
      <c r="AF1432" s="70"/>
      <c r="AG1432" s="70"/>
      <c r="AH1432" s="70"/>
      <c r="AI1432" s="70"/>
      <c r="AJ1432" s="70"/>
      <c r="AK1432" s="70"/>
      <c r="AL1432" s="70"/>
      <c r="AM1432" s="70"/>
      <c r="AN1432" s="70"/>
      <c r="AO1432" s="70"/>
      <c r="AP1432" s="70"/>
      <c r="AQ1432" s="70"/>
      <c r="AR1432" s="70"/>
      <c r="AS1432" s="70"/>
      <c r="AT1432" s="70"/>
      <c r="AU1432" s="70"/>
      <c r="AV1432" s="70"/>
      <c r="AW1432" s="70"/>
      <c r="AX1432" s="70"/>
      <c r="AY1432" s="70"/>
      <c r="AZ1432" s="70"/>
      <c r="BA1432" s="70"/>
      <c r="BB1432" s="70"/>
      <c r="BC1432" s="70"/>
      <c r="BD1432" s="70"/>
      <c r="BE1432" s="70"/>
      <c r="BF1432" s="70"/>
      <c r="BG1432" s="70"/>
      <c r="BH1432" s="70"/>
      <c r="BI1432" s="70"/>
      <c r="BJ1432" s="70"/>
      <c r="BK1432" s="70"/>
      <c r="BL1432" s="70"/>
      <c r="BM1432" s="70"/>
      <c r="BN1432" s="70"/>
      <c r="BO1432" s="70"/>
      <c r="BP1432" s="70"/>
      <c r="BQ1432" s="70"/>
      <c r="BR1432" s="70"/>
      <c r="BS1432" s="70"/>
    </row>
    <row r="1433" spans="7:71" ht="16.5" x14ac:dyDescent="0.35">
      <c r="G1433" s="70"/>
      <c r="H1433" s="70"/>
      <c r="I1433" s="70"/>
      <c r="J1433" s="70"/>
      <c r="K1433" s="70"/>
      <c r="L1433" s="70"/>
      <c r="M1433" s="70"/>
      <c r="N1433" s="70"/>
      <c r="O1433" s="70"/>
      <c r="P1433" s="70"/>
      <c r="Q1433" s="70"/>
      <c r="R1433" s="70"/>
      <c r="S1433" s="70"/>
      <c r="T1433" s="70"/>
      <c r="U1433" s="70"/>
      <c r="V1433" s="70"/>
      <c r="W1433" s="70"/>
      <c r="X1433" s="70"/>
      <c r="Y1433" s="70"/>
      <c r="Z1433" s="70"/>
      <c r="AA1433" s="70"/>
      <c r="AB1433" s="70"/>
      <c r="AC1433" s="70"/>
      <c r="AD1433" s="70"/>
      <c r="AE1433" s="70"/>
      <c r="AF1433" s="70"/>
      <c r="AG1433" s="70"/>
      <c r="AH1433" s="70"/>
      <c r="AI1433" s="70"/>
      <c r="AJ1433" s="70"/>
      <c r="AK1433" s="70"/>
      <c r="AL1433" s="70"/>
      <c r="AM1433" s="70"/>
      <c r="AN1433" s="70"/>
      <c r="AO1433" s="70"/>
      <c r="AP1433" s="70"/>
      <c r="AQ1433" s="70"/>
      <c r="AR1433" s="70"/>
      <c r="AS1433" s="70"/>
      <c r="AT1433" s="70"/>
      <c r="AU1433" s="70"/>
      <c r="AV1433" s="70"/>
      <c r="AW1433" s="70"/>
      <c r="AX1433" s="70"/>
      <c r="AY1433" s="70"/>
      <c r="AZ1433" s="70"/>
      <c r="BA1433" s="70"/>
      <c r="BB1433" s="70"/>
      <c r="BC1433" s="70"/>
      <c r="BD1433" s="70"/>
      <c r="BE1433" s="70"/>
      <c r="BF1433" s="70"/>
      <c r="BG1433" s="70"/>
      <c r="BH1433" s="70"/>
      <c r="BI1433" s="70"/>
      <c r="BJ1433" s="70"/>
      <c r="BK1433" s="70"/>
      <c r="BL1433" s="70"/>
      <c r="BM1433" s="70"/>
      <c r="BN1433" s="70"/>
      <c r="BO1433" s="70"/>
      <c r="BP1433" s="70"/>
      <c r="BQ1433" s="70"/>
      <c r="BR1433" s="70"/>
      <c r="BS1433" s="70"/>
    </row>
    <row r="1434" spans="7:71" ht="16.5" x14ac:dyDescent="0.35">
      <c r="G1434" s="70"/>
      <c r="H1434" s="70"/>
      <c r="I1434" s="70"/>
      <c r="J1434" s="70"/>
      <c r="K1434" s="70"/>
      <c r="L1434" s="70"/>
      <c r="M1434" s="70"/>
      <c r="N1434" s="70"/>
      <c r="O1434" s="70"/>
      <c r="P1434" s="70"/>
      <c r="Q1434" s="70"/>
      <c r="R1434" s="70"/>
      <c r="S1434" s="70"/>
      <c r="T1434" s="70"/>
      <c r="U1434" s="70"/>
      <c r="V1434" s="70"/>
      <c r="W1434" s="70"/>
      <c r="X1434" s="70"/>
      <c r="Y1434" s="70"/>
      <c r="Z1434" s="70"/>
      <c r="AA1434" s="70"/>
      <c r="AB1434" s="70"/>
      <c r="AC1434" s="70"/>
      <c r="AD1434" s="70"/>
      <c r="AE1434" s="70"/>
      <c r="AF1434" s="70"/>
      <c r="AG1434" s="70"/>
      <c r="AH1434" s="70"/>
      <c r="AI1434" s="70"/>
      <c r="AJ1434" s="70"/>
      <c r="AK1434" s="70"/>
      <c r="AL1434" s="70"/>
      <c r="AM1434" s="70"/>
      <c r="AN1434" s="70"/>
      <c r="AO1434" s="70"/>
      <c r="AP1434" s="70"/>
      <c r="AQ1434" s="70"/>
      <c r="AR1434" s="70"/>
      <c r="AS1434" s="70"/>
      <c r="AT1434" s="70"/>
      <c r="AU1434" s="70"/>
      <c r="AV1434" s="70"/>
      <c r="AW1434" s="70"/>
      <c r="AX1434" s="70"/>
      <c r="AY1434" s="70"/>
      <c r="AZ1434" s="70"/>
      <c r="BA1434" s="70"/>
      <c r="BB1434" s="70"/>
      <c r="BC1434" s="70"/>
      <c r="BD1434" s="70"/>
      <c r="BE1434" s="70"/>
      <c r="BF1434" s="70"/>
      <c r="BG1434" s="70"/>
      <c r="BH1434" s="70"/>
      <c r="BI1434" s="70"/>
      <c r="BJ1434" s="70"/>
      <c r="BK1434" s="70"/>
      <c r="BL1434" s="70"/>
      <c r="BM1434" s="70"/>
      <c r="BN1434" s="70"/>
      <c r="BO1434" s="70"/>
      <c r="BP1434" s="70"/>
      <c r="BQ1434" s="70"/>
      <c r="BR1434" s="70"/>
      <c r="BS1434" s="70"/>
    </row>
    <row r="1435" spans="7:71" ht="16.5" x14ac:dyDescent="0.35">
      <c r="G1435" s="70"/>
      <c r="H1435" s="70"/>
      <c r="I1435" s="70"/>
      <c r="J1435" s="70"/>
      <c r="K1435" s="70"/>
      <c r="L1435" s="70"/>
      <c r="M1435" s="70"/>
      <c r="N1435" s="70"/>
      <c r="O1435" s="70"/>
      <c r="P1435" s="70"/>
      <c r="Q1435" s="70"/>
      <c r="R1435" s="70"/>
      <c r="S1435" s="70"/>
      <c r="T1435" s="70"/>
      <c r="U1435" s="70"/>
      <c r="V1435" s="70"/>
      <c r="W1435" s="70"/>
      <c r="X1435" s="70"/>
      <c r="Y1435" s="70"/>
      <c r="Z1435" s="70"/>
      <c r="AA1435" s="70"/>
      <c r="AB1435" s="70"/>
      <c r="AC1435" s="70"/>
      <c r="AD1435" s="70"/>
      <c r="AE1435" s="70"/>
      <c r="AF1435" s="70"/>
      <c r="AG1435" s="70"/>
      <c r="AH1435" s="70"/>
      <c r="AI1435" s="70"/>
      <c r="AJ1435" s="70"/>
      <c r="AK1435" s="70"/>
      <c r="AL1435" s="70"/>
      <c r="AM1435" s="70"/>
      <c r="AN1435" s="70"/>
      <c r="AO1435" s="70"/>
      <c r="AP1435" s="70"/>
      <c r="AQ1435" s="70"/>
      <c r="AR1435" s="70"/>
      <c r="AS1435" s="70"/>
      <c r="AT1435" s="70"/>
      <c r="AU1435" s="70"/>
      <c r="AV1435" s="70"/>
      <c r="AW1435" s="70"/>
      <c r="AX1435" s="70"/>
      <c r="AY1435" s="70"/>
      <c r="AZ1435" s="70"/>
      <c r="BA1435" s="70"/>
      <c r="BB1435" s="70"/>
      <c r="BC1435" s="70"/>
      <c r="BD1435" s="70"/>
      <c r="BE1435" s="70"/>
      <c r="BF1435" s="70"/>
      <c r="BG1435" s="70"/>
      <c r="BH1435" s="70"/>
      <c r="BI1435" s="70"/>
      <c r="BJ1435" s="70"/>
      <c r="BK1435" s="70"/>
      <c r="BL1435" s="70"/>
      <c r="BM1435" s="70"/>
      <c r="BN1435" s="70"/>
      <c r="BO1435" s="70"/>
      <c r="BP1435" s="70"/>
      <c r="BQ1435" s="70"/>
      <c r="BR1435" s="70"/>
      <c r="BS1435" s="70"/>
    </row>
    <row r="1436" spans="7:71" ht="16.5" x14ac:dyDescent="0.35">
      <c r="G1436" s="70"/>
      <c r="H1436" s="70"/>
      <c r="I1436" s="70"/>
      <c r="J1436" s="70"/>
      <c r="K1436" s="70"/>
      <c r="L1436" s="70"/>
      <c r="M1436" s="70"/>
      <c r="N1436" s="70"/>
      <c r="O1436" s="70"/>
      <c r="P1436" s="70"/>
      <c r="Q1436" s="70"/>
      <c r="R1436" s="70"/>
      <c r="S1436" s="70"/>
      <c r="T1436" s="70"/>
      <c r="U1436" s="70"/>
      <c r="V1436" s="70"/>
      <c r="W1436" s="70"/>
      <c r="X1436" s="70"/>
      <c r="Y1436" s="70"/>
      <c r="Z1436" s="70"/>
      <c r="AA1436" s="70"/>
      <c r="AB1436" s="70"/>
      <c r="AC1436" s="70"/>
      <c r="AD1436" s="70"/>
      <c r="AE1436" s="70"/>
      <c r="AF1436" s="70"/>
      <c r="AG1436" s="70"/>
      <c r="AH1436" s="70"/>
      <c r="AI1436" s="70"/>
      <c r="AJ1436" s="70"/>
      <c r="AK1436" s="70"/>
      <c r="AL1436" s="70"/>
      <c r="AM1436" s="70"/>
      <c r="AN1436" s="70"/>
      <c r="AO1436" s="70"/>
      <c r="AP1436" s="70"/>
      <c r="AQ1436" s="70"/>
      <c r="AR1436" s="70"/>
      <c r="AS1436" s="70"/>
      <c r="AT1436" s="70"/>
      <c r="AU1436" s="70"/>
      <c r="AV1436" s="70"/>
      <c r="AW1436" s="70"/>
      <c r="AX1436" s="70"/>
      <c r="AY1436" s="70"/>
      <c r="AZ1436" s="70"/>
      <c r="BA1436" s="70"/>
      <c r="BB1436" s="70"/>
      <c r="BC1436" s="70"/>
      <c r="BD1436" s="70"/>
      <c r="BE1436" s="70"/>
      <c r="BF1436" s="70"/>
      <c r="BG1436" s="70"/>
      <c r="BH1436" s="70"/>
      <c r="BI1436" s="70"/>
      <c r="BJ1436" s="70"/>
      <c r="BK1436" s="70"/>
      <c r="BL1436" s="70"/>
      <c r="BM1436" s="70"/>
      <c r="BN1436" s="70"/>
      <c r="BO1436" s="70"/>
      <c r="BP1436" s="70"/>
      <c r="BQ1436" s="70"/>
      <c r="BR1436" s="70"/>
      <c r="BS1436" s="70"/>
    </row>
    <row r="1437" spans="7:71" ht="16.5" x14ac:dyDescent="0.35">
      <c r="G1437" s="70"/>
      <c r="H1437" s="70"/>
      <c r="I1437" s="70"/>
      <c r="J1437" s="70"/>
      <c r="K1437" s="70"/>
      <c r="L1437" s="70"/>
      <c r="M1437" s="70"/>
      <c r="N1437" s="70"/>
      <c r="O1437" s="70"/>
      <c r="P1437" s="70"/>
      <c r="Q1437" s="70"/>
      <c r="R1437" s="70"/>
      <c r="S1437" s="70"/>
      <c r="T1437" s="70"/>
      <c r="U1437" s="70"/>
      <c r="V1437" s="70"/>
      <c r="W1437" s="70"/>
      <c r="X1437" s="70"/>
      <c r="Y1437" s="70"/>
      <c r="Z1437" s="70"/>
      <c r="AA1437" s="70"/>
      <c r="AB1437" s="70"/>
      <c r="AC1437" s="70"/>
      <c r="AD1437" s="70"/>
      <c r="AE1437" s="70"/>
      <c r="AF1437" s="70"/>
      <c r="AG1437" s="70"/>
      <c r="AH1437" s="70"/>
      <c r="AI1437" s="70"/>
      <c r="AJ1437" s="70"/>
      <c r="AK1437" s="70"/>
      <c r="AL1437" s="70"/>
      <c r="AM1437" s="70"/>
      <c r="AN1437" s="70"/>
      <c r="AO1437" s="70"/>
      <c r="AP1437" s="70"/>
      <c r="AQ1437" s="70"/>
      <c r="AR1437" s="70"/>
      <c r="AS1437" s="70"/>
      <c r="AT1437" s="70"/>
      <c r="AU1437" s="70"/>
      <c r="AV1437" s="70"/>
      <c r="AW1437" s="70"/>
      <c r="AX1437" s="70"/>
      <c r="AY1437" s="70"/>
      <c r="AZ1437" s="70"/>
      <c r="BA1437" s="70"/>
      <c r="BB1437" s="70"/>
      <c r="BC1437" s="70"/>
      <c r="BD1437" s="70"/>
      <c r="BE1437" s="70"/>
      <c r="BF1437" s="70"/>
      <c r="BG1437" s="70"/>
      <c r="BH1437" s="70"/>
      <c r="BI1437" s="70"/>
      <c r="BJ1437" s="70"/>
      <c r="BK1437" s="70"/>
      <c r="BL1437" s="70"/>
      <c r="BM1437" s="70"/>
      <c r="BN1437" s="70"/>
      <c r="BO1437" s="70"/>
      <c r="BP1437" s="70"/>
      <c r="BQ1437" s="70"/>
      <c r="BR1437" s="70"/>
      <c r="BS1437" s="70"/>
    </row>
    <row r="1438" spans="7:71" ht="16.5" x14ac:dyDescent="0.35">
      <c r="G1438" s="70"/>
      <c r="H1438" s="70"/>
      <c r="I1438" s="70"/>
      <c r="J1438" s="70"/>
      <c r="K1438" s="70"/>
      <c r="L1438" s="70"/>
      <c r="M1438" s="70"/>
      <c r="N1438" s="70"/>
      <c r="O1438" s="70"/>
      <c r="P1438" s="70"/>
      <c r="Q1438" s="70"/>
      <c r="R1438" s="70"/>
      <c r="S1438" s="70"/>
      <c r="T1438" s="70"/>
      <c r="U1438" s="70"/>
      <c r="V1438" s="70"/>
      <c r="W1438" s="70"/>
      <c r="X1438" s="70"/>
      <c r="Y1438" s="70"/>
      <c r="Z1438" s="70"/>
      <c r="AA1438" s="70"/>
      <c r="AB1438" s="70"/>
      <c r="AC1438" s="70"/>
      <c r="AD1438" s="70"/>
      <c r="AE1438" s="70"/>
      <c r="AF1438" s="70"/>
      <c r="AG1438" s="70"/>
      <c r="AH1438" s="70"/>
      <c r="AI1438" s="70"/>
      <c r="AJ1438" s="70"/>
      <c r="AK1438" s="70"/>
      <c r="AL1438" s="70"/>
      <c r="AM1438" s="70"/>
      <c r="AN1438" s="70"/>
      <c r="AO1438" s="70"/>
      <c r="AP1438" s="70"/>
      <c r="AQ1438" s="70"/>
      <c r="AR1438" s="70"/>
      <c r="AS1438" s="70"/>
      <c r="AT1438" s="70"/>
      <c r="AU1438" s="70"/>
      <c r="AV1438" s="70"/>
      <c r="AW1438" s="70"/>
      <c r="AX1438" s="70"/>
      <c r="AY1438" s="70"/>
      <c r="AZ1438" s="70"/>
      <c r="BA1438" s="70"/>
      <c r="BB1438" s="70"/>
      <c r="BC1438" s="70"/>
      <c r="BD1438" s="70"/>
      <c r="BE1438" s="70"/>
      <c r="BF1438" s="70"/>
      <c r="BG1438" s="70"/>
      <c r="BH1438" s="70"/>
      <c r="BI1438" s="70"/>
      <c r="BJ1438" s="70"/>
      <c r="BK1438" s="70"/>
      <c r="BL1438" s="70"/>
      <c r="BM1438" s="70"/>
      <c r="BN1438" s="70"/>
      <c r="BO1438" s="70"/>
      <c r="BP1438" s="70"/>
      <c r="BQ1438" s="70"/>
      <c r="BR1438" s="70"/>
      <c r="BS1438" s="70"/>
    </row>
    <row r="1439" spans="7:71" ht="16.5" x14ac:dyDescent="0.35">
      <c r="G1439" s="70"/>
      <c r="H1439" s="70"/>
      <c r="I1439" s="70"/>
      <c r="J1439" s="70"/>
      <c r="K1439" s="70"/>
      <c r="L1439" s="70"/>
      <c r="M1439" s="70"/>
      <c r="N1439" s="70"/>
      <c r="O1439" s="70"/>
      <c r="P1439" s="70"/>
      <c r="Q1439" s="70"/>
      <c r="R1439" s="70"/>
      <c r="S1439" s="70"/>
      <c r="T1439" s="70"/>
      <c r="U1439" s="70"/>
      <c r="V1439" s="70"/>
      <c r="W1439" s="70"/>
      <c r="X1439" s="70"/>
      <c r="Y1439" s="70"/>
      <c r="Z1439" s="70"/>
      <c r="AA1439" s="70"/>
      <c r="AB1439" s="70"/>
      <c r="AC1439" s="70"/>
      <c r="AD1439" s="70"/>
      <c r="AE1439" s="70"/>
      <c r="AF1439" s="70"/>
      <c r="AG1439" s="70"/>
      <c r="AH1439" s="70"/>
      <c r="AI1439" s="70"/>
      <c r="AJ1439" s="70"/>
      <c r="AK1439" s="70"/>
      <c r="AL1439" s="70"/>
      <c r="AM1439" s="70"/>
      <c r="AN1439" s="70"/>
      <c r="AO1439" s="70"/>
      <c r="AP1439" s="70"/>
      <c r="AQ1439" s="70"/>
      <c r="AR1439" s="70"/>
      <c r="AS1439" s="70"/>
      <c r="AT1439" s="70"/>
      <c r="AU1439" s="70"/>
      <c r="AV1439" s="70"/>
      <c r="AW1439" s="70"/>
      <c r="AX1439" s="70"/>
      <c r="AY1439" s="70"/>
      <c r="AZ1439" s="70"/>
      <c r="BA1439" s="70"/>
      <c r="BB1439" s="70"/>
      <c r="BC1439" s="70"/>
      <c r="BD1439" s="70"/>
      <c r="BE1439" s="70"/>
      <c r="BF1439" s="70"/>
      <c r="BG1439" s="70"/>
      <c r="BH1439" s="70"/>
      <c r="BI1439" s="70"/>
      <c r="BJ1439" s="70"/>
      <c r="BK1439" s="70"/>
      <c r="BL1439" s="70"/>
      <c r="BM1439" s="70"/>
      <c r="BN1439" s="70"/>
      <c r="BO1439" s="70"/>
      <c r="BP1439" s="70"/>
      <c r="BQ1439" s="70"/>
      <c r="BR1439" s="70"/>
      <c r="BS1439" s="70"/>
    </row>
    <row r="1440" spans="7:71" ht="16.5" x14ac:dyDescent="0.35">
      <c r="G1440" s="70"/>
      <c r="H1440" s="70"/>
      <c r="I1440" s="70"/>
      <c r="J1440" s="70"/>
      <c r="K1440" s="70"/>
      <c r="L1440" s="70"/>
      <c r="M1440" s="70"/>
      <c r="N1440" s="70"/>
      <c r="O1440" s="70"/>
      <c r="P1440" s="70"/>
      <c r="Q1440" s="70"/>
      <c r="R1440" s="70"/>
      <c r="S1440" s="70"/>
      <c r="T1440" s="70"/>
      <c r="U1440" s="70"/>
      <c r="V1440" s="70"/>
      <c r="W1440" s="70"/>
      <c r="X1440" s="70"/>
      <c r="Y1440" s="70"/>
      <c r="Z1440" s="70"/>
      <c r="AA1440" s="70"/>
      <c r="AB1440" s="70"/>
      <c r="AC1440" s="70"/>
      <c r="AD1440" s="70"/>
      <c r="AE1440" s="70"/>
      <c r="AF1440" s="70"/>
      <c r="AG1440" s="70"/>
      <c r="AH1440" s="70"/>
      <c r="AI1440" s="70"/>
      <c r="AJ1440" s="70"/>
      <c r="AK1440" s="70"/>
      <c r="AL1440" s="70"/>
      <c r="AM1440" s="70"/>
      <c r="AN1440" s="70"/>
      <c r="AO1440" s="70"/>
      <c r="AP1440" s="70"/>
      <c r="AQ1440" s="70"/>
      <c r="AR1440" s="70"/>
      <c r="AS1440" s="70"/>
      <c r="AT1440" s="70"/>
      <c r="AU1440" s="70"/>
      <c r="AV1440" s="70"/>
      <c r="AW1440" s="70"/>
      <c r="AX1440" s="70"/>
      <c r="AY1440" s="70"/>
      <c r="AZ1440" s="70"/>
      <c r="BA1440" s="70"/>
      <c r="BB1440" s="70"/>
      <c r="BC1440" s="70"/>
      <c r="BD1440" s="70"/>
      <c r="BE1440" s="70"/>
      <c r="BF1440" s="70"/>
      <c r="BG1440" s="70"/>
      <c r="BH1440" s="70"/>
      <c r="BI1440" s="70"/>
      <c r="BJ1440" s="70"/>
      <c r="BK1440" s="70"/>
      <c r="BL1440" s="70"/>
      <c r="BM1440" s="70"/>
      <c r="BN1440" s="70"/>
      <c r="BO1440" s="70"/>
      <c r="BP1440" s="70"/>
      <c r="BQ1440" s="70"/>
      <c r="BR1440" s="70"/>
      <c r="BS1440" s="70"/>
    </row>
    <row r="1441" spans="7:71" ht="16.5" x14ac:dyDescent="0.35">
      <c r="G1441" s="70"/>
      <c r="H1441" s="70"/>
      <c r="I1441" s="70"/>
      <c r="J1441" s="70"/>
      <c r="K1441" s="70"/>
      <c r="L1441" s="70"/>
      <c r="M1441" s="70"/>
      <c r="N1441" s="70"/>
      <c r="O1441" s="70"/>
      <c r="P1441" s="70"/>
      <c r="Q1441" s="70"/>
      <c r="R1441" s="70"/>
      <c r="S1441" s="70"/>
      <c r="T1441" s="70"/>
      <c r="U1441" s="70"/>
      <c r="V1441" s="70"/>
      <c r="W1441" s="70"/>
      <c r="X1441" s="70"/>
      <c r="Y1441" s="70"/>
      <c r="Z1441" s="70"/>
      <c r="AA1441" s="70"/>
      <c r="AB1441" s="70"/>
      <c r="AC1441" s="70"/>
      <c r="AD1441" s="70"/>
      <c r="AE1441" s="70"/>
      <c r="AF1441" s="70"/>
      <c r="AG1441" s="70"/>
      <c r="AH1441" s="70"/>
      <c r="AI1441" s="70"/>
      <c r="AJ1441" s="70"/>
      <c r="AK1441" s="70"/>
      <c r="AL1441" s="70"/>
      <c r="AM1441" s="70"/>
      <c r="AN1441" s="70"/>
      <c r="AO1441" s="70"/>
      <c r="AP1441" s="70"/>
      <c r="AQ1441" s="70"/>
      <c r="AR1441" s="70"/>
      <c r="AS1441" s="70"/>
      <c r="AT1441" s="70"/>
      <c r="AU1441" s="70"/>
      <c r="AV1441" s="70"/>
      <c r="AW1441" s="70"/>
      <c r="AX1441" s="70"/>
      <c r="AY1441" s="70"/>
      <c r="AZ1441" s="70"/>
      <c r="BA1441" s="70"/>
      <c r="BB1441" s="70"/>
      <c r="BC1441" s="70"/>
      <c r="BD1441" s="70"/>
      <c r="BE1441" s="70"/>
      <c r="BF1441" s="70"/>
      <c r="BG1441" s="70"/>
      <c r="BH1441" s="70"/>
      <c r="BI1441" s="70"/>
      <c r="BJ1441" s="70"/>
      <c r="BK1441" s="70"/>
      <c r="BL1441" s="70"/>
      <c r="BM1441" s="70"/>
      <c r="BN1441" s="70"/>
      <c r="BO1441" s="70"/>
      <c r="BP1441" s="70"/>
      <c r="BQ1441" s="70"/>
      <c r="BR1441" s="70"/>
      <c r="BS1441" s="70"/>
    </row>
    <row r="1442" spans="7:71" ht="16.5" x14ac:dyDescent="0.35">
      <c r="G1442" s="70"/>
      <c r="H1442" s="70"/>
      <c r="I1442" s="70"/>
      <c r="J1442" s="70"/>
      <c r="K1442" s="70"/>
      <c r="L1442" s="70"/>
      <c r="M1442" s="70"/>
      <c r="N1442" s="70"/>
      <c r="O1442" s="70"/>
      <c r="P1442" s="70"/>
      <c r="Q1442" s="70"/>
      <c r="R1442" s="70"/>
      <c r="S1442" s="70"/>
      <c r="T1442" s="70"/>
      <c r="U1442" s="70"/>
      <c r="V1442" s="70"/>
      <c r="W1442" s="70"/>
      <c r="X1442" s="70"/>
      <c r="Y1442" s="70"/>
      <c r="Z1442" s="70"/>
      <c r="AA1442" s="70"/>
      <c r="AB1442" s="70"/>
      <c r="AC1442" s="70"/>
      <c r="AD1442" s="70"/>
      <c r="AE1442" s="70"/>
      <c r="AF1442" s="70"/>
      <c r="AG1442" s="70"/>
      <c r="AH1442" s="70"/>
      <c r="AI1442" s="70"/>
      <c r="AJ1442" s="70"/>
      <c r="AK1442" s="70"/>
      <c r="AL1442" s="70"/>
      <c r="AM1442" s="70"/>
      <c r="AN1442" s="70"/>
      <c r="AO1442" s="70"/>
      <c r="AP1442" s="70"/>
      <c r="AQ1442" s="70"/>
      <c r="AR1442" s="70"/>
      <c r="AS1442" s="70"/>
      <c r="AT1442" s="70"/>
      <c r="AU1442" s="70"/>
      <c r="AV1442" s="70"/>
      <c r="AW1442" s="70"/>
      <c r="AX1442" s="70"/>
      <c r="AY1442" s="70"/>
      <c r="AZ1442" s="70"/>
      <c r="BA1442" s="70"/>
      <c r="BB1442" s="70"/>
      <c r="BC1442" s="70"/>
      <c r="BD1442" s="70"/>
      <c r="BE1442" s="70"/>
      <c r="BF1442" s="70"/>
      <c r="BG1442" s="70"/>
      <c r="BH1442" s="70"/>
      <c r="BI1442" s="70"/>
      <c r="BJ1442" s="70"/>
      <c r="BK1442" s="70"/>
      <c r="BL1442" s="70"/>
      <c r="BM1442" s="70"/>
      <c r="BN1442" s="70"/>
      <c r="BO1442" s="70"/>
      <c r="BP1442" s="70"/>
      <c r="BQ1442" s="70"/>
      <c r="BR1442" s="70"/>
      <c r="BS1442" s="70"/>
    </row>
    <row r="1443" spans="7:71" ht="16.5" x14ac:dyDescent="0.35">
      <c r="G1443" s="70"/>
      <c r="H1443" s="70"/>
      <c r="I1443" s="70"/>
      <c r="J1443" s="70"/>
      <c r="K1443" s="70"/>
      <c r="L1443" s="70"/>
      <c r="M1443" s="70"/>
      <c r="N1443" s="70"/>
      <c r="O1443" s="70"/>
      <c r="P1443" s="70"/>
      <c r="Q1443" s="70"/>
      <c r="R1443" s="70"/>
      <c r="S1443" s="70"/>
      <c r="T1443" s="70"/>
      <c r="U1443" s="70"/>
      <c r="V1443" s="70"/>
      <c r="W1443" s="70"/>
      <c r="X1443" s="70"/>
      <c r="Y1443" s="70"/>
      <c r="Z1443" s="70"/>
      <c r="AA1443" s="70"/>
      <c r="AB1443" s="70"/>
      <c r="AC1443" s="70"/>
      <c r="AD1443" s="70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</row>
    <row r="1444" spans="7:71" ht="16.5" x14ac:dyDescent="0.35">
      <c r="G1444" s="70"/>
      <c r="H1444" s="70"/>
      <c r="I1444" s="70"/>
      <c r="J1444" s="70"/>
      <c r="K1444" s="70"/>
      <c r="L1444" s="70"/>
      <c r="M1444" s="70"/>
      <c r="N1444" s="70"/>
      <c r="O1444" s="70"/>
      <c r="P1444" s="70"/>
      <c r="Q1444" s="70"/>
      <c r="R1444" s="70"/>
      <c r="S1444" s="70"/>
      <c r="T1444" s="70"/>
      <c r="U1444" s="70"/>
      <c r="V1444" s="70"/>
      <c r="W1444" s="70"/>
      <c r="X1444" s="70"/>
      <c r="Y1444" s="70"/>
      <c r="Z1444" s="70"/>
      <c r="AA1444" s="70"/>
      <c r="AB1444" s="70"/>
      <c r="AC1444" s="70"/>
      <c r="AD1444" s="70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</row>
    <row r="1445" spans="7:71" ht="16.5" x14ac:dyDescent="0.35">
      <c r="G1445" s="70"/>
      <c r="H1445" s="70"/>
      <c r="I1445" s="70"/>
      <c r="J1445" s="70"/>
      <c r="K1445" s="70"/>
      <c r="L1445" s="70"/>
      <c r="M1445" s="70"/>
      <c r="N1445" s="70"/>
      <c r="O1445" s="70"/>
      <c r="P1445" s="70"/>
      <c r="Q1445" s="70"/>
      <c r="R1445" s="70"/>
      <c r="S1445" s="70"/>
      <c r="T1445" s="70"/>
      <c r="U1445" s="70"/>
      <c r="V1445" s="70"/>
      <c r="W1445" s="70"/>
      <c r="X1445" s="70"/>
      <c r="Y1445" s="70"/>
      <c r="Z1445" s="70"/>
      <c r="AA1445" s="70"/>
      <c r="AB1445" s="70"/>
      <c r="AC1445" s="70"/>
      <c r="AD1445" s="70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  <c r="BA1445" s="70"/>
      <c r="BB1445" s="70"/>
      <c r="BC1445" s="70"/>
      <c r="BD1445" s="70"/>
      <c r="BE1445" s="70"/>
      <c r="BF1445" s="70"/>
      <c r="BG1445" s="70"/>
      <c r="BH1445" s="70"/>
      <c r="BI1445" s="70"/>
      <c r="BJ1445" s="70"/>
      <c r="BK1445" s="70"/>
      <c r="BL1445" s="70"/>
      <c r="BM1445" s="70"/>
      <c r="BN1445" s="70"/>
      <c r="BO1445" s="70"/>
      <c r="BP1445" s="70"/>
      <c r="BQ1445" s="70"/>
      <c r="BR1445" s="70"/>
      <c r="BS1445" s="70"/>
    </row>
    <row r="1446" spans="7:71" ht="16.5" x14ac:dyDescent="0.35">
      <c r="G1446" s="70"/>
      <c r="H1446" s="70"/>
      <c r="I1446" s="70"/>
      <c r="J1446" s="70"/>
      <c r="K1446" s="70"/>
      <c r="L1446" s="70"/>
      <c r="M1446" s="70"/>
      <c r="N1446" s="70"/>
      <c r="O1446" s="70"/>
      <c r="P1446" s="70"/>
      <c r="Q1446" s="70"/>
      <c r="R1446" s="70"/>
      <c r="S1446" s="70"/>
      <c r="T1446" s="70"/>
      <c r="U1446" s="70"/>
      <c r="V1446" s="70"/>
      <c r="W1446" s="70"/>
      <c r="X1446" s="70"/>
      <c r="Y1446" s="70"/>
      <c r="Z1446" s="70"/>
      <c r="AA1446" s="70"/>
      <c r="AB1446" s="70"/>
      <c r="AC1446" s="70"/>
      <c r="AD1446" s="70"/>
      <c r="AE1446" s="70"/>
      <c r="AF1446" s="70"/>
      <c r="AG1446" s="70"/>
      <c r="AH1446" s="70"/>
      <c r="AI1446" s="70"/>
      <c r="AJ1446" s="70"/>
      <c r="AK1446" s="70"/>
      <c r="AL1446" s="70"/>
      <c r="AM1446" s="70"/>
      <c r="AN1446" s="70"/>
      <c r="AO1446" s="70"/>
      <c r="AP1446" s="70"/>
      <c r="AQ1446" s="70"/>
      <c r="AR1446" s="70"/>
      <c r="AS1446" s="70"/>
      <c r="AT1446" s="70"/>
      <c r="AU1446" s="70"/>
      <c r="AV1446" s="70"/>
      <c r="AW1446" s="70"/>
      <c r="AX1446" s="70"/>
      <c r="AY1446" s="70"/>
      <c r="AZ1446" s="70"/>
      <c r="BA1446" s="70"/>
      <c r="BB1446" s="70"/>
      <c r="BC1446" s="70"/>
      <c r="BD1446" s="70"/>
      <c r="BE1446" s="70"/>
      <c r="BF1446" s="70"/>
      <c r="BG1446" s="70"/>
      <c r="BH1446" s="70"/>
      <c r="BI1446" s="70"/>
      <c r="BJ1446" s="70"/>
      <c r="BK1446" s="70"/>
      <c r="BL1446" s="70"/>
      <c r="BM1446" s="70"/>
      <c r="BN1446" s="70"/>
      <c r="BO1446" s="70"/>
      <c r="BP1446" s="70"/>
      <c r="BQ1446" s="70"/>
      <c r="BR1446" s="70"/>
      <c r="BS1446" s="70"/>
    </row>
    <row r="1447" spans="7:71" ht="16.5" x14ac:dyDescent="0.35">
      <c r="G1447" s="70"/>
      <c r="H1447" s="70"/>
      <c r="I1447" s="70"/>
      <c r="J1447" s="70"/>
      <c r="K1447" s="70"/>
      <c r="L1447" s="70"/>
      <c r="M1447" s="70"/>
      <c r="N1447" s="70"/>
      <c r="O1447" s="70"/>
      <c r="P1447" s="70"/>
      <c r="Q1447" s="70"/>
      <c r="R1447" s="70"/>
      <c r="S1447" s="70"/>
      <c r="T1447" s="70"/>
      <c r="U1447" s="70"/>
      <c r="V1447" s="70"/>
      <c r="W1447" s="70"/>
      <c r="X1447" s="70"/>
      <c r="Y1447" s="70"/>
      <c r="Z1447" s="70"/>
      <c r="AA1447" s="70"/>
      <c r="AB1447" s="70"/>
      <c r="AC1447" s="70"/>
      <c r="AD1447" s="70"/>
      <c r="AE1447" s="70"/>
      <c r="AF1447" s="70"/>
      <c r="AG1447" s="70"/>
      <c r="AH1447" s="70"/>
      <c r="AI1447" s="70"/>
      <c r="AJ1447" s="70"/>
      <c r="AK1447" s="70"/>
      <c r="AL1447" s="70"/>
      <c r="AM1447" s="70"/>
      <c r="AN1447" s="70"/>
      <c r="AO1447" s="70"/>
      <c r="AP1447" s="70"/>
      <c r="AQ1447" s="70"/>
      <c r="AR1447" s="70"/>
      <c r="AS1447" s="70"/>
      <c r="AT1447" s="70"/>
      <c r="AU1447" s="70"/>
      <c r="AV1447" s="70"/>
      <c r="AW1447" s="70"/>
      <c r="AX1447" s="70"/>
      <c r="AY1447" s="70"/>
      <c r="AZ1447" s="70"/>
      <c r="BA1447" s="70"/>
      <c r="BB1447" s="70"/>
      <c r="BC1447" s="70"/>
      <c r="BD1447" s="70"/>
      <c r="BE1447" s="70"/>
      <c r="BF1447" s="70"/>
      <c r="BG1447" s="70"/>
      <c r="BH1447" s="70"/>
      <c r="BI1447" s="70"/>
      <c r="BJ1447" s="70"/>
      <c r="BK1447" s="70"/>
      <c r="BL1447" s="70"/>
      <c r="BM1447" s="70"/>
      <c r="BN1447" s="70"/>
      <c r="BO1447" s="70"/>
      <c r="BP1447" s="70"/>
      <c r="BQ1447" s="70"/>
      <c r="BR1447" s="70"/>
      <c r="BS1447" s="70"/>
    </row>
    <row r="1448" spans="7:71" ht="16.5" x14ac:dyDescent="0.35">
      <c r="G1448" s="70"/>
      <c r="H1448" s="70"/>
      <c r="I1448" s="70"/>
      <c r="J1448" s="70"/>
      <c r="K1448" s="70"/>
      <c r="L1448" s="70"/>
      <c r="M1448" s="70"/>
      <c r="N1448" s="70"/>
      <c r="O1448" s="70"/>
      <c r="P1448" s="70"/>
      <c r="Q1448" s="70"/>
      <c r="R1448" s="70"/>
      <c r="S1448" s="70"/>
      <c r="T1448" s="70"/>
      <c r="U1448" s="70"/>
      <c r="V1448" s="70"/>
      <c r="W1448" s="70"/>
      <c r="X1448" s="70"/>
      <c r="Y1448" s="70"/>
      <c r="Z1448" s="70"/>
      <c r="AA1448" s="70"/>
      <c r="AB1448" s="70"/>
      <c r="AC1448" s="70"/>
      <c r="AD1448" s="70"/>
      <c r="AE1448" s="70"/>
      <c r="AF1448" s="70"/>
      <c r="AG1448" s="70"/>
      <c r="AH1448" s="70"/>
      <c r="AI1448" s="70"/>
      <c r="AJ1448" s="70"/>
      <c r="AK1448" s="70"/>
      <c r="AL1448" s="70"/>
      <c r="AM1448" s="70"/>
      <c r="AN1448" s="70"/>
      <c r="AO1448" s="70"/>
      <c r="AP1448" s="70"/>
      <c r="AQ1448" s="70"/>
      <c r="AR1448" s="70"/>
      <c r="AS1448" s="70"/>
      <c r="AT1448" s="70"/>
      <c r="AU1448" s="70"/>
      <c r="AV1448" s="70"/>
      <c r="AW1448" s="70"/>
      <c r="AX1448" s="70"/>
      <c r="AY1448" s="70"/>
      <c r="AZ1448" s="70"/>
      <c r="BA1448" s="70"/>
      <c r="BB1448" s="70"/>
      <c r="BC1448" s="70"/>
      <c r="BD1448" s="70"/>
      <c r="BE1448" s="70"/>
      <c r="BF1448" s="70"/>
      <c r="BG1448" s="70"/>
      <c r="BH1448" s="70"/>
      <c r="BI1448" s="70"/>
      <c r="BJ1448" s="70"/>
      <c r="BK1448" s="70"/>
      <c r="BL1448" s="70"/>
      <c r="BM1448" s="70"/>
      <c r="BN1448" s="70"/>
      <c r="BO1448" s="70"/>
      <c r="BP1448" s="70"/>
      <c r="BQ1448" s="70"/>
      <c r="BR1448" s="70"/>
      <c r="BS1448" s="70"/>
    </row>
    <row r="1449" spans="7:71" ht="16.5" x14ac:dyDescent="0.35">
      <c r="G1449" s="70"/>
      <c r="H1449" s="70"/>
      <c r="I1449" s="70"/>
      <c r="J1449" s="70"/>
      <c r="K1449" s="70"/>
      <c r="L1449" s="70"/>
      <c r="M1449" s="70"/>
      <c r="N1449" s="70"/>
      <c r="O1449" s="70"/>
      <c r="P1449" s="70"/>
      <c r="Q1449" s="70"/>
      <c r="R1449" s="70"/>
      <c r="S1449" s="70"/>
      <c r="T1449" s="70"/>
      <c r="U1449" s="70"/>
      <c r="V1449" s="70"/>
      <c r="W1449" s="70"/>
      <c r="X1449" s="70"/>
      <c r="Y1449" s="70"/>
      <c r="Z1449" s="70"/>
      <c r="AA1449" s="70"/>
      <c r="AB1449" s="70"/>
      <c r="AC1449" s="70"/>
      <c r="AD1449" s="70"/>
      <c r="AE1449" s="70"/>
      <c r="AF1449" s="70"/>
      <c r="AG1449" s="70"/>
      <c r="AH1449" s="70"/>
      <c r="AI1449" s="70"/>
      <c r="AJ1449" s="70"/>
      <c r="AK1449" s="70"/>
      <c r="AL1449" s="70"/>
      <c r="AM1449" s="70"/>
      <c r="AN1449" s="70"/>
      <c r="AO1449" s="70"/>
      <c r="AP1449" s="70"/>
      <c r="AQ1449" s="70"/>
      <c r="AR1449" s="70"/>
      <c r="AS1449" s="70"/>
      <c r="AT1449" s="70"/>
      <c r="AU1449" s="70"/>
      <c r="AV1449" s="70"/>
      <c r="AW1449" s="70"/>
      <c r="AX1449" s="70"/>
      <c r="AY1449" s="70"/>
      <c r="AZ1449" s="70"/>
      <c r="BA1449" s="70"/>
      <c r="BB1449" s="70"/>
      <c r="BC1449" s="70"/>
      <c r="BD1449" s="70"/>
      <c r="BE1449" s="70"/>
      <c r="BF1449" s="70"/>
      <c r="BG1449" s="70"/>
      <c r="BH1449" s="70"/>
      <c r="BI1449" s="70"/>
      <c r="BJ1449" s="70"/>
      <c r="BK1449" s="70"/>
      <c r="BL1449" s="70"/>
      <c r="BM1449" s="70"/>
      <c r="BN1449" s="70"/>
      <c r="BO1449" s="70"/>
      <c r="BP1449" s="70"/>
      <c r="BQ1449" s="70"/>
      <c r="BR1449" s="70"/>
      <c r="BS1449" s="70"/>
    </row>
    <row r="1450" spans="7:71" ht="16.5" x14ac:dyDescent="0.35">
      <c r="G1450" s="70"/>
      <c r="H1450" s="70"/>
      <c r="I1450" s="70"/>
      <c r="J1450" s="70"/>
      <c r="K1450" s="70"/>
      <c r="L1450" s="70"/>
      <c r="M1450" s="70"/>
      <c r="N1450" s="70"/>
      <c r="O1450" s="70"/>
      <c r="P1450" s="70"/>
      <c r="Q1450" s="70"/>
      <c r="R1450" s="70"/>
      <c r="S1450" s="70"/>
      <c r="T1450" s="70"/>
      <c r="U1450" s="70"/>
      <c r="V1450" s="70"/>
      <c r="W1450" s="70"/>
      <c r="X1450" s="70"/>
      <c r="Y1450" s="70"/>
      <c r="Z1450" s="70"/>
      <c r="AA1450" s="70"/>
      <c r="AB1450" s="70"/>
      <c r="AC1450" s="70"/>
      <c r="AD1450" s="70"/>
      <c r="AE1450" s="70"/>
      <c r="AF1450" s="70"/>
      <c r="AG1450" s="70"/>
      <c r="AH1450" s="70"/>
      <c r="AI1450" s="70"/>
      <c r="AJ1450" s="70"/>
      <c r="AK1450" s="70"/>
      <c r="AL1450" s="70"/>
      <c r="AM1450" s="70"/>
      <c r="AN1450" s="70"/>
      <c r="AO1450" s="70"/>
      <c r="AP1450" s="70"/>
      <c r="AQ1450" s="70"/>
      <c r="AR1450" s="70"/>
      <c r="AS1450" s="70"/>
      <c r="AT1450" s="70"/>
      <c r="AU1450" s="70"/>
      <c r="AV1450" s="70"/>
      <c r="AW1450" s="70"/>
      <c r="AX1450" s="70"/>
      <c r="AY1450" s="70"/>
      <c r="AZ1450" s="70"/>
      <c r="BA1450" s="70"/>
      <c r="BB1450" s="70"/>
      <c r="BC1450" s="70"/>
      <c r="BD1450" s="70"/>
      <c r="BE1450" s="70"/>
      <c r="BF1450" s="70"/>
      <c r="BG1450" s="70"/>
      <c r="BH1450" s="70"/>
      <c r="BI1450" s="70"/>
      <c r="BJ1450" s="70"/>
      <c r="BK1450" s="70"/>
      <c r="BL1450" s="70"/>
      <c r="BM1450" s="70"/>
      <c r="BN1450" s="70"/>
      <c r="BO1450" s="70"/>
      <c r="BP1450" s="70"/>
      <c r="BQ1450" s="70"/>
      <c r="BR1450" s="70"/>
      <c r="BS1450" s="70"/>
    </row>
    <row r="1451" spans="7:71" ht="16.5" x14ac:dyDescent="0.35">
      <c r="G1451" s="70"/>
      <c r="H1451" s="70"/>
      <c r="I1451" s="70"/>
      <c r="J1451" s="70"/>
      <c r="K1451" s="70"/>
      <c r="L1451" s="70"/>
      <c r="M1451" s="70"/>
      <c r="N1451" s="70"/>
      <c r="O1451" s="70"/>
      <c r="P1451" s="70"/>
      <c r="Q1451" s="70"/>
      <c r="R1451" s="70"/>
      <c r="S1451" s="70"/>
      <c r="T1451" s="70"/>
      <c r="U1451" s="70"/>
      <c r="V1451" s="70"/>
      <c r="W1451" s="70"/>
      <c r="X1451" s="70"/>
      <c r="Y1451" s="70"/>
      <c r="Z1451" s="70"/>
      <c r="AA1451" s="70"/>
      <c r="AB1451" s="70"/>
      <c r="AC1451" s="70"/>
      <c r="AD1451" s="70"/>
      <c r="AE1451" s="70"/>
      <c r="AF1451" s="70"/>
      <c r="AG1451" s="70"/>
      <c r="AH1451" s="70"/>
      <c r="AI1451" s="70"/>
      <c r="AJ1451" s="70"/>
      <c r="AK1451" s="70"/>
      <c r="AL1451" s="70"/>
      <c r="AM1451" s="70"/>
      <c r="AN1451" s="70"/>
      <c r="AO1451" s="70"/>
      <c r="AP1451" s="70"/>
      <c r="AQ1451" s="70"/>
      <c r="AR1451" s="70"/>
      <c r="AS1451" s="70"/>
      <c r="AT1451" s="70"/>
      <c r="AU1451" s="70"/>
      <c r="AV1451" s="70"/>
      <c r="AW1451" s="70"/>
      <c r="AX1451" s="70"/>
      <c r="AY1451" s="70"/>
      <c r="AZ1451" s="70"/>
      <c r="BA1451" s="70"/>
      <c r="BB1451" s="70"/>
      <c r="BC1451" s="70"/>
      <c r="BD1451" s="70"/>
      <c r="BE1451" s="70"/>
      <c r="BF1451" s="70"/>
      <c r="BG1451" s="70"/>
      <c r="BH1451" s="70"/>
      <c r="BI1451" s="70"/>
      <c r="BJ1451" s="70"/>
      <c r="BK1451" s="70"/>
      <c r="BL1451" s="70"/>
      <c r="BM1451" s="70"/>
      <c r="BN1451" s="70"/>
      <c r="BO1451" s="70"/>
      <c r="BP1451" s="70"/>
      <c r="BQ1451" s="70"/>
      <c r="BR1451" s="70"/>
      <c r="BS1451" s="70"/>
    </row>
    <row r="1452" spans="7:71" ht="16.5" x14ac:dyDescent="0.35">
      <c r="G1452" s="70"/>
      <c r="H1452" s="70"/>
      <c r="I1452" s="70"/>
      <c r="J1452" s="70"/>
      <c r="K1452" s="70"/>
      <c r="L1452" s="70"/>
      <c r="M1452" s="70"/>
      <c r="N1452" s="70"/>
      <c r="O1452" s="70"/>
      <c r="P1452" s="70"/>
      <c r="Q1452" s="70"/>
      <c r="R1452" s="70"/>
      <c r="S1452" s="70"/>
      <c r="T1452" s="70"/>
      <c r="U1452" s="70"/>
      <c r="V1452" s="70"/>
      <c r="W1452" s="70"/>
      <c r="X1452" s="70"/>
      <c r="Y1452" s="70"/>
      <c r="Z1452" s="70"/>
      <c r="AA1452" s="70"/>
      <c r="AB1452" s="70"/>
      <c r="AC1452" s="70"/>
      <c r="AD1452" s="70"/>
      <c r="AE1452" s="70"/>
      <c r="AF1452" s="70"/>
      <c r="AG1452" s="70"/>
      <c r="AH1452" s="70"/>
      <c r="AI1452" s="70"/>
      <c r="AJ1452" s="70"/>
      <c r="AK1452" s="70"/>
      <c r="AL1452" s="70"/>
      <c r="AM1452" s="70"/>
      <c r="AN1452" s="70"/>
      <c r="AO1452" s="70"/>
      <c r="AP1452" s="70"/>
      <c r="AQ1452" s="70"/>
      <c r="AR1452" s="70"/>
      <c r="AS1452" s="70"/>
      <c r="AT1452" s="70"/>
      <c r="AU1452" s="70"/>
      <c r="AV1452" s="70"/>
      <c r="AW1452" s="70"/>
      <c r="AX1452" s="70"/>
      <c r="AY1452" s="70"/>
      <c r="AZ1452" s="70"/>
      <c r="BA1452" s="70"/>
      <c r="BB1452" s="70"/>
      <c r="BC1452" s="70"/>
      <c r="BD1452" s="70"/>
      <c r="BE1452" s="70"/>
      <c r="BF1452" s="70"/>
      <c r="BG1452" s="70"/>
      <c r="BH1452" s="70"/>
      <c r="BI1452" s="70"/>
      <c r="BJ1452" s="70"/>
      <c r="BK1452" s="70"/>
      <c r="BL1452" s="70"/>
      <c r="BM1452" s="70"/>
      <c r="BN1452" s="70"/>
      <c r="BO1452" s="70"/>
      <c r="BP1452" s="70"/>
      <c r="BQ1452" s="70"/>
      <c r="BR1452" s="70"/>
      <c r="BS1452" s="70"/>
    </row>
    <row r="1453" spans="7:71" ht="16.5" x14ac:dyDescent="0.35">
      <c r="G1453" s="70"/>
      <c r="H1453" s="70"/>
      <c r="I1453" s="70"/>
      <c r="J1453" s="70"/>
      <c r="K1453" s="70"/>
      <c r="L1453" s="70"/>
      <c r="M1453" s="70"/>
      <c r="N1453" s="70"/>
      <c r="O1453" s="70"/>
      <c r="P1453" s="70"/>
      <c r="Q1453" s="70"/>
      <c r="R1453" s="70"/>
      <c r="S1453" s="70"/>
      <c r="T1453" s="70"/>
      <c r="U1453" s="70"/>
      <c r="V1453" s="70"/>
      <c r="W1453" s="70"/>
      <c r="X1453" s="70"/>
      <c r="Y1453" s="70"/>
      <c r="Z1453" s="70"/>
      <c r="AA1453" s="70"/>
      <c r="AB1453" s="70"/>
      <c r="AC1453" s="70"/>
      <c r="AD1453" s="70"/>
      <c r="AE1453" s="70"/>
      <c r="AF1453" s="70"/>
      <c r="AG1453" s="70"/>
      <c r="AH1453" s="70"/>
      <c r="AI1453" s="70"/>
      <c r="AJ1453" s="70"/>
      <c r="AK1453" s="70"/>
      <c r="AL1453" s="70"/>
      <c r="AM1453" s="70"/>
      <c r="AN1453" s="70"/>
      <c r="AO1453" s="70"/>
      <c r="AP1453" s="70"/>
      <c r="AQ1453" s="70"/>
      <c r="AR1453" s="70"/>
      <c r="AS1453" s="70"/>
      <c r="AT1453" s="70"/>
      <c r="AU1453" s="70"/>
      <c r="AV1453" s="70"/>
      <c r="AW1453" s="70"/>
      <c r="AX1453" s="70"/>
      <c r="AY1453" s="70"/>
      <c r="AZ1453" s="70"/>
      <c r="BA1453" s="70"/>
      <c r="BB1453" s="70"/>
      <c r="BC1453" s="70"/>
      <c r="BD1453" s="70"/>
      <c r="BE1453" s="70"/>
      <c r="BF1453" s="70"/>
      <c r="BG1453" s="70"/>
      <c r="BH1453" s="70"/>
      <c r="BI1453" s="70"/>
      <c r="BJ1453" s="70"/>
      <c r="BK1453" s="70"/>
      <c r="BL1453" s="70"/>
      <c r="BM1453" s="70"/>
      <c r="BN1453" s="70"/>
      <c r="BO1453" s="70"/>
      <c r="BP1453" s="70"/>
      <c r="BQ1453" s="70"/>
      <c r="BR1453" s="70"/>
      <c r="BS1453" s="70"/>
    </row>
    <row r="1454" spans="7:71" ht="16.5" x14ac:dyDescent="0.35">
      <c r="G1454" s="70"/>
      <c r="H1454" s="70"/>
      <c r="I1454" s="70"/>
      <c r="J1454" s="70"/>
      <c r="K1454" s="70"/>
      <c r="L1454" s="70"/>
      <c r="M1454" s="70"/>
      <c r="N1454" s="70"/>
      <c r="O1454" s="70"/>
      <c r="P1454" s="70"/>
      <c r="Q1454" s="70"/>
      <c r="R1454" s="70"/>
      <c r="S1454" s="70"/>
      <c r="T1454" s="70"/>
      <c r="U1454" s="70"/>
      <c r="V1454" s="70"/>
      <c r="W1454" s="70"/>
      <c r="X1454" s="70"/>
      <c r="Y1454" s="70"/>
      <c r="Z1454" s="70"/>
      <c r="AA1454" s="70"/>
      <c r="AB1454" s="70"/>
      <c r="AC1454" s="70"/>
      <c r="AD1454" s="70"/>
      <c r="AE1454" s="70"/>
      <c r="AF1454" s="70"/>
      <c r="AG1454" s="70"/>
      <c r="AH1454" s="70"/>
      <c r="AI1454" s="70"/>
      <c r="AJ1454" s="70"/>
      <c r="AK1454" s="70"/>
      <c r="AL1454" s="70"/>
      <c r="AM1454" s="70"/>
      <c r="AN1454" s="70"/>
      <c r="AO1454" s="70"/>
      <c r="AP1454" s="70"/>
      <c r="AQ1454" s="70"/>
      <c r="AR1454" s="70"/>
      <c r="AS1454" s="70"/>
      <c r="AT1454" s="70"/>
      <c r="AU1454" s="70"/>
      <c r="AV1454" s="70"/>
      <c r="AW1454" s="70"/>
      <c r="AX1454" s="70"/>
      <c r="AY1454" s="70"/>
      <c r="AZ1454" s="70"/>
      <c r="BA1454" s="70"/>
      <c r="BB1454" s="70"/>
      <c r="BC1454" s="70"/>
      <c r="BD1454" s="70"/>
      <c r="BE1454" s="70"/>
      <c r="BF1454" s="70"/>
      <c r="BG1454" s="70"/>
      <c r="BH1454" s="70"/>
      <c r="BI1454" s="70"/>
      <c r="BJ1454" s="70"/>
      <c r="BK1454" s="70"/>
      <c r="BL1454" s="70"/>
      <c r="BM1454" s="70"/>
      <c r="BN1454" s="70"/>
      <c r="BO1454" s="70"/>
      <c r="BP1454" s="70"/>
      <c r="BQ1454" s="70"/>
      <c r="BR1454" s="70"/>
      <c r="BS1454" s="70"/>
    </row>
    <row r="1455" spans="7:71" ht="16.5" x14ac:dyDescent="0.35">
      <c r="G1455" s="70"/>
      <c r="H1455" s="70"/>
      <c r="I1455" s="70"/>
      <c r="J1455" s="70"/>
      <c r="K1455" s="70"/>
      <c r="L1455" s="70"/>
      <c r="M1455" s="70"/>
      <c r="N1455" s="70"/>
      <c r="O1455" s="70"/>
      <c r="P1455" s="70"/>
      <c r="Q1455" s="70"/>
      <c r="R1455" s="70"/>
      <c r="S1455" s="70"/>
      <c r="T1455" s="70"/>
      <c r="U1455" s="70"/>
      <c r="V1455" s="70"/>
      <c r="W1455" s="70"/>
      <c r="X1455" s="70"/>
      <c r="Y1455" s="70"/>
      <c r="Z1455" s="70"/>
      <c r="AA1455" s="70"/>
      <c r="AB1455" s="70"/>
      <c r="AC1455" s="70"/>
      <c r="AD1455" s="70"/>
      <c r="AE1455" s="70"/>
      <c r="AF1455" s="70"/>
      <c r="AG1455" s="70"/>
      <c r="AH1455" s="70"/>
      <c r="AI1455" s="70"/>
      <c r="AJ1455" s="70"/>
      <c r="AK1455" s="70"/>
      <c r="AL1455" s="70"/>
      <c r="AM1455" s="70"/>
      <c r="AN1455" s="70"/>
      <c r="AO1455" s="70"/>
      <c r="AP1455" s="70"/>
      <c r="AQ1455" s="70"/>
      <c r="AR1455" s="70"/>
      <c r="AS1455" s="70"/>
      <c r="AT1455" s="70"/>
      <c r="AU1455" s="70"/>
      <c r="AV1455" s="70"/>
      <c r="AW1455" s="70"/>
      <c r="AX1455" s="70"/>
      <c r="AY1455" s="70"/>
      <c r="AZ1455" s="70"/>
      <c r="BA1455" s="70"/>
      <c r="BB1455" s="70"/>
      <c r="BC1455" s="70"/>
      <c r="BD1455" s="70"/>
      <c r="BE1455" s="70"/>
      <c r="BF1455" s="70"/>
      <c r="BG1455" s="70"/>
      <c r="BH1455" s="70"/>
      <c r="BI1455" s="70"/>
      <c r="BJ1455" s="70"/>
      <c r="BK1455" s="70"/>
      <c r="BL1455" s="70"/>
      <c r="BM1455" s="70"/>
      <c r="BN1455" s="70"/>
      <c r="BO1455" s="70"/>
      <c r="BP1455" s="70"/>
      <c r="BQ1455" s="70"/>
      <c r="BR1455" s="70"/>
      <c r="BS1455" s="70"/>
    </row>
    <row r="1456" spans="7:71" ht="16.5" x14ac:dyDescent="0.35">
      <c r="G1456" s="70"/>
      <c r="H1456" s="70"/>
      <c r="I1456" s="70"/>
      <c r="J1456" s="70"/>
      <c r="K1456" s="70"/>
      <c r="L1456" s="70"/>
      <c r="M1456" s="70"/>
      <c r="N1456" s="70"/>
      <c r="O1456" s="70"/>
      <c r="P1456" s="70"/>
      <c r="Q1456" s="70"/>
      <c r="R1456" s="70"/>
      <c r="S1456" s="70"/>
      <c r="T1456" s="70"/>
      <c r="U1456" s="70"/>
      <c r="V1456" s="70"/>
      <c r="W1456" s="70"/>
      <c r="X1456" s="70"/>
      <c r="Y1456" s="70"/>
      <c r="Z1456" s="70"/>
      <c r="AA1456" s="70"/>
      <c r="AB1456" s="70"/>
      <c r="AC1456" s="70"/>
      <c r="AD1456" s="70"/>
      <c r="AE1456" s="70"/>
      <c r="AF1456" s="70"/>
      <c r="AG1456" s="70"/>
      <c r="AH1456" s="70"/>
      <c r="AI1456" s="70"/>
      <c r="AJ1456" s="70"/>
      <c r="AK1456" s="70"/>
      <c r="AL1456" s="70"/>
      <c r="AM1456" s="70"/>
      <c r="AN1456" s="70"/>
      <c r="AO1456" s="70"/>
      <c r="AP1456" s="70"/>
      <c r="AQ1456" s="70"/>
      <c r="AR1456" s="70"/>
      <c r="AS1456" s="70"/>
      <c r="AT1456" s="70"/>
      <c r="AU1456" s="70"/>
      <c r="AV1456" s="70"/>
      <c r="AW1456" s="70"/>
      <c r="AX1456" s="70"/>
      <c r="AY1456" s="70"/>
      <c r="AZ1456" s="70"/>
      <c r="BA1456" s="70"/>
      <c r="BB1456" s="70"/>
      <c r="BC1456" s="70"/>
      <c r="BD1456" s="70"/>
      <c r="BE1456" s="70"/>
      <c r="BF1456" s="70"/>
      <c r="BG1456" s="70"/>
      <c r="BH1456" s="70"/>
      <c r="BI1456" s="70"/>
      <c r="BJ1456" s="70"/>
      <c r="BK1456" s="70"/>
      <c r="BL1456" s="70"/>
      <c r="BM1456" s="70"/>
      <c r="BN1456" s="70"/>
      <c r="BO1456" s="70"/>
      <c r="BP1456" s="70"/>
      <c r="BQ1456" s="70"/>
      <c r="BR1456" s="70"/>
      <c r="BS1456" s="70"/>
    </row>
    <row r="1457" spans="7:71" ht="16.5" x14ac:dyDescent="0.35">
      <c r="G1457" s="70"/>
      <c r="H1457" s="70"/>
      <c r="I1457" s="70"/>
      <c r="J1457" s="70"/>
      <c r="K1457" s="70"/>
      <c r="L1457" s="70"/>
      <c r="M1457" s="70"/>
      <c r="N1457" s="70"/>
      <c r="O1457" s="70"/>
      <c r="P1457" s="70"/>
      <c r="Q1457" s="70"/>
      <c r="R1457" s="70"/>
      <c r="S1457" s="70"/>
      <c r="T1457" s="70"/>
      <c r="U1457" s="70"/>
      <c r="V1457" s="70"/>
      <c r="W1457" s="70"/>
      <c r="X1457" s="70"/>
      <c r="Y1457" s="70"/>
      <c r="Z1457" s="70"/>
      <c r="AA1457" s="70"/>
      <c r="AB1457" s="70"/>
      <c r="AC1457" s="70"/>
      <c r="AD1457" s="70"/>
      <c r="AE1457" s="70"/>
      <c r="AF1457" s="70"/>
      <c r="AG1457" s="70"/>
      <c r="AH1457" s="70"/>
      <c r="AI1457" s="70"/>
      <c r="AJ1457" s="70"/>
      <c r="AK1457" s="70"/>
      <c r="AL1457" s="70"/>
      <c r="AM1457" s="70"/>
      <c r="AN1457" s="70"/>
      <c r="AO1457" s="70"/>
      <c r="AP1457" s="70"/>
      <c r="AQ1457" s="70"/>
      <c r="AR1457" s="70"/>
      <c r="AS1457" s="70"/>
      <c r="AT1457" s="70"/>
      <c r="AU1457" s="70"/>
      <c r="AV1457" s="70"/>
      <c r="AW1457" s="70"/>
      <c r="AX1457" s="70"/>
      <c r="AY1457" s="70"/>
      <c r="AZ1457" s="70"/>
      <c r="BA1457" s="70"/>
      <c r="BB1457" s="70"/>
      <c r="BC1457" s="70"/>
      <c r="BD1457" s="70"/>
      <c r="BE1457" s="70"/>
      <c r="BF1457" s="70"/>
      <c r="BG1457" s="70"/>
      <c r="BH1457" s="70"/>
      <c r="BI1457" s="70"/>
      <c r="BJ1457" s="70"/>
      <c r="BK1457" s="70"/>
      <c r="BL1457" s="70"/>
      <c r="BM1457" s="70"/>
      <c r="BN1457" s="70"/>
      <c r="BO1457" s="70"/>
      <c r="BP1457" s="70"/>
      <c r="BQ1457" s="70"/>
      <c r="BR1457" s="70"/>
      <c r="BS1457" s="70"/>
    </row>
    <row r="1458" spans="7:71" ht="16.5" x14ac:dyDescent="0.35">
      <c r="G1458" s="70"/>
      <c r="H1458" s="70"/>
      <c r="I1458" s="70"/>
      <c r="J1458" s="70"/>
      <c r="K1458" s="70"/>
      <c r="L1458" s="70"/>
      <c r="M1458" s="70"/>
      <c r="N1458" s="70"/>
      <c r="O1458" s="70"/>
      <c r="P1458" s="70"/>
      <c r="Q1458" s="70"/>
      <c r="R1458" s="70"/>
      <c r="S1458" s="70"/>
      <c r="T1458" s="70"/>
      <c r="U1458" s="70"/>
      <c r="V1458" s="70"/>
      <c r="W1458" s="70"/>
      <c r="X1458" s="70"/>
      <c r="Y1458" s="70"/>
      <c r="Z1458" s="70"/>
      <c r="AA1458" s="70"/>
      <c r="AB1458" s="70"/>
      <c r="AC1458" s="70"/>
      <c r="AD1458" s="70"/>
      <c r="AE1458" s="70"/>
      <c r="AF1458" s="70"/>
      <c r="AG1458" s="70"/>
      <c r="AH1458" s="70"/>
      <c r="AI1458" s="70"/>
      <c r="AJ1458" s="70"/>
      <c r="AK1458" s="70"/>
      <c r="AL1458" s="70"/>
      <c r="AM1458" s="70"/>
      <c r="AN1458" s="70"/>
      <c r="AO1458" s="70"/>
      <c r="AP1458" s="70"/>
      <c r="AQ1458" s="70"/>
      <c r="AR1458" s="70"/>
      <c r="AS1458" s="70"/>
      <c r="AT1458" s="70"/>
      <c r="AU1458" s="70"/>
      <c r="AV1458" s="70"/>
      <c r="AW1458" s="70"/>
      <c r="AX1458" s="70"/>
      <c r="AY1458" s="70"/>
      <c r="AZ1458" s="70"/>
      <c r="BA1458" s="70"/>
      <c r="BB1458" s="70"/>
      <c r="BC1458" s="70"/>
      <c r="BD1458" s="70"/>
      <c r="BE1458" s="70"/>
      <c r="BF1458" s="70"/>
      <c r="BG1458" s="70"/>
      <c r="BH1458" s="70"/>
      <c r="BI1458" s="70"/>
      <c r="BJ1458" s="70"/>
      <c r="BK1458" s="70"/>
      <c r="BL1458" s="70"/>
      <c r="BM1458" s="70"/>
      <c r="BN1458" s="70"/>
      <c r="BO1458" s="70"/>
      <c r="BP1458" s="70"/>
      <c r="BQ1458" s="70"/>
      <c r="BR1458" s="70"/>
      <c r="BS1458" s="70"/>
    </row>
    <row r="1459" spans="7:71" ht="16.5" x14ac:dyDescent="0.35">
      <c r="G1459" s="70"/>
      <c r="H1459" s="70"/>
      <c r="I1459" s="70"/>
      <c r="J1459" s="70"/>
      <c r="K1459" s="70"/>
      <c r="L1459" s="70"/>
      <c r="M1459" s="70"/>
      <c r="N1459" s="70"/>
      <c r="O1459" s="70"/>
      <c r="P1459" s="70"/>
      <c r="Q1459" s="70"/>
      <c r="R1459" s="70"/>
      <c r="S1459" s="70"/>
      <c r="T1459" s="70"/>
      <c r="U1459" s="70"/>
      <c r="V1459" s="70"/>
      <c r="W1459" s="70"/>
      <c r="X1459" s="70"/>
      <c r="Y1459" s="70"/>
      <c r="Z1459" s="70"/>
      <c r="AA1459" s="70"/>
      <c r="AB1459" s="70"/>
      <c r="AC1459" s="70"/>
      <c r="AD1459" s="70"/>
      <c r="AE1459" s="70"/>
      <c r="AF1459" s="70"/>
      <c r="AG1459" s="70"/>
      <c r="AH1459" s="70"/>
      <c r="AI1459" s="70"/>
      <c r="AJ1459" s="70"/>
      <c r="AK1459" s="70"/>
      <c r="AL1459" s="70"/>
      <c r="AM1459" s="70"/>
      <c r="AN1459" s="70"/>
      <c r="AO1459" s="70"/>
      <c r="AP1459" s="70"/>
      <c r="AQ1459" s="70"/>
      <c r="AR1459" s="70"/>
      <c r="AS1459" s="70"/>
      <c r="AT1459" s="70"/>
      <c r="AU1459" s="70"/>
      <c r="AV1459" s="70"/>
      <c r="AW1459" s="70"/>
      <c r="AX1459" s="70"/>
      <c r="AY1459" s="70"/>
      <c r="AZ1459" s="70"/>
      <c r="BA1459" s="70"/>
      <c r="BB1459" s="70"/>
      <c r="BC1459" s="70"/>
      <c r="BD1459" s="70"/>
      <c r="BE1459" s="70"/>
      <c r="BF1459" s="70"/>
      <c r="BG1459" s="70"/>
      <c r="BH1459" s="70"/>
      <c r="BI1459" s="70"/>
      <c r="BJ1459" s="70"/>
      <c r="BK1459" s="70"/>
      <c r="BL1459" s="70"/>
      <c r="BM1459" s="70"/>
      <c r="BN1459" s="70"/>
      <c r="BO1459" s="70"/>
      <c r="BP1459" s="70"/>
      <c r="BQ1459" s="70"/>
      <c r="BR1459" s="70"/>
      <c r="BS1459" s="70"/>
    </row>
    <row r="1460" spans="7:71" ht="16.5" x14ac:dyDescent="0.35">
      <c r="G1460" s="70"/>
      <c r="H1460" s="70"/>
      <c r="I1460" s="70"/>
      <c r="J1460" s="70"/>
      <c r="K1460" s="70"/>
      <c r="L1460" s="70"/>
      <c r="M1460" s="70"/>
      <c r="N1460" s="70"/>
      <c r="O1460" s="70"/>
      <c r="P1460" s="70"/>
      <c r="Q1460" s="70"/>
      <c r="R1460" s="70"/>
      <c r="S1460" s="70"/>
      <c r="T1460" s="70"/>
      <c r="U1460" s="70"/>
      <c r="V1460" s="70"/>
      <c r="W1460" s="70"/>
      <c r="X1460" s="70"/>
      <c r="Y1460" s="70"/>
      <c r="Z1460" s="70"/>
      <c r="AA1460" s="70"/>
      <c r="AB1460" s="70"/>
      <c r="AC1460" s="70"/>
      <c r="AD1460" s="70"/>
      <c r="AE1460" s="70"/>
      <c r="AF1460" s="70"/>
      <c r="AG1460" s="70"/>
      <c r="AH1460" s="70"/>
      <c r="AI1460" s="70"/>
      <c r="AJ1460" s="70"/>
      <c r="AK1460" s="70"/>
      <c r="AL1460" s="70"/>
      <c r="AM1460" s="70"/>
      <c r="AN1460" s="70"/>
      <c r="AO1460" s="70"/>
      <c r="AP1460" s="70"/>
      <c r="AQ1460" s="70"/>
      <c r="AR1460" s="70"/>
      <c r="AS1460" s="70"/>
      <c r="AT1460" s="70"/>
      <c r="AU1460" s="70"/>
      <c r="AV1460" s="70"/>
      <c r="AW1460" s="70"/>
      <c r="AX1460" s="70"/>
      <c r="AY1460" s="70"/>
      <c r="AZ1460" s="70"/>
      <c r="BA1460" s="70"/>
      <c r="BB1460" s="70"/>
      <c r="BC1460" s="70"/>
      <c r="BD1460" s="70"/>
      <c r="BE1460" s="70"/>
      <c r="BF1460" s="70"/>
      <c r="BG1460" s="70"/>
      <c r="BH1460" s="70"/>
      <c r="BI1460" s="70"/>
      <c r="BJ1460" s="70"/>
      <c r="BK1460" s="70"/>
      <c r="BL1460" s="70"/>
      <c r="BM1460" s="70"/>
      <c r="BN1460" s="70"/>
      <c r="BO1460" s="70"/>
      <c r="BP1460" s="70"/>
      <c r="BQ1460" s="70"/>
      <c r="BR1460" s="70"/>
      <c r="BS1460" s="70"/>
    </row>
    <row r="1461" spans="7:71" ht="16.5" x14ac:dyDescent="0.35">
      <c r="G1461" s="70"/>
      <c r="H1461" s="70"/>
      <c r="I1461" s="70"/>
      <c r="J1461" s="70"/>
      <c r="K1461" s="70"/>
      <c r="L1461" s="70"/>
      <c r="M1461" s="70"/>
      <c r="N1461" s="70"/>
      <c r="O1461" s="70"/>
      <c r="P1461" s="70"/>
      <c r="Q1461" s="70"/>
      <c r="R1461" s="70"/>
      <c r="S1461" s="70"/>
      <c r="T1461" s="70"/>
      <c r="U1461" s="70"/>
      <c r="V1461" s="70"/>
      <c r="W1461" s="70"/>
      <c r="X1461" s="70"/>
      <c r="Y1461" s="70"/>
      <c r="Z1461" s="70"/>
      <c r="AA1461" s="70"/>
      <c r="AB1461" s="70"/>
      <c r="AC1461" s="70"/>
      <c r="AD1461" s="70"/>
      <c r="AE1461" s="70"/>
      <c r="AF1461" s="70"/>
      <c r="AG1461" s="70"/>
      <c r="AH1461" s="70"/>
      <c r="AI1461" s="70"/>
      <c r="AJ1461" s="70"/>
      <c r="AK1461" s="70"/>
      <c r="AL1461" s="70"/>
      <c r="AM1461" s="70"/>
      <c r="AN1461" s="70"/>
      <c r="AO1461" s="70"/>
      <c r="AP1461" s="70"/>
      <c r="AQ1461" s="70"/>
      <c r="AR1461" s="70"/>
      <c r="AS1461" s="70"/>
      <c r="AT1461" s="70"/>
      <c r="AU1461" s="70"/>
      <c r="AV1461" s="70"/>
      <c r="AW1461" s="70"/>
      <c r="AX1461" s="70"/>
      <c r="AY1461" s="70"/>
      <c r="AZ1461" s="70"/>
      <c r="BA1461" s="70"/>
      <c r="BB1461" s="70"/>
      <c r="BC1461" s="70"/>
      <c r="BD1461" s="70"/>
      <c r="BE1461" s="70"/>
      <c r="BF1461" s="70"/>
      <c r="BG1461" s="70"/>
      <c r="BH1461" s="70"/>
      <c r="BI1461" s="70"/>
      <c r="BJ1461" s="70"/>
      <c r="BK1461" s="70"/>
      <c r="BL1461" s="70"/>
      <c r="BM1461" s="70"/>
      <c r="BN1461" s="70"/>
      <c r="BO1461" s="70"/>
      <c r="BP1461" s="70"/>
      <c r="BQ1461" s="70"/>
      <c r="BR1461" s="70"/>
      <c r="BS1461" s="70"/>
    </row>
    <row r="1462" spans="7:71" ht="16.5" x14ac:dyDescent="0.35">
      <c r="G1462" s="70"/>
      <c r="H1462" s="70"/>
      <c r="I1462" s="70"/>
      <c r="J1462" s="70"/>
      <c r="K1462" s="70"/>
      <c r="L1462" s="70"/>
      <c r="M1462" s="70"/>
      <c r="N1462" s="70"/>
      <c r="O1462" s="70"/>
      <c r="P1462" s="70"/>
      <c r="Q1462" s="70"/>
      <c r="R1462" s="70"/>
      <c r="S1462" s="70"/>
      <c r="T1462" s="70"/>
      <c r="U1462" s="70"/>
      <c r="V1462" s="70"/>
      <c r="W1462" s="70"/>
      <c r="X1462" s="70"/>
      <c r="Y1462" s="70"/>
      <c r="Z1462" s="70"/>
      <c r="AA1462" s="70"/>
      <c r="AB1462" s="70"/>
      <c r="AC1462" s="70"/>
      <c r="AD1462" s="70"/>
      <c r="AE1462" s="70"/>
      <c r="AF1462" s="70"/>
      <c r="AG1462" s="70"/>
      <c r="AH1462" s="70"/>
      <c r="AI1462" s="70"/>
      <c r="AJ1462" s="70"/>
      <c r="AK1462" s="70"/>
      <c r="AL1462" s="70"/>
      <c r="AM1462" s="70"/>
      <c r="AN1462" s="70"/>
      <c r="AO1462" s="70"/>
      <c r="AP1462" s="70"/>
      <c r="AQ1462" s="70"/>
      <c r="AR1462" s="70"/>
      <c r="AS1462" s="70"/>
      <c r="AT1462" s="70"/>
      <c r="AU1462" s="70"/>
      <c r="AV1462" s="70"/>
      <c r="AW1462" s="70"/>
      <c r="AX1462" s="70"/>
      <c r="AY1462" s="70"/>
      <c r="AZ1462" s="70"/>
      <c r="BA1462" s="70"/>
      <c r="BB1462" s="70"/>
      <c r="BC1462" s="70"/>
      <c r="BD1462" s="70"/>
      <c r="BE1462" s="70"/>
      <c r="BF1462" s="70"/>
      <c r="BG1462" s="70"/>
      <c r="BH1462" s="70"/>
      <c r="BI1462" s="70"/>
      <c r="BJ1462" s="70"/>
      <c r="BK1462" s="70"/>
      <c r="BL1462" s="70"/>
      <c r="BM1462" s="70"/>
      <c r="BN1462" s="70"/>
      <c r="BO1462" s="70"/>
      <c r="BP1462" s="70"/>
      <c r="BQ1462" s="70"/>
      <c r="BR1462" s="70"/>
      <c r="BS1462" s="70"/>
    </row>
    <row r="1463" spans="7:71" ht="16.5" x14ac:dyDescent="0.35">
      <c r="G1463" s="70"/>
      <c r="H1463" s="70"/>
      <c r="I1463" s="70"/>
      <c r="J1463" s="70"/>
      <c r="K1463" s="70"/>
      <c r="L1463" s="70"/>
      <c r="M1463" s="70"/>
      <c r="N1463" s="70"/>
      <c r="O1463" s="70"/>
      <c r="P1463" s="70"/>
      <c r="Q1463" s="70"/>
      <c r="R1463" s="70"/>
      <c r="S1463" s="70"/>
      <c r="T1463" s="70"/>
      <c r="U1463" s="70"/>
      <c r="V1463" s="70"/>
      <c r="W1463" s="70"/>
      <c r="X1463" s="70"/>
      <c r="Y1463" s="70"/>
      <c r="Z1463" s="70"/>
      <c r="AA1463" s="70"/>
      <c r="AB1463" s="70"/>
      <c r="AC1463" s="70"/>
      <c r="AD1463" s="70"/>
      <c r="AE1463" s="70"/>
      <c r="AF1463" s="70"/>
      <c r="AG1463" s="70"/>
      <c r="AH1463" s="70"/>
      <c r="AI1463" s="70"/>
      <c r="AJ1463" s="70"/>
      <c r="AK1463" s="70"/>
      <c r="AL1463" s="70"/>
      <c r="AM1463" s="70"/>
      <c r="AN1463" s="70"/>
      <c r="AO1463" s="70"/>
      <c r="AP1463" s="70"/>
      <c r="AQ1463" s="70"/>
      <c r="AR1463" s="70"/>
      <c r="AS1463" s="70"/>
      <c r="AT1463" s="70"/>
      <c r="AU1463" s="70"/>
      <c r="AV1463" s="70"/>
      <c r="AW1463" s="70"/>
      <c r="AX1463" s="70"/>
      <c r="AY1463" s="70"/>
      <c r="AZ1463" s="70"/>
      <c r="BA1463" s="70"/>
      <c r="BB1463" s="70"/>
      <c r="BC1463" s="70"/>
      <c r="BD1463" s="70"/>
      <c r="BE1463" s="70"/>
      <c r="BF1463" s="70"/>
      <c r="BG1463" s="70"/>
      <c r="BH1463" s="70"/>
      <c r="BI1463" s="70"/>
      <c r="BJ1463" s="70"/>
      <c r="BK1463" s="70"/>
      <c r="BL1463" s="70"/>
      <c r="BM1463" s="70"/>
      <c r="BN1463" s="70"/>
      <c r="BO1463" s="70"/>
      <c r="BP1463" s="70"/>
      <c r="BQ1463" s="70"/>
      <c r="BR1463" s="70"/>
      <c r="BS1463" s="70"/>
    </row>
    <row r="1464" spans="7:71" ht="16.5" x14ac:dyDescent="0.35">
      <c r="G1464" s="70"/>
      <c r="H1464" s="70"/>
      <c r="I1464" s="70"/>
      <c r="J1464" s="70"/>
      <c r="K1464" s="70"/>
      <c r="L1464" s="70"/>
      <c r="M1464" s="70"/>
      <c r="N1464" s="70"/>
      <c r="O1464" s="70"/>
      <c r="P1464" s="70"/>
      <c r="Q1464" s="70"/>
      <c r="R1464" s="70"/>
      <c r="S1464" s="70"/>
      <c r="T1464" s="70"/>
      <c r="U1464" s="70"/>
      <c r="V1464" s="70"/>
      <c r="W1464" s="70"/>
      <c r="X1464" s="70"/>
      <c r="Y1464" s="70"/>
      <c r="Z1464" s="70"/>
      <c r="AA1464" s="70"/>
      <c r="AB1464" s="70"/>
      <c r="AC1464" s="70"/>
      <c r="AD1464" s="70"/>
      <c r="AE1464" s="70"/>
      <c r="AF1464" s="70"/>
      <c r="AG1464" s="70"/>
      <c r="AH1464" s="70"/>
      <c r="AI1464" s="70"/>
      <c r="AJ1464" s="70"/>
      <c r="AK1464" s="70"/>
      <c r="AL1464" s="70"/>
      <c r="AM1464" s="70"/>
      <c r="AN1464" s="70"/>
      <c r="AO1464" s="70"/>
      <c r="AP1464" s="70"/>
      <c r="AQ1464" s="70"/>
      <c r="AR1464" s="70"/>
      <c r="AS1464" s="70"/>
      <c r="AT1464" s="70"/>
      <c r="AU1464" s="70"/>
      <c r="AV1464" s="70"/>
      <c r="AW1464" s="70"/>
      <c r="AX1464" s="70"/>
      <c r="AY1464" s="70"/>
      <c r="AZ1464" s="70"/>
      <c r="BA1464" s="70"/>
      <c r="BB1464" s="70"/>
      <c r="BC1464" s="70"/>
      <c r="BD1464" s="70"/>
      <c r="BE1464" s="70"/>
      <c r="BF1464" s="70"/>
      <c r="BG1464" s="70"/>
      <c r="BH1464" s="70"/>
      <c r="BI1464" s="70"/>
      <c r="BJ1464" s="70"/>
      <c r="BK1464" s="70"/>
      <c r="BL1464" s="70"/>
      <c r="BM1464" s="70"/>
      <c r="BN1464" s="70"/>
      <c r="BO1464" s="70"/>
      <c r="BP1464" s="70"/>
      <c r="BQ1464" s="70"/>
      <c r="BR1464" s="70"/>
      <c r="BS1464" s="70"/>
    </row>
    <row r="1465" spans="7:71" ht="16.5" x14ac:dyDescent="0.35">
      <c r="G1465" s="70"/>
      <c r="H1465" s="70"/>
      <c r="I1465" s="70"/>
      <c r="J1465" s="70"/>
      <c r="K1465" s="70"/>
      <c r="L1465" s="70"/>
      <c r="M1465" s="70"/>
      <c r="N1465" s="70"/>
      <c r="O1465" s="70"/>
      <c r="P1465" s="70"/>
      <c r="Q1465" s="70"/>
      <c r="R1465" s="70"/>
      <c r="S1465" s="70"/>
      <c r="T1465" s="70"/>
      <c r="U1465" s="70"/>
      <c r="V1465" s="70"/>
      <c r="W1465" s="70"/>
      <c r="X1465" s="70"/>
      <c r="Y1465" s="70"/>
      <c r="Z1465" s="70"/>
      <c r="AA1465" s="70"/>
      <c r="AB1465" s="70"/>
      <c r="AC1465" s="70"/>
      <c r="AD1465" s="70"/>
      <c r="AE1465" s="70"/>
      <c r="AF1465" s="70"/>
      <c r="AG1465" s="70"/>
      <c r="AH1465" s="70"/>
      <c r="AI1465" s="70"/>
      <c r="AJ1465" s="70"/>
      <c r="AK1465" s="70"/>
      <c r="AL1465" s="70"/>
      <c r="AM1465" s="70"/>
      <c r="AN1465" s="70"/>
      <c r="AO1465" s="70"/>
      <c r="AP1465" s="70"/>
      <c r="AQ1465" s="70"/>
      <c r="AR1465" s="70"/>
      <c r="AS1465" s="70"/>
      <c r="AT1465" s="70"/>
      <c r="AU1465" s="70"/>
      <c r="AV1465" s="70"/>
      <c r="AW1465" s="70"/>
      <c r="AX1465" s="70"/>
      <c r="AY1465" s="70"/>
      <c r="AZ1465" s="70"/>
      <c r="BA1465" s="70"/>
      <c r="BB1465" s="70"/>
      <c r="BC1465" s="70"/>
      <c r="BD1465" s="70"/>
      <c r="BE1465" s="70"/>
      <c r="BF1465" s="70"/>
      <c r="BG1465" s="70"/>
      <c r="BH1465" s="70"/>
      <c r="BI1465" s="70"/>
      <c r="BJ1465" s="70"/>
      <c r="BK1465" s="70"/>
      <c r="BL1465" s="70"/>
      <c r="BM1465" s="70"/>
      <c r="BN1465" s="70"/>
      <c r="BO1465" s="70"/>
      <c r="BP1465" s="70"/>
      <c r="BQ1465" s="70"/>
      <c r="BR1465" s="70"/>
      <c r="BS1465" s="70"/>
    </row>
    <row r="1466" spans="7:71" ht="16.5" x14ac:dyDescent="0.35">
      <c r="G1466" s="70"/>
      <c r="H1466" s="70"/>
      <c r="I1466" s="70"/>
      <c r="J1466" s="70"/>
      <c r="K1466" s="70"/>
      <c r="L1466" s="70"/>
      <c r="M1466" s="70"/>
      <c r="N1466" s="70"/>
      <c r="O1466" s="70"/>
      <c r="P1466" s="70"/>
      <c r="Q1466" s="70"/>
      <c r="R1466" s="70"/>
      <c r="S1466" s="70"/>
      <c r="T1466" s="70"/>
      <c r="U1466" s="70"/>
      <c r="V1466" s="70"/>
      <c r="W1466" s="70"/>
      <c r="X1466" s="70"/>
      <c r="Y1466" s="70"/>
      <c r="Z1466" s="70"/>
      <c r="AA1466" s="70"/>
      <c r="AB1466" s="70"/>
      <c r="AC1466" s="70"/>
      <c r="AD1466" s="70"/>
      <c r="AE1466" s="70"/>
      <c r="AF1466" s="70"/>
      <c r="AG1466" s="70"/>
      <c r="AH1466" s="70"/>
      <c r="AI1466" s="70"/>
      <c r="AJ1466" s="70"/>
      <c r="AK1466" s="70"/>
      <c r="AL1466" s="70"/>
      <c r="AM1466" s="70"/>
      <c r="AN1466" s="70"/>
      <c r="AO1466" s="70"/>
      <c r="AP1466" s="70"/>
      <c r="AQ1466" s="70"/>
      <c r="AR1466" s="70"/>
      <c r="AS1466" s="70"/>
      <c r="AT1466" s="70"/>
      <c r="AU1466" s="70"/>
      <c r="AV1466" s="70"/>
      <c r="AW1466" s="70"/>
      <c r="AX1466" s="70"/>
      <c r="AY1466" s="70"/>
      <c r="AZ1466" s="70"/>
      <c r="BA1466" s="70"/>
      <c r="BB1466" s="70"/>
      <c r="BC1466" s="70"/>
      <c r="BD1466" s="70"/>
      <c r="BE1466" s="70"/>
      <c r="BF1466" s="70"/>
      <c r="BG1466" s="70"/>
      <c r="BH1466" s="70"/>
      <c r="BI1466" s="70"/>
      <c r="BJ1466" s="70"/>
      <c r="BK1466" s="70"/>
      <c r="BL1466" s="70"/>
      <c r="BM1466" s="70"/>
      <c r="BN1466" s="70"/>
      <c r="BO1466" s="70"/>
      <c r="BP1466" s="70"/>
      <c r="BQ1466" s="70"/>
      <c r="BR1466" s="70"/>
      <c r="BS1466" s="70"/>
    </row>
    <row r="1467" spans="7:71" ht="16.5" x14ac:dyDescent="0.35">
      <c r="G1467" s="70"/>
      <c r="H1467" s="70"/>
      <c r="I1467" s="70"/>
      <c r="J1467" s="70"/>
      <c r="K1467" s="70"/>
      <c r="L1467" s="70"/>
      <c r="M1467" s="70"/>
      <c r="N1467" s="70"/>
      <c r="O1467" s="70"/>
      <c r="P1467" s="70"/>
      <c r="Q1467" s="70"/>
      <c r="R1467" s="70"/>
      <c r="S1467" s="70"/>
      <c r="T1467" s="70"/>
      <c r="U1467" s="70"/>
      <c r="V1467" s="70"/>
      <c r="W1467" s="70"/>
      <c r="X1467" s="70"/>
      <c r="Y1467" s="70"/>
      <c r="Z1467" s="70"/>
      <c r="AA1467" s="70"/>
      <c r="AB1467" s="70"/>
      <c r="AC1467" s="70"/>
      <c r="AD1467" s="70"/>
      <c r="AE1467" s="70"/>
      <c r="AF1467" s="70"/>
      <c r="AG1467" s="70"/>
      <c r="AH1467" s="70"/>
      <c r="AI1467" s="70"/>
      <c r="AJ1467" s="70"/>
      <c r="AK1467" s="70"/>
      <c r="AL1467" s="70"/>
      <c r="AM1467" s="70"/>
      <c r="AN1467" s="70"/>
      <c r="AO1467" s="70"/>
      <c r="AP1467" s="70"/>
      <c r="AQ1467" s="70"/>
      <c r="AR1467" s="70"/>
      <c r="AS1467" s="70"/>
      <c r="AT1467" s="70"/>
      <c r="AU1467" s="70"/>
      <c r="AV1467" s="70"/>
      <c r="AW1467" s="70"/>
      <c r="AX1467" s="70"/>
      <c r="AY1467" s="70"/>
      <c r="AZ1467" s="70"/>
      <c r="BA1467" s="70"/>
      <c r="BB1467" s="70"/>
      <c r="BC1467" s="70"/>
      <c r="BD1467" s="70"/>
      <c r="BE1467" s="70"/>
      <c r="BF1467" s="70"/>
      <c r="BG1467" s="70"/>
      <c r="BH1467" s="70"/>
      <c r="BI1467" s="70"/>
      <c r="BJ1467" s="70"/>
      <c r="BK1467" s="70"/>
      <c r="BL1467" s="70"/>
      <c r="BM1467" s="70"/>
      <c r="BN1467" s="70"/>
      <c r="BO1467" s="70"/>
      <c r="BP1467" s="70"/>
      <c r="BQ1467" s="70"/>
      <c r="BR1467" s="70"/>
      <c r="BS1467" s="70"/>
    </row>
    <row r="1468" spans="7:71" ht="16.5" x14ac:dyDescent="0.35">
      <c r="G1468" s="70"/>
      <c r="H1468" s="70"/>
      <c r="I1468" s="70"/>
      <c r="J1468" s="70"/>
      <c r="K1468" s="70"/>
      <c r="L1468" s="70"/>
      <c r="M1468" s="70"/>
      <c r="N1468" s="70"/>
      <c r="O1468" s="70"/>
      <c r="P1468" s="70"/>
      <c r="Q1468" s="70"/>
      <c r="R1468" s="70"/>
      <c r="S1468" s="70"/>
      <c r="T1468" s="70"/>
      <c r="U1468" s="70"/>
      <c r="V1468" s="70"/>
      <c r="W1468" s="70"/>
      <c r="X1468" s="70"/>
      <c r="Y1468" s="70"/>
      <c r="Z1468" s="70"/>
      <c r="AA1468" s="70"/>
      <c r="AB1468" s="70"/>
      <c r="AC1468" s="70"/>
      <c r="AD1468" s="70"/>
      <c r="AE1468" s="70"/>
      <c r="AF1468" s="70"/>
      <c r="AG1468" s="70"/>
      <c r="AH1468" s="70"/>
      <c r="AI1468" s="70"/>
      <c r="AJ1468" s="70"/>
      <c r="AK1468" s="70"/>
      <c r="AL1468" s="70"/>
      <c r="AM1468" s="70"/>
      <c r="AN1468" s="70"/>
      <c r="AO1468" s="70"/>
      <c r="AP1468" s="70"/>
      <c r="AQ1468" s="70"/>
      <c r="AR1468" s="70"/>
      <c r="AS1468" s="70"/>
      <c r="AT1468" s="70"/>
      <c r="AU1468" s="70"/>
      <c r="AV1468" s="70"/>
      <c r="AW1468" s="70"/>
      <c r="AX1468" s="70"/>
      <c r="AY1468" s="70"/>
      <c r="AZ1468" s="70"/>
      <c r="BA1468" s="70"/>
      <c r="BB1468" s="70"/>
      <c r="BC1468" s="70"/>
      <c r="BD1468" s="70"/>
      <c r="BE1468" s="70"/>
      <c r="BF1468" s="70"/>
      <c r="BG1468" s="70"/>
      <c r="BH1468" s="70"/>
      <c r="BI1468" s="70"/>
      <c r="BJ1468" s="70"/>
      <c r="BK1468" s="70"/>
      <c r="BL1468" s="70"/>
      <c r="BM1468" s="70"/>
      <c r="BN1468" s="70"/>
      <c r="BO1468" s="70"/>
      <c r="BP1468" s="70"/>
      <c r="BQ1468" s="70"/>
      <c r="BR1468" s="70"/>
      <c r="BS1468" s="70"/>
    </row>
    <row r="1469" spans="7:71" ht="16.5" x14ac:dyDescent="0.35">
      <c r="G1469" s="70"/>
      <c r="H1469" s="70"/>
      <c r="I1469" s="70"/>
      <c r="J1469" s="70"/>
      <c r="K1469" s="70"/>
      <c r="L1469" s="70"/>
      <c r="M1469" s="70"/>
      <c r="N1469" s="70"/>
      <c r="O1469" s="70"/>
      <c r="P1469" s="70"/>
      <c r="Q1469" s="70"/>
      <c r="R1469" s="70"/>
      <c r="S1469" s="70"/>
      <c r="T1469" s="70"/>
      <c r="U1469" s="70"/>
      <c r="V1469" s="70"/>
      <c r="W1469" s="70"/>
      <c r="X1469" s="70"/>
      <c r="Y1469" s="70"/>
      <c r="Z1469" s="70"/>
      <c r="AA1469" s="70"/>
      <c r="AB1469" s="70"/>
      <c r="AC1469" s="70"/>
      <c r="AD1469" s="70"/>
      <c r="AE1469" s="70"/>
      <c r="AF1469" s="70"/>
      <c r="AG1469" s="70"/>
      <c r="AH1469" s="70"/>
      <c r="AI1469" s="70"/>
      <c r="AJ1469" s="70"/>
      <c r="AK1469" s="70"/>
      <c r="AL1469" s="70"/>
      <c r="AM1469" s="70"/>
      <c r="AN1469" s="70"/>
      <c r="AO1469" s="70"/>
      <c r="AP1469" s="70"/>
      <c r="AQ1469" s="70"/>
      <c r="AR1469" s="70"/>
      <c r="AS1469" s="70"/>
      <c r="AT1469" s="70"/>
      <c r="AU1469" s="70"/>
      <c r="AV1469" s="70"/>
      <c r="AW1469" s="70"/>
      <c r="AX1469" s="70"/>
      <c r="AY1469" s="70"/>
      <c r="AZ1469" s="70"/>
      <c r="BA1469" s="70"/>
      <c r="BB1469" s="70"/>
      <c r="BC1469" s="70"/>
      <c r="BD1469" s="70"/>
      <c r="BE1469" s="70"/>
      <c r="BF1469" s="70"/>
      <c r="BG1469" s="70"/>
      <c r="BH1469" s="70"/>
      <c r="BI1469" s="70"/>
      <c r="BJ1469" s="70"/>
      <c r="BK1469" s="70"/>
      <c r="BL1469" s="70"/>
      <c r="BM1469" s="70"/>
      <c r="BN1469" s="70"/>
      <c r="BO1469" s="70"/>
      <c r="BP1469" s="70"/>
      <c r="BQ1469" s="70"/>
      <c r="BR1469" s="70"/>
      <c r="BS1469" s="70"/>
    </row>
    <row r="1470" spans="7:71" ht="16.5" x14ac:dyDescent="0.35">
      <c r="G1470" s="70"/>
      <c r="H1470" s="70"/>
      <c r="I1470" s="70"/>
      <c r="J1470" s="70"/>
      <c r="K1470" s="70"/>
      <c r="L1470" s="70"/>
      <c r="M1470" s="70"/>
      <c r="N1470" s="70"/>
      <c r="O1470" s="70"/>
      <c r="P1470" s="70"/>
      <c r="Q1470" s="70"/>
      <c r="R1470" s="70"/>
      <c r="S1470" s="70"/>
      <c r="T1470" s="70"/>
      <c r="U1470" s="70"/>
      <c r="V1470" s="70"/>
      <c r="W1470" s="70"/>
      <c r="X1470" s="70"/>
      <c r="Y1470" s="70"/>
      <c r="Z1470" s="70"/>
      <c r="AA1470" s="70"/>
      <c r="AB1470" s="70"/>
      <c r="AC1470" s="70"/>
      <c r="AD1470" s="70"/>
      <c r="AE1470" s="70"/>
      <c r="AF1470" s="70"/>
      <c r="AG1470" s="70"/>
      <c r="AH1470" s="70"/>
      <c r="AI1470" s="70"/>
      <c r="AJ1470" s="70"/>
      <c r="AK1470" s="70"/>
      <c r="AL1470" s="70"/>
      <c r="AM1470" s="70"/>
      <c r="AN1470" s="70"/>
      <c r="AO1470" s="70"/>
      <c r="AP1470" s="70"/>
      <c r="AQ1470" s="70"/>
      <c r="AR1470" s="70"/>
      <c r="AS1470" s="70"/>
      <c r="AT1470" s="70"/>
      <c r="AU1470" s="70"/>
      <c r="AV1470" s="70"/>
      <c r="AW1470" s="70"/>
      <c r="AX1470" s="70"/>
      <c r="AY1470" s="70"/>
      <c r="AZ1470" s="70"/>
      <c r="BA1470" s="70"/>
      <c r="BB1470" s="70"/>
      <c r="BC1470" s="70"/>
      <c r="BD1470" s="70"/>
      <c r="BE1470" s="70"/>
      <c r="BF1470" s="70"/>
      <c r="BG1470" s="70"/>
      <c r="BH1470" s="70"/>
      <c r="BI1470" s="70"/>
      <c r="BJ1470" s="70"/>
      <c r="BK1470" s="70"/>
      <c r="BL1470" s="70"/>
      <c r="BM1470" s="70"/>
      <c r="BN1470" s="70"/>
      <c r="BO1470" s="70"/>
      <c r="BP1470" s="70"/>
      <c r="BQ1470" s="70"/>
      <c r="BR1470" s="70"/>
      <c r="BS1470" s="70"/>
    </row>
    <row r="1471" spans="7:71" ht="16.5" x14ac:dyDescent="0.35">
      <c r="G1471" s="70"/>
      <c r="H1471" s="70"/>
      <c r="I1471" s="70"/>
      <c r="J1471" s="70"/>
      <c r="K1471" s="70"/>
      <c r="L1471" s="70"/>
      <c r="M1471" s="70"/>
      <c r="N1471" s="70"/>
      <c r="O1471" s="70"/>
      <c r="P1471" s="70"/>
      <c r="Q1471" s="70"/>
      <c r="R1471" s="70"/>
      <c r="S1471" s="70"/>
      <c r="T1471" s="70"/>
      <c r="U1471" s="70"/>
      <c r="V1471" s="70"/>
      <c r="W1471" s="70"/>
      <c r="X1471" s="70"/>
      <c r="Y1471" s="70"/>
      <c r="Z1471" s="70"/>
      <c r="AA1471" s="70"/>
      <c r="AB1471" s="70"/>
      <c r="AC1471" s="70"/>
      <c r="AD1471" s="70"/>
      <c r="AE1471" s="70"/>
      <c r="AF1471" s="70"/>
      <c r="AG1471" s="70"/>
      <c r="AH1471" s="70"/>
      <c r="AI1471" s="70"/>
      <c r="AJ1471" s="70"/>
      <c r="AK1471" s="70"/>
      <c r="AL1471" s="70"/>
      <c r="AM1471" s="70"/>
      <c r="AN1471" s="70"/>
      <c r="AO1471" s="70"/>
      <c r="AP1471" s="70"/>
      <c r="AQ1471" s="70"/>
      <c r="AR1471" s="70"/>
      <c r="AS1471" s="70"/>
      <c r="AT1471" s="70"/>
      <c r="AU1471" s="70"/>
      <c r="AV1471" s="70"/>
      <c r="AW1471" s="70"/>
      <c r="AX1471" s="70"/>
      <c r="AY1471" s="70"/>
      <c r="AZ1471" s="70"/>
      <c r="BA1471" s="70"/>
      <c r="BB1471" s="70"/>
      <c r="BC1471" s="70"/>
      <c r="BD1471" s="70"/>
      <c r="BE1471" s="70"/>
      <c r="BF1471" s="70"/>
      <c r="BG1471" s="70"/>
      <c r="BH1471" s="70"/>
      <c r="BI1471" s="70"/>
      <c r="BJ1471" s="70"/>
      <c r="BK1471" s="70"/>
      <c r="BL1471" s="70"/>
      <c r="BM1471" s="70"/>
      <c r="BN1471" s="70"/>
      <c r="BO1471" s="70"/>
      <c r="BP1471" s="70"/>
      <c r="BQ1471" s="70"/>
      <c r="BR1471" s="70"/>
      <c r="BS1471" s="70"/>
    </row>
    <row r="1472" spans="7:71" ht="16.5" x14ac:dyDescent="0.35">
      <c r="G1472" s="70"/>
      <c r="H1472" s="70"/>
      <c r="I1472" s="70"/>
      <c r="J1472" s="70"/>
      <c r="K1472" s="70"/>
      <c r="L1472" s="70"/>
      <c r="M1472" s="70"/>
      <c r="N1472" s="70"/>
      <c r="O1472" s="70"/>
      <c r="P1472" s="70"/>
      <c r="Q1472" s="70"/>
      <c r="R1472" s="70"/>
      <c r="S1472" s="70"/>
      <c r="T1472" s="70"/>
      <c r="U1472" s="70"/>
      <c r="V1472" s="70"/>
      <c r="W1472" s="70"/>
      <c r="X1472" s="70"/>
      <c r="Y1472" s="70"/>
      <c r="Z1472" s="70"/>
      <c r="AA1472" s="70"/>
      <c r="AB1472" s="70"/>
      <c r="AC1472" s="70"/>
      <c r="AD1472" s="70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</row>
    <row r="1473" spans="7:71" ht="16.5" x14ac:dyDescent="0.35">
      <c r="G1473" s="70"/>
      <c r="H1473" s="70"/>
      <c r="I1473" s="70"/>
      <c r="J1473" s="70"/>
      <c r="K1473" s="70"/>
      <c r="L1473" s="70"/>
      <c r="M1473" s="70"/>
      <c r="N1473" s="70"/>
      <c r="O1473" s="70"/>
      <c r="P1473" s="70"/>
      <c r="Q1473" s="70"/>
      <c r="R1473" s="70"/>
      <c r="S1473" s="70"/>
      <c r="T1473" s="70"/>
      <c r="U1473" s="70"/>
      <c r="V1473" s="70"/>
      <c r="W1473" s="70"/>
      <c r="X1473" s="70"/>
      <c r="Y1473" s="70"/>
      <c r="Z1473" s="70"/>
      <c r="AA1473" s="70"/>
      <c r="AB1473" s="70"/>
      <c r="AC1473" s="70"/>
      <c r="AD1473" s="70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</row>
    <row r="1474" spans="7:71" ht="16.5" x14ac:dyDescent="0.35">
      <c r="G1474" s="70"/>
      <c r="H1474" s="70"/>
      <c r="I1474" s="70"/>
      <c r="J1474" s="70"/>
      <c r="K1474" s="70"/>
      <c r="L1474" s="70"/>
      <c r="M1474" s="70"/>
      <c r="N1474" s="70"/>
      <c r="O1474" s="70"/>
      <c r="P1474" s="70"/>
      <c r="Q1474" s="70"/>
      <c r="R1474" s="70"/>
      <c r="S1474" s="70"/>
      <c r="T1474" s="70"/>
      <c r="U1474" s="70"/>
      <c r="V1474" s="70"/>
      <c r="W1474" s="70"/>
      <c r="X1474" s="70"/>
      <c r="Y1474" s="70"/>
      <c r="Z1474" s="70"/>
      <c r="AA1474" s="70"/>
      <c r="AB1474" s="70"/>
      <c r="AC1474" s="70"/>
      <c r="AD1474" s="70"/>
      <c r="AE1474" s="70"/>
      <c r="AF1474" s="70"/>
      <c r="AG1474" s="70"/>
      <c r="AH1474" s="70"/>
      <c r="AI1474" s="70"/>
      <c r="AJ1474" s="70"/>
      <c r="AK1474" s="70"/>
      <c r="AL1474" s="70"/>
      <c r="AM1474" s="70"/>
      <c r="AN1474" s="70"/>
      <c r="AO1474" s="70"/>
      <c r="AP1474" s="70"/>
      <c r="AQ1474" s="70"/>
      <c r="AR1474" s="70"/>
      <c r="AS1474" s="70"/>
      <c r="AT1474" s="70"/>
      <c r="AU1474" s="70"/>
      <c r="AV1474" s="70"/>
      <c r="AW1474" s="70"/>
      <c r="AX1474" s="70"/>
      <c r="AY1474" s="70"/>
      <c r="AZ1474" s="70"/>
      <c r="BA1474" s="70"/>
      <c r="BB1474" s="70"/>
      <c r="BC1474" s="70"/>
      <c r="BD1474" s="70"/>
      <c r="BE1474" s="70"/>
      <c r="BF1474" s="70"/>
      <c r="BG1474" s="70"/>
      <c r="BH1474" s="70"/>
      <c r="BI1474" s="70"/>
      <c r="BJ1474" s="70"/>
      <c r="BK1474" s="70"/>
      <c r="BL1474" s="70"/>
      <c r="BM1474" s="70"/>
      <c r="BN1474" s="70"/>
      <c r="BO1474" s="70"/>
      <c r="BP1474" s="70"/>
      <c r="BQ1474" s="70"/>
      <c r="BR1474" s="70"/>
      <c r="BS1474" s="70"/>
    </row>
    <row r="1475" spans="7:71" ht="16.5" x14ac:dyDescent="0.35">
      <c r="G1475" s="70"/>
      <c r="H1475" s="70"/>
      <c r="I1475" s="70"/>
      <c r="J1475" s="70"/>
      <c r="K1475" s="70"/>
      <c r="L1475" s="70"/>
      <c r="M1475" s="70"/>
      <c r="N1475" s="70"/>
      <c r="O1475" s="70"/>
      <c r="P1475" s="70"/>
      <c r="Q1475" s="70"/>
      <c r="R1475" s="70"/>
      <c r="S1475" s="70"/>
      <c r="T1475" s="70"/>
      <c r="U1475" s="70"/>
      <c r="V1475" s="70"/>
      <c r="W1475" s="70"/>
      <c r="X1475" s="70"/>
      <c r="Y1475" s="70"/>
      <c r="Z1475" s="70"/>
      <c r="AA1475" s="70"/>
      <c r="AB1475" s="70"/>
      <c r="AC1475" s="70"/>
      <c r="AD1475" s="70"/>
      <c r="AE1475" s="70"/>
      <c r="AF1475" s="70"/>
      <c r="AG1475" s="70"/>
      <c r="AH1475" s="70"/>
      <c r="AI1475" s="70"/>
      <c r="AJ1475" s="70"/>
      <c r="AK1475" s="70"/>
      <c r="AL1475" s="70"/>
      <c r="AM1475" s="70"/>
      <c r="AN1475" s="70"/>
      <c r="AO1475" s="70"/>
      <c r="AP1475" s="70"/>
      <c r="AQ1475" s="70"/>
      <c r="AR1475" s="70"/>
      <c r="AS1475" s="70"/>
      <c r="AT1475" s="70"/>
      <c r="AU1475" s="70"/>
      <c r="AV1475" s="70"/>
      <c r="AW1475" s="70"/>
      <c r="AX1475" s="70"/>
      <c r="AY1475" s="70"/>
      <c r="AZ1475" s="70"/>
      <c r="BA1475" s="70"/>
      <c r="BB1475" s="70"/>
      <c r="BC1475" s="70"/>
      <c r="BD1475" s="70"/>
      <c r="BE1475" s="70"/>
      <c r="BF1475" s="70"/>
      <c r="BG1475" s="70"/>
      <c r="BH1475" s="70"/>
      <c r="BI1475" s="70"/>
      <c r="BJ1475" s="70"/>
      <c r="BK1475" s="70"/>
      <c r="BL1475" s="70"/>
      <c r="BM1475" s="70"/>
      <c r="BN1475" s="70"/>
      <c r="BO1475" s="70"/>
      <c r="BP1475" s="70"/>
      <c r="BQ1475" s="70"/>
      <c r="BR1475" s="70"/>
      <c r="BS1475" s="70"/>
    </row>
    <row r="1476" spans="7:71" ht="16.5" x14ac:dyDescent="0.35">
      <c r="G1476" s="70"/>
      <c r="H1476" s="70"/>
      <c r="I1476" s="70"/>
      <c r="J1476" s="70"/>
      <c r="K1476" s="70"/>
      <c r="L1476" s="70"/>
      <c r="M1476" s="70"/>
      <c r="N1476" s="70"/>
      <c r="O1476" s="70"/>
      <c r="P1476" s="70"/>
      <c r="Q1476" s="70"/>
      <c r="R1476" s="70"/>
      <c r="S1476" s="70"/>
      <c r="T1476" s="70"/>
      <c r="U1476" s="70"/>
      <c r="V1476" s="70"/>
      <c r="W1476" s="70"/>
      <c r="X1476" s="70"/>
      <c r="Y1476" s="70"/>
      <c r="Z1476" s="70"/>
      <c r="AA1476" s="70"/>
      <c r="AB1476" s="70"/>
      <c r="AC1476" s="70"/>
      <c r="AD1476" s="70"/>
      <c r="AE1476" s="70"/>
      <c r="AF1476" s="70"/>
      <c r="AG1476" s="70"/>
      <c r="AH1476" s="70"/>
      <c r="AI1476" s="70"/>
      <c r="AJ1476" s="70"/>
      <c r="AK1476" s="70"/>
      <c r="AL1476" s="70"/>
      <c r="AM1476" s="70"/>
      <c r="AN1476" s="70"/>
      <c r="AO1476" s="70"/>
      <c r="AP1476" s="70"/>
      <c r="AQ1476" s="70"/>
      <c r="AR1476" s="70"/>
      <c r="AS1476" s="70"/>
      <c r="AT1476" s="70"/>
      <c r="AU1476" s="70"/>
      <c r="AV1476" s="70"/>
      <c r="AW1476" s="70"/>
      <c r="AX1476" s="70"/>
      <c r="AY1476" s="70"/>
      <c r="AZ1476" s="70"/>
      <c r="BA1476" s="70"/>
      <c r="BB1476" s="70"/>
      <c r="BC1476" s="70"/>
      <c r="BD1476" s="70"/>
      <c r="BE1476" s="70"/>
      <c r="BF1476" s="70"/>
      <c r="BG1476" s="70"/>
      <c r="BH1476" s="70"/>
      <c r="BI1476" s="70"/>
      <c r="BJ1476" s="70"/>
      <c r="BK1476" s="70"/>
      <c r="BL1476" s="70"/>
      <c r="BM1476" s="70"/>
      <c r="BN1476" s="70"/>
      <c r="BO1476" s="70"/>
      <c r="BP1476" s="70"/>
      <c r="BQ1476" s="70"/>
      <c r="BR1476" s="70"/>
      <c r="BS1476" s="70"/>
    </row>
    <row r="1477" spans="7:71" ht="16.5" x14ac:dyDescent="0.35">
      <c r="G1477" s="70"/>
      <c r="H1477" s="70"/>
      <c r="I1477" s="70"/>
      <c r="J1477" s="70"/>
      <c r="K1477" s="70"/>
      <c r="L1477" s="70"/>
      <c r="M1477" s="70"/>
      <c r="N1477" s="70"/>
      <c r="O1477" s="70"/>
      <c r="P1477" s="70"/>
      <c r="Q1477" s="70"/>
      <c r="R1477" s="70"/>
      <c r="S1477" s="70"/>
      <c r="T1477" s="70"/>
      <c r="U1477" s="70"/>
      <c r="V1477" s="70"/>
      <c r="W1477" s="70"/>
      <c r="X1477" s="70"/>
      <c r="Y1477" s="70"/>
      <c r="Z1477" s="70"/>
      <c r="AA1477" s="70"/>
      <c r="AB1477" s="70"/>
      <c r="AC1477" s="70"/>
      <c r="AD1477" s="70"/>
      <c r="AE1477" s="70"/>
      <c r="AF1477" s="70"/>
      <c r="AG1477" s="70"/>
      <c r="AH1477" s="70"/>
      <c r="AI1477" s="70"/>
      <c r="AJ1477" s="70"/>
      <c r="AK1477" s="70"/>
      <c r="AL1477" s="70"/>
      <c r="AM1477" s="70"/>
      <c r="AN1477" s="70"/>
      <c r="AO1477" s="70"/>
      <c r="AP1477" s="70"/>
      <c r="AQ1477" s="70"/>
      <c r="AR1477" s="70"/>
      <c r="AS1477" s="70"/>
      <c r="AT1477" s="70"/>
      <c r="AU1477" s="70"/>
      <c r="AV1477" s="70"/>
      <c r="AW1477" s="70"/>
      <c r="AX1477" s="70"/>
      <c r="AY1477" s="70"/>
      <c r="AZ1477" s="70"/>
      <c r="BA1477" s="70"/>
      <c r="BB1477" s="70"/>
      <c r="BC1477" s="70"/>
      <c r="BD1477" s="70"/>
      <c r="BE1477" s="70"/>
      <c r="BF1477" s="70"/>
      <c r="BG1477" s="70"/>
      <c r="BH1477" s="70"/>
      <c r="BI1477" s="70"/>
      <c r="BJ1477" s="70"/>
      <c r="BK1477" s="70"/>
      <c r="BL1477" s="70"/>
      <c r="BM1477" s="70"/>
      <c r="BN1477" s="70"/>
      <c r="BO1477" s="70"/>
      <c r="BP1477" s="70"/>
      <c r="BQ1477" s="70"/>
      <c r="BR1477" s="70"/>
      <c r="BS1477" s="70"/>
    </row>
    <row r="1478" spans="7:71" ht="16.5" x14ac:dyDescent="0.35">
      <c r="G1478" s="70"/>
      <c r="H1478" s="70"/>
      <c r="I1478" s="70"/>
      <c r="J1478" s="70"/>
      <c r="K1478" s="70"/>
      <c r="L1478" s="70"/>
      <c r="M1478" s="70"/>
      <c r="N1478" s="70"/>
      <c r="O1478" s="70"/>
      <c r="P1478" s="70"/>
      <c r="Q1478" s="70"/>
      <c r="R1478" s="70"/>
      <c r="S1478" s="70"/>
      <c r="T1478" s="70"/>
      <c r="U1478" s="70"/>
      <c r="V1478" s="70"/>
      <c r="W1478" s="70"/>
      <c r="X1478" s="70"/>
      <c r="Y1478" s="70"/>
      <c r="Z1478" s="70"/>
      <c r="AA1478" s="70"/>
      <c r="AB1478" s="70"/>
      <c r="AC1478" s="70"/>
      <c r="AD1478" s="70"/>
      <c r="AE1478" s="70"/>
      <c r="AF1478" s="70"/>
      <c r="AG1478" s="70"/>
      <c r="AH1478" s="70"/>
      <c r="AI1478" s="70"/>
      <c r="AJ1478" s="70"/>
      <c r="AK1478" s="70"/>
      <c r="AL1478" s="70"/>
      <c r="AM1478" s="70"/>
      <c r="AN1478" s="70"/>
      <c r="AO1478" s="70"/>
      <c r="AP1478" s="70"/>
      <c r="AQ1478" s="70"/>
      <c r="AR1478" s="70"/>
      <c r="AS1478" s="70"/>
      <c r="AT1478" s="70"/>
      <c r="AU1478" s="70"/>
      <c r="AV1478" s="70"/>
      <c r="AW1478" s="70"/>
      <c r="AX1478" s="70"/>
      <c r="AY1478" s="70"/>
      <c r="AZ1478" s="70"/>
      <c r="BA1478" s="70"/>
      <c r="BB1478" s="70"/>
      <c r="BC1478" s="70"/>
      <c r="BD1478" s="70"/>
      <c r="BE1478" s="70"/>
      <c r="BF1478" s="70"/>
      <c r="BG1478" s="70"/>
      <c r="BH1478" s="70"/>
      <c r="BI1478" s="70"/>
      <c r="BJ1478" s="70"/>
      <c r="BK1478" s="70"/>
      <c r="BL1478" s="70"/>
      <c r="BM1478" s="70"/>
      <c r="BN1478" s="70"/>
      <c r="BO1478" s="70"/>
      <c r="BP1478" s="70"/>
      <c r="BQ1478" s="70"/>
      <c r="BR1478" s="70"/>
      <c r="BS1478" s="70"/>
    </row>
    <row r="1479" spans="7:71" ht="16.5" x14ac:dyDescent="0.35">
      <c r="G1479" s="70"/>
      <c r="H1479" s="70"/>
      <c r="I1479" s="70"/>
      <c r="J1479" s="70"/>
      <c r="K1479" s="70"/>
      <c r="L1479" s="70"/>
      <c r="M1479" s="70"/>
      <c r="N1479" s="70"/>
      <c r="O1479" s="70"/>
      <c r="P1479" s="70"/>
      <c r="Q1479" s="70"/>
      <c r="R1479" s="70"/>
      <c r="S1479" s="70"/>
      <c r="T1479" s="70"/>
      <c r="U1479" s="70"/>
      <c r="V1479" s="70"/>
      <c r="W1479" s="70"/>
      <c r="X1479" s="70"/>
      <c r="Y1479" s="70"/>
      <c r="Z1479" s="70"/>
      <c r="AA1479" s="70"/>
      <c r="AB1479" s="70"/>
      <c r="AC1479" s="70"/>
      <c r="AD1479" s="70"/>
      <c r="AE1479" s="70"/>
      <c r="AF1479" s="70"/>
      <c r="AG1479" s="70"/>
      <c r="AH1479" s="70"/>
      <c r="AI1479" s="70"/>
      <c r="AJ1479" s="70"/>
      <c r="AK1479" s="70"/>
      <c r="AL1479" s="70"/>
      <c r="AM1479" s="70"/>
      <c r="AN1479" s="70"/>
      <c r="AO1479" s="70"/>
      <c r="AP1479" s="70"/>
      <c r="AQ1479" s="70"/>
      <c r="AR1479" s="70"/>
      <c r="AS1479" s="70"/>
      <c r="AT1479" s="70"/>
      <c r="AU1479" s="70"/>
      <c r="AV1479" s="70"/>
      <c r="AW1479" s="70"/>
      <c r="AX1479" s="70"/>
      <c r="AY1479" s="70"/>
      <c r="AZ1479" s="70"/>
      <c r="BA1479" s="70"/>
      <c r="BB1479" s="70"/>
      <c r="BC1479" s="70"/>
      <c r="BD1479" s="70"/>
      <c r="BE1479" s="70"/>
      <c r="BF1479" s="70"/>
      <c r="BG1479" s="70"/>
      <c r="BH1479" s="70"/>
      <c r="BI1479" s="70"/>
      <c r="BJ1479" s="70"/>
      <c r="BK1479" s="70"/>
      <c r="BL1479" s="70"/>
      <c r="BM1479" s="70"/>
      <c r="BN1479" s="70"/>
      <c r="BO1479" s="70"/>
      <c r="BP1479" s="70"/>
      <c r="BQ1479" s="70"/>
      <c r="BR1479" s="70"/>
      <c r="BS1479" s="70"/>
    </row>
    <row r="1480" spans="7:71" ht="16.5" x14ac:dyDescent="0.35">
      <c r="G1480" s="70"/>
      <c r="H1480" s="70"/>
      <c r="I1480" s="70"/>
      <c r="J1480" s="70"/>
      <c r="K1480" s="70"/>
      <c r="L1480" s="70"/>
      <c r="M1480" s="70"/>
      <c r="N1480" s="70"/>
      <c r="O1480" s="70"/>
      <c r="P1480" s="70"/>
      <c r="Q1480" s="70"/>
      <c r="R1480" s="70"/>
      <c r="S1480" s="70"/>
      <c r="T1480" s="70"/>
      <c r="U1480" s="70"/>
      <c r="V1480" s="70"/>
      <c r="W1480" s="70"/>
      <c r="X1480" s="70"/>
      <c r="Y1480" s="70"/>
      <c r="Z1480" s="70"/>
      <c r="AA1480" s="70"/>
      <c r="AB1480" s="70"/>
      <c r="AC1480" s="70"/>
      <c r="AD1480" s="70"/>
      <c r="AE1480" s="70"/>
      <c r="AF1480" s="70"/>
      <c r="AG1480" s="70"/>
      <c r="AH1480" s="70"/>
      <c r="AI1480" s="70"/>
      <c r="AJ1480" s="70"/>
      <c r="AK1480" s="70"/>
      <c r="AL1480" s="70"/>
      <c r="AM1480" s="70"/>
      <c r="AN1480" s="70"/>
      <c r="AO1480" s="70"/>
      <c r="AP1480" s="70"/>
      <c r="AQ1480" s="70"/>
      <c r="AR1480" s="70"/>
      <c r="AS1480" s="70"/>
      <c r="AT1480" s="70"/>
      <c r="AU1480" s="70"/>
      <c r="AV1480" s="70"/>
      <c r="AW1480" s="70"/>
      <c r="AX1480" s="70"/>
      <c r="AY1480" s="70"/>
      <c r="AZ1480" s="70"/>
      <c r="BA1480" s="70"/>
      <c r="BB1480" s="70"/>
      <c r="BC1480" s="70"/>
      <c r="BD1480" s="70"/>
      <c r="BE1480" s="70"/>
      <c r="BF1480" s="70"/>
      <c r="BG1480" s="70"/>
      <c r="BH1480" s="70"/>
      <c r="BI1480" s="70"/>
      <c r="BJ1480" s="70"/>
      <c r="BK1480" s="70"/>
      <c r="BL1480" s="70"/>
      <c r="BM1480" s="70"/>
      <c r="BN1480" s="70"/>
      <c r="BO1480" s="70"/>
      <c r="BP1480" s="70"/>
      <c r="BQ1480" s="70"/>
      <c r="BR1480" s="70"/>
      <c r="BS1480" s="70"/>
    </row>
    <row r="1481" spans="7:71" ht="16.5" x14ac:dyDescent="0.35">
      <c r="G1481" s="70"/>
      <c r="H1481" s="70"/>
      <c r="I1481" s="70"/>
      <c r="J1481" s="70"/>
      <c r="K1481" s="70"/>
      <c r="L1481" s="70"/>
      <c r="M1481" s="70"/>
      <c r="N1481" s="70"/>
      <c r="O1481" s="70"/>
      <c r="P1481" s="70"/>
      <c r="Q1481" s="70"/>
      <c r="R1481" s="70"/>
      <c r="S1481" s="70"/>
      <c r="T1481" s="70"/>
      <c r="U1481" s="70"/>
      <c r="V1481" s="70"/>
      <c r="W1481" s="70"/>
      <c r="X1481" s="70"/>
      <c r="Y1481" s="70"/>
      <c r="Z1481" s="70"/>
      <c r="AA1481" s="70"/>
      <c r="AB1481" s="70"/>
      <c r="AC1481" s="70"/>
      <c r="AD1481" s="70"/>
      <c r="AE1481" s="70"/>
      <c r="AF1481" s="70"/>
      <c r="AG1481" s="70"/>
      <c r="AH1481" s="70"/>
      <c r="AI1481" s="70"/>
      <c r="AJ1481" s="70"/>
      <c r="AK1481" s="70"/>
      <c r="AL1481" s="70"/>
      <c r="AM1481" s="70"/>
      <c r="AN1481" s="70"/>
      <c r="AO1481" s="70"/>
      <c r="AP1481" s="70"/>
      <c r="AQ1481" s="70"/>
      <c r="AR1481" s="70"/>
      <c r="AS1481" s="70"/>
      <c r="AT1481" s="70"/>
      <c r="AU1481" s="70"/>
      <c r="AV1481" s="70"/>
      <c r="AW1481" s="70"/>
      <c r="AX1481" s="70"/>
      <c r="AY1481" s="70"/>
      <c r="AZ1481" s="70"/>
      <c r="BA1481" s="70"/>
      <c r="BB1481" s="70"/>
      <c r="BC1481" s="70"/>
      <c r="BD1481" s="70"/>
      <c r="BE1481" s="70"/>
      <c r="BF1481" s="70"/>
      <c r="BG1481" s="70"/>
      <c r="BH1481" s="70"/>
      <c r="BI1481" s="70"/>
      <c r="BJ1481" s="70"/>
      <c r="BK1481" s="70"/>
      <c r="BL1481" s="70"/>
      <c r="BM1481" s="70"/>
      <c r="BN1481" s="70"/>
      <c r="BO1481" s="70"/>
      <c r="BP1481" s="70"/>
      <c r="BQ1481" s="70"/>
      <c r="BR1481" s="70"/>
      <c r="BS1481" s="70"/>
    </row>
    <row r="1482" spans="7:71" ht="16.5" x14ac:dyDescent="0.35">
      <c r="G1482" s="70"/>
      <c r="H1482" s="70"/>
      <c r="I1482" s="70"/>
      <c r="J1482" s="70"/>
      <c r="K1482" s="70"/>
      <c r="L1482" s="70"/>
      <c r="M1482" s="70"/>
      <c r="N1482" s="70"/>
      <c r="O1482" s="70"/>
      <c r="P1482" s="70"/>
      <c r="Q1482" s="70"/>
      <c r="R1482" s="70"/>
      <c r="S1482" s="70"/>
      <c r="T1482" s="70"/>
      <c r="U1482" s="70"/>
      <c r="V1482" s="70"/>
      <c r="W1482" s="70"/>
      <c r="X1482" s="70"/>
      <c r="Y1482" s="70"/>
      <c r="Z1482" s="70"/>
      <c r="AA1482" s="70"/>
      <c r="AB1482" s="70"/>
      <c r="AC1482" s="70"/>
      <c r="AD1482" s="70"/>
      <c r="AE1482" s="70"/>
      <c r="AF1482" s="70"/>
      <c r="AG1482" s="70"/>
      <c r="AH1482" s="70"/>
      <c r="AI1482" s="70"/>
      <c r="AJ1482" s="70"/>
      <c r="AK1482" s="70"/>
      <c r="AL1482" s="70"/>
      <c r="AM1482" s="70"/>
      <c r="AN1482" s="70"/>
      <c r="AO1482" s="70"/>
      <c r="AP1482" s="70"/>
      <c r="AQ1482" s="70"/>
      <c r="AR1482" s="70"/>
      <c r="AS1482" s="70"/>
      <c r="AT1482" s="70"/>
      <c r="AU1482" s="70"/>
      <c r="AV1482" s="70"/>
      <c r="AW1482" s="70"/>
      <c r="AX1482" s="70"/>
      <c r="AY1482" s="70"/>
      <c r="AZ1482" s="70"/>
      <c r="BA1482" s="70"/>
      <c r="BB1482" s="70"/>
      <c r="BC1482" s="70"/>
      <c r="BD1482" s="70"/>
      <c r="BE1482" s="70"/>
      <c r="BF1482" s="70"/>
      <c r="BG1482" s="70"/>
      <c r="BH1482" s="70"/>
      <c r="BI1482" s="70"/>
      <c r="BJ1482" s="70"/>
      <c r="BK1482" s="70"/>
      <c r="BL1482" s="70"/>
      <c r="BM1482" s="70"/>
      <c r="BN1482" s="70"/>
      <c r="BO1482" s="70"/>
      <c r="BP1482" s="70"/>
      <c r="BQ1482" s="70"/>
      <c r="BR1482" s="70"/>
      <c r="BS1482" s="70"/>
    </row>
    <row r="1483" spans="7:71" ht="16.5" x14ac:dyDescent="0.35">
      <c r="G1483" s="70"/>
      <c r="H1483" s="70"/>
      <c r="I1483" s="70"/>
      <c r="J1483" s="70"/>
      <c r="K1483" s="70"/>
      <c r="L1483" s="70"/>
      <c r="M1483" s="70"/>
      <c r="N1483" s="70"/>
      <c r="O1483" s="70"/>
      <c r="P1483" s="70"/>
      <c r="Q1483" s="70"/>
      <c r="R1483" s="70"/>
      <c r="S1483" s="70"/>
      <c r="T1483" s="70"/>
      <c r="U1483" s="70"/>
      <c r="V1483" s="70"/>
      <c r="W1483" s="70"/>
      <c r="X1483" s="70"/>
      <c r="Y1483" s="70"/>
      <c r="Z1483" s="70"/>
      <c r="AA1483" s="70"/>
      <c r="AB1483" s="70"/>
      <c r="AC1483" s="70"/>
      <c r="AD1483" s="70"/>
      <c r="AE1483" s="70"/>
      <c r="AF1483" s="70"/>
      <c r="AG1483" s="70"/>
      <c r="AH1483" s="70"/>
      <c r="AI1483" s="70"/>
      <c r="AJ1483" s="70"/>
      <c r="AK1483" s="70"/>
      <c r="AL1483" s="70"/>
      <c r="AM1483" s="70"/>
      <c r="AN1483" s="70"/>
      <c r="AO1483" s="70"/>
      <c r="AP1483" s="70"/>
      <c r="AQ1483" s="70"/>
      <c r="AR1483" s="70"/>
      <c r="AS1483" s="70"/>
      <c r="AT1483" s="70"/>
      <c r="AU1483" s="70"/>
      <c r="AV1483" s="70"/>
      <c r="AW1483" s="70"/>
      <c r="AX1483" s="70"/>
      <c r="AY1483" s="70"/>
      <c r="AZ1483" s="70"/>
      <c r="BA1483" s="70"/>
      <c r="BB1483" s="70"/>
      <c r="BC1483" s="70"/>
      <c r="BD1483" s="70"/>
      <c r="BE1483" s="70"/>
      <c r="BF1483" s="70"/>
      <c r="BG1483" s="70"/>
      <c r="BH1483" s="70"/>
      <c r="BI1483" s="70"/>
      <c r="BJ1483" s="70"/>
      <c r="BK1483" s="70"/>
      <c r="BL1483" s="70"/>
      <c r="BM1483" s="70"/>
      <c r="BN1483" s="70"/>
      <c r="BO1483" s="70"/>
      <c r="BP1483" s="70"/>
      <c r="BQ1483" s="70"/>
      <c r="BR1483" s="70"/>
      <c r="BS1483" s="70"/>
    </row>
    <row r="1484" spans="7:71" ht="16.5" x14ac:dyDescent="0.35">
      <c r="G1484" s="70"/>
      <c r="H1484" s="70"/>
      <c r="I1484" s="70"/>
      <c r="J1484" s="70"/>
      <c r="K1484" s="70"/>
      <c r="L1484" s="70"/>
      <c r="M1484" s="70"/>
      <c r="N1484" s="70"/>
      <c r="O1484" s="70"/>
      <c r="P1484" s="70"/>
      <c r="Q1484" s="70"/>
      <c r="R1484" s="70"/>
      <c r="S1484" s="70"/>
      <c r="T1484" s="70"/>
      <c r="U1484" s="70"/>
      <c r="V1484" s="70"/>
      <c r="W1484" s="70"/>
      <c r="X1484" s="70"/>
      <c r="Y1484" s="70"/>
      <c r="Z1484" s="70"/>
      <c r="AA1484" s="70"/>
      <c r="AB1484" s="70"/>
      <c r="AC1484" s="70"/>
      <c r="AD1484" s="70"/>
      <c r="AE1484" s="70"/>
      <c r="AF1484" s="70"/>
      <c r="AG1484" s="70"/>
      <c r="AH1484" s="70"/>
      <c r="AI1484" s="70"/>
      <c r="AJ1484" s="70"/>
      <c r="AK1484" s="70"/>
      <c r="AL1484" s="70"/>
      <c r="AM1484" s="70"/>
      <c r="AN1484" s="70"/>
      <c r="AO1484" s="70"/>
      <c r="AP1484" s="70"/>
      <c r="AQ1484" s="70"/>
      <c r="AR1484" s="70"/>
      <c r="AS1484" s="70"/>
      <c r="AT1484" s="70"/>
      <c r="AU1484" s="70"/>
      <c r="AV1484" s="70"/>
      <c r="AW1484" s="70"/>
      <c r="AX1484" s="70"/>
      <c r="AY1484" s="70"/>
      <c r="AZ1484" s="70"/>
      <c r="BA1484" s="70"/>
      <c r="BB1484" s="70"/>
      <c r="BC1484" s="70"/>
      <c r="BD1484" s="70"/>
      <c r="BE1484" s="70"/>
      <c r="BF1484" s="70"/>
      <c r="BG1484" s="70"/>
      <c r="BH1484" s="70"/>
      <c r="BI1484" s="70"/>
      <c r="BJ1484" s="70"/>
      <c r="BK1484" s="70"/>
      <c r="BL1484" s="70"/>
      <c r="BM1484" s="70"/>
      <c r="BN1484" s="70"/>
      <c r="BO1484" s="70"/>
      <c r="BP1484" s="70"/>
      <c r="BQ1484" s="70"/>
      <c r="BR1484" s="70"/>
      <c r="BS1484" s="70"/>
    </row>
    <row r="1485" spans="7:71" ht="16.5" x14ac:dyDescent="0.35">
      <c r="G1485" s="70"/>
      <c r="H1485" s="70"/>
      <c r="I1485" s="70"/>
      <c r="J1485" s="70"/>
      <c r="K1485" s="70"/>
      <c r="L1485" s="70"/>
      <c r="M1485" s="70"/>
      <c r="N1485" s="70"/>
      <c r="O1485" s="70"/>
      <c r="P1485" s="70"/>
      <c r="Q1485" s="70"/>
      <c r="R1485" s="70"/>
      <c r="S1485" s="70"/>
      <c r="T1485" s="70"/>
      <c r="U1485" s="70"/>
      <c r="V1485" s="70"/>
      <c r="W1485" s="70"/>
      <c r="X1485" s="70"/>
      <c r="Y1485" s="70"/>
      <c r="Z1485" s="70"/>
      <c r="AA1485" s="70"/>
      <c r="AB1485" s="70"/>
      <c r="AC1485" s="70"/>
      <c r="AD1485" s="70"/>
      <c r="AE1485" s="70"/>
      <c r="AF1485" s="70"/>
      <c r="AG1485" s="70"/>
      <c r="AH1485" s="70"/>
      <c r="AI1485" s="70"/>
      <c r="AJ1485" s="70"/>
      <c r="AK1485" s="70"/>
      <c r="AL1485" s="70"/>
      <c r="AM1485" s="70"/>
      <c r="AN1485" s="70"/>
      <c r="AO1485" s="70"/>
      <c r="AP1485" s="70"/>
      <c r="AQ1485" s="70"/>
      <c r="AR1485" s="70"/>
      <c r="AS1485" s="70"/>
      <c r="AT1485" s="70"/>
      <c r="AU1485" s="70"/>
      <c r="AV1485" s="70"/>
      <c r="AW1485" s="70"/>
      <c r="AX1485" s="70"/>
      <c r="AY1485" s="70"/>
      <c r="AZ1485" s="70"/>
      <c r="BA1485" s="70"/>
      <c r="BB1485" s="70"/>
      <c r="BC1485" s="70"/>
      <c r="BD1485" s="70"/>
      <c r="BE1485" s="70"/>
      <c r="BF1485" s="70"/>
      <c r="BG1485" s="70"/>
      <c r="BH1485" s="70"/>
      <c r="BI1485" s="70"/>
      <c r="BJ1485" s="70"/>
      <c r="BK1485" s="70"/>
      <c r="BL1485" s="70"/>
      <c r="BM1485" s="70"/>
      <c r="BN1485" s="70"/>
      <c r="BO1485" s="70"/>
      <c r="BP1485" s="70"/>
      <c r="BQ1485" s="70"/>
      <c r="BR1485" s="70"/>
      <c r="BS1485" s="70"/>
    </row>
    <row r="1486" spans="7:71" ht="16.5" x14ac:dyDescent="0.35">
      <c r="G1486" s="70"/>
      <c r="H1486" s="70"/>
      <c r="I1486" s="70"/>
      <c r="J1486" s="70"/>
      <c r="K1486" s="70"/>
      <c r="L1486" s="70"/>
      <c r="M1486" s="70"/>
      <c r="N1486" s="70"/>
      <c r="O1486" s="70"/>
      <c r="P1486" s="70"/>
      <c r="Q1486" s="70"/>
      <c r="R1486" s="70"/>
      <c r="S1486" s="70"/>
      <c r="T1486" s="70"/>
      <c r="U1486" s="70"/>
      <c r="V1486" s="70"/>
      <c r="W1486" s="70"/>
      <c r="X1486" s="70"/>
      <c r="Y1486" s="70"/>
      <c r="Z1486" s="70"/>
      <c r="AA1486" s="70"/>
      <c r="AB1486" s="70"/>
      <c r="AC1486" s="70"/>
      <c r="AD1486" s="70"/>
      <c r="AE1486" s="70"/>
      <c r="AF1486" s="70"/>
      <c r="AG1486" s="70"/>
      <c r="AH1486" s="70"/>
      <c r="AI1486" s="70"/>
      <c r="AJ1486" s="70"/>
      <c r="AK1486" s="70"/>
      <c r="AL1486" s="70"/>
      <c r="AM1486" s="70"/>
      <c r="AN1486" s="70"/>
      <c r="AO1486" s="70"/>
      <c r="AP1486" s="70"/>
      <c r="AQ1486" s="70"/>
      <c r="AR1486" s="70"/>
      <c r="AS1486" s="70"/>
      <c r="AT1486" s="70"/>
      <c r="AU1486" s="70"/>
      <c r="AV1486" s="70"/>
      <c r="AW1486" s="70"/>
      <c r="AX1486" s="70"/>
      <c r="AY1486" s="70"/>
      <c r="AZ1486" s="70"/>
      <c r="BA1486" s="70"/>
      <c r="BB1486" s="70"/>
      <c r="BC1486" s="70"/>
      <c r="BD1486" s="70"/>
      <c r="BE1486" s="70"/>
      <c r="BF1486" s="70"/>
      <c r="BG1486" s="70"/>
      <c r="BH1486" s="70"/>
      <c r="BI1486" s="70"/>
      <c r="BJ1486" s="70"/>
      <c r="BK1486" s="70"/>
      <c r="BL1486" s="70"/>
      <c r="BM1486" s="70"/>
      <c r="BN1486" s="70"/>
      <c r="BO1486" s="70"/>
      <c r="BP1486" s="70"/>
      <c r="BQ1486" s="70"/>
      <c r="BR1486" s="70"/>
      <c r="BS1486" s="70"/>
    </row>
    <row r="1487" spans="7:71" ht="16.5" x14ac:dyDescent="0.35">
      <c r="G1487" s="70"/>
      <c r="H1487" s="70"/>
      <c r="I1487" s="70"/>
      <c r="J1487" s="70"/>
      <c r="K1487" s="70"/>
      <c r="L1487" s="70"/>
      <c r="M1487" s="70"/>
      <c r="N1487" s="70"/>
      <c r="O1487" s="70"/>
      <c r="P1487" s="70"/>
      <c r="Q1487" s="70"/>
      <c r="R1487" s="70"/>
      <c r="S1487" s="70"/>
      <c r="T1487" s="70"/>
      <c r="U1487" s="70"/>
      <c r="V1487" s="70"/>
      <c r="W1487" s="70"/>
      <c r="X1487" s="70"/>
      <c r="Y1487" s="70"/>
      <c r="Z1487" s="70"/>
      <c r="AA1487" s="70"/>
      <c r="AB1487" s="70"/>
      <c r="AC1487" s="70"/>
      <c r="AD1487" s="70"/>
      <c r="AE1487" s="70"/>
      <c r="AF1487" s="70"/>
      <c r="AG1487" s="70"/>
      <c r="AH1487" s="70"/>
      <c r="AI1487" s="70"/>
      <c r="AJ1487" s="70"/>
      <c r="AK1487" s="70"/>
      <c r="AL1487" s="70"/>
      <c r="AM1487" s="70"/>
      <c r="AN1487" s="70"/>
      <c r="AO1487" s="70"/>
      <c r="AP1487" s="70"/>
      <c r="AQ1487" s="70"/>
      <c r="AR1487" s="70"/>
      <c r="AS1487" s="70"/>
      <c r="AT1487" s="70"/>
      <c r="AU1487" s="70"/>
      <c r="AV1487" s="70"/>
      <c r="AW1487" s="70"/>
      <c r="AX1487" s="70"/>
      <c r="AY1487" s="70"/>
      <c r="AZ1487" s="70"/>
      <c r="BA1487" s="70"/>
      <c r="BB1487" s="70"/>
      <c r="BC1487" s="70"/>
      <c r="BD1487" s="70"/>
      <c r="BE1487" s="70"/>
      <c r="BF1487" s="70"/>
      <c r="BG1487" s="70"/>
      <c r="BH1487" s="70"/>
      <c r="BI1487" s="70"/>
      <c r="BJ1487" s="70"/>
      <c r="BK1487" s="70"/>
      <c r="BL1487" s="70"/>
      <c r="BM1487" s="70"/>
      <c r="BN1487" s="70"/>
      <c r="BO1487" s="70"/>
      <c r="BP1487" s="70"/>
      <c r="BQ1487" s="70"/>
      <c r="BR1487" s="70"/>
      <c r="BS1487" s="70"/>
    </row>
    <row r="1488" spans="7:71" ht="16.5" x14ac:dyDescent="0.35">
      <c r="G1488" s="70"/>
      <c r="H1488" s="70"/>
      <c r="I1488" s="70"/>
      <c r="J1488" s="70"/>
      <c r="K1488" s="70"/>
      <c r="L1488" s="70"/>
      <c r="M1488" s="70"/>
      <c r="N1488" s="70"/>
      <c r="O1488" s="70"/>
      <c r="P1488" s="70"/>
      <c r="Q1488" s="70"/>
      <c r="R1488" s="70"/>
      <c r="S1488" s="70"/>
      <c r="T1488" s="70"/>
      <c r="U1488" s="70"/>
      <c r="V1488" s="70"/>
      <c r="W1488" s="70"/>
      <c r="X1488" s="70"/>
      <c r="Y1488" s="70"/>
      <c r="Z1488" s="70"/>
      <c r="AA1488" s="70"/>
      <c r="AB1488" s="70"/>
      <c r="AC1488" s="70"/>
      <c r="AD1488" s="70"/>
      <c r="AE1488" s="70"/>
      <c r="AF1488" s="70"/>
      <c r="AG1488" s="70"/>
      <c r="AH1488" s="70"/>
      <c r="AI1488" s="70"/>
      <c r="AJ1488" s="70"/>
      <c r="AK1488" s="70"/>
      <c r="AL1488" s="70"/>
      <c r="AM1488" s="70"/>
      <c r="AN1488" s="70"/>
      <c r="AO1488" s="70"/>
      <c r="AP1488" s="70"/>
      <c r="AQ1488" s="70"/>
      <c r="AR1488" s="70"/>
      <c r="AS1488" s="70"/>
      <c r="AT1488" s="70"/>
      <c r="AU1488" s="70"/>
      <c r="AV1488" s="70"/>
      <c r="AW1488" s="70"/>
      <c r="AX1488" s="70"/>
      <c r="AY1488" s="70"/>
      <c r="AZ1488" s="70"/>
      <c r="BA1488" s="70"/>
      <c r="BB1488" s="70"/>
      <c r="BC1488" s="70"/>
      <c r="BD1488" s="70"/>
      <c r="BE1488" s="70"/>
      <c r="BF1488" s="70"/>
      <c r="BG1488" s="70"/>
      <c r="BH1488" s="70"/>
      <c r="BI1488" s="70"/>
      <c r="BJ1488" s="70"/>
      <c r="BK1488" s="70"/>
      <c r="BL1488" s="70"/>
      <c r="BM1488" s="70"/>
      <c r="BN1488" s="70"/>
      <c r="BO1488" s="70"/>
      <c r="BP1488" s="70"/>
      <c r="BQ1488" s="70"/>
      <c r="BR1488" s="70"/>
      <c r="BS1488" s="70"/>
    </row>
    <row r="1489" spans="7:71" ht="16.5" x14ac:dyDescent="0.35">
      <c r="G1489" s="70"/>
      <c r="H1489" s="70"/>
      <c r="I1489" s="70"/>
      <c r="J1489" s="70"/>
      <c r="K1489" s="70"/>
      <c r="L1489" s="70"/>
      <c r="M1489" s="70"/>
      <c r="N1489" s="70"/>
      <c r="O1489" s="70"/>
      <c r="P1489" s="70"/>
      <c r="Q1489" s="70"/>
      <c r="R1489" s="70"/>
      <c r="S1489" s="70"/>
      <c r="T1489" s="70"/>
      <c r="U1489" s="70"/>
      <c r="V1489" s="70"/>
      <c r="W1489" s="70"/>
      <c r="X1489" s="70"/>
      <c r="Y1489" s="70"/>
      <c r="Z1489" s="70"/>
      <c r="AA1489" s="70"/>
      <c r="AB1489" s="70"/>
      <c r="AC1489" s="70"/>
      <c r="AD1489" s="70"/>
      <c r="AE1489" s="70"/>
      <c r="AF1489" s="70"/>
      <c r="AG1489" s="70"/>
      <c r="AH1489" s="70"/>
      <c r="AI1489" s="70"/>
      <c r="AJ1489" s="70"/>
      <c r="AK1489" s="70"/>
      <c r="AL1489" s="70"/>
      <c r="AM1489" s="70"/>
      <c r="AN1489" s="70"/>
      <c r="AO1489" s="70"/>
      <c r="AP1489" s="70"/>
      <c r="AQ1489" s="70"/>
      <c r="AR1489" s="70"/>
      <c r="AS1489" s="70"/>
      <c r="AT1489" s="70"/>
      <c r="AU1489" s="70"/>
      <c r="AV1489" s="70"/>
      <c r="AW1489" s="70"/>
      <c r="AX1489" s="70"/>
      <c r="AY1489" s="70"/>
      <c r="AZ1489" s="70"/>
      <c r="BA1489" s="70"/>
      <c r="BB1489" s="70"/>
      <c r="BC1489" s="70"/>
      <c r="BD1489" s="70"/>
      <c r="BE1489" s="70"/>
      <c r="BF1489" s="70"/>
      <c r="BG1489" s="70"/>
      <c r="BH1489" s="70"/>
      <c r="BI1489" s="70"/>
      <c r="BJ1489" s="70"/>
      <c r="BK1489" s="70"/>
      <c r="BL1489" s="70"/>
      <c r="BM1489" s="70"/>
      <c r="BN1489" s="70"/>
      <c r="BO1489" s="70"/>
      <c r="BP1489" s="70"/>
      <c r="BQ1489" s="70"/>
      <c r="BR1489" s="70"/>
      <c r="BS1489" s="70"/>
    </row>
    <row r="1490" spans="7:71" ht="16.5" x14ac:dyDescent="0.35">
      <c r="G1490" s="70"/>
      <c r="H1490" s="70"/>
      <c r="I1490" s="70"/>
      <c r="J1490" s="70"/>
      <c r="K1490" s="70"/>
      <c r="L1490" s="70"/>
      <c r="M1490" s="70"/>
      <c r="N1490" s="70"/>
      <c r="O1490" s="70"/>
      <c r="P1490" s="70"/>
      <c r="Q1490" s="70"/>
      <c r="R1490" s="70"/>
      <c r="S1490" s="70"/>
      <c r="T1490" s="70"/>
      <c r="U1490" s="70"/>
      <c r="V1490" s="70"/>
      <c r="W1490" s="70"/>
      <c r="X1490" s="70"/>
      <c r="Y1490" s="70"/>
      <c r="Z1490" s="70"/>
      <c r="AA1490" s="70"/>
      <c r="AB1490" s="70"/>
      <c r="AC1490" s="70"/>
      <c r="AD1490" s="70"/>
      <c r="AE1490" s="70"/>
      <c r="AF1490" s="70"/>
      <c r="AG1490" s="70"/>
      <c r="AH1490" s="70"/>
      <c r="AI1490" s="70"/>
      <c r="AJ1490" s="70"/>
      <c r="AK1490" s="70"/>
      <c r="AL1490" s="70"/>
      <c r="AM1490" s="70"/>
      <c r="AN1490" s="70"/>
      <c r="AO1490" s="70"/>
      <c r="AP1490" s="70"/>
      <c r="AQ1490" s="70"/>
      <c r="AR1490" s="70"/>
      <c r="AS1490" s="70"/>
      <c r="AT1490" s="70"/>
      <c r="AU1490" s="70"/>
      <c r="AV1490" s="70"/>
      <c r="AW1490" s="70"/>
      <c r="AX1490" s="70"/>
      <c r="AY1490" s="70"/>
      <c r="AZ1490" s="70"/>
      <c r="BA1490" s="70"/>
      <c r="BB1490" s="70"/>
      <c r="BC1490" s="70"/>
      <c r="BD1490" s="70"/>
      <c r="BE1490" s="70"/>
      <c r="BF1490" s="70"/>
      <c r="BG1490" s="70"/>
      <c r="BH1490" s="70"/>
      <c r="BI1490" s="70"/>
      <c r="BJ1490" s="70"/>
      <c r="BK1490" s="70"/>
      <c r="BL1490" s="70"/>
      <c r="BM1490" s="70"/>
      <c r="BN1490" s="70"/>
      <c r="BO1490" s="70"/>
      <c r="BP1490" s="70"/>
      <c r="BQ1490" s="70"/>
      <c r="BR1490" s="70"/>
      <c r="BS1490" s="70"/>
    </row>
    <row r="1491" spans="7:71" ht="16.5" x14ac:dyDescent="0.35">
      <c r="G1491" s="70"/>
      <c r="H1491" s="70"/>
      <c r="I1491" s="70"/>
      <c r="J1491" s="70"/>
      <c r="K1491" s="70"/>
      <c r="L1491" s="70"/>
      <c r="M1491" s="70"/>
      <c r="N1491" s="70"/>
      <c r="O1491" s="70"/>
      <c r="P1491" s="70"/>
      <c r="Q1491" s="70"/>
      <c r="R1491" s="70"/>
      <c r="S1491" s="70"/>
      <c r="T1491" s="70"/>
      <c r="U1491" s="70"/>
      <c r="V1491" s="70"/>
      <c r="W1491" s="70"/>
      <c r="X1491" s="70"/>
      <c r="Y1491" s="70"/>
      <c r="Z1491" s="70"/>
      <c r="AA1491" s="70"/>
      <c r="AB1491" s="70"/>
      <c r="AC1491" s="70"/>
      <c r="AD1491" s="70"/>
      <c r="AE1491" s="70"/>
      <c r="AF1491" s="70"/>
      <c r="AG1491" s="70"/>
      <c r="AH1491" s="70"/>
      <c r="AI1491" s="70"/>
      <c r="AJ1491" s="70"/>
      <c r="AK1491" s="70"/>
      <c r="AL1491" s="70"/>
      <c r="AM1491" s="70"/>
      <c r="AN1491" s="70"/>
      <c r="AO1491" s="70"/>
      <c r="AP1491" s="70"/>
      <c r="AQ1491" s="70"/>
      <c r="AR1491" s="70"/>
      <c r="AS1491" s="70"/>
      <c r="AT1491" s="70"/>
      <c r="AU1491" s="70"/>
      <c r="AV1491" s="70"/>
      <c r="AW1491" s="70"/>
      <c r="AX1491" s="70"/>
      <c r="AY1491" s="70"/>
      <c r="AZ1491" s="70"/>
      <c r="BA1491" s="70"/>
      <c r="BB1491" s="70"/>
      <c r="BC1491" s="70"/>
      <c r="BD1491" s="70"/>
      <c r="BE1491" s="70"/>
      <c r="BF1491" s="70"/>
      <c r="BG1491" s="70"/>
      <c r="BH1491" s="70"/>
      <c r="BI1491" s="70"/>
      <c r="BJ1491" s="70"/>
      <c r="BK1491" s="70"/>
      <c r="BL1491" s="70"/>
      <c r="BM1491" s="70"/>
      <c r="BN1491" s="70"/>
      <c r="BO1491" s="70"/>
      <c r="BP1491" s="70"/>
      <c r="BQ1491" s="70"/>
      <c r="BR1491" s="70"/>
      <c r="BS1491" s="70"/>
    </row>
    <row r="1492" spans="7:71" ht="16.5" x14ac:dyDescent="0.35">
      <c r="G1492" s="70"/>
      <c r="H1492" s="70"/>
      <c r="I1492" s="70"/>
      <c r="J1492" s="70"/>
      <c r="K1492" s="70"/>
      <c r="L1492" s="70"/>
      <c r="M1492" s="70"/>
      <c r="N1492" s="70"/>
      <c r="O1492" s="70"/>
      <c r="P1492" s="70"/>
      <c r="Q1492" s="70"/>
      <c r="R1492" s="70"/>
      <c r="S1492" s="70"/>
      <c r="T1492" s="70"/>
      <c r="U1492" s="70"/>
      <c r="V1492" s="70"/>
      <c r="W1492" s="70"/>
      <c r="X1492" s="70"/>
      <c r="Y1492" s="70"/>
      <c r="Z1492" s="70"/>
      <c r="AA1492" s="70"/>
      <c r="AB1492" s="70"/>
      <c r="AC1492" s="70"/>
      <c r="AD1492" s="70"/>
      <c r="AE1492" s="70"/>
      <c r="AF1492" s="70"/>
      <c r="AG1492" s="70"/>
      <c r="AH1492" s="70"/>
      <c r="AI1492" s="70"/>
      <c r="AJ1492" s="70"/>
      <c r="AK1492" s="70"/>
      <c r="AL1492" s="70"/>
      <c r="AM1492" s="70"/>
      <c r="AN1492" s="70"/>
      <c r="AO1492" s="70"/>
      <c r="AP1492" s="70"/>
      <c r="AQ1492" s="70"/>
      <c r="AR1492" s="70"/>
      <c r="AS1492" s="70"/>
      <c r="AT1492" s="70"/>
      <c r="AU1492" s="70"/>
      <c r="AV1492" s="70"/>
      <c r="AW1492" s="70"/>
      <c r="AX1492" s="70"/>
      <c r="AY1492" s="70"/>
      <c r="AZ1492" s="70"/>
      <c r="BA1492" s="70"/>
      <c r="BB1492" s="70"/>
      <c r="BC1492" s="70"/>
      <c r="BD1492" s="70"/>
      <c r="BE1492" s="70"/>
      <c r="BF1492" s="70"/>
      <c r="BG1492" s="70"/>
      <c r="BH1492" s="70"/>
      <c r="BI1492" s="70"/>
      <c r="BJ1492" s="70"/>
      <c r="BK1492" s="70"/>
      <c r="BL1492" s="70"/>
      <c r="BM1492" s="70"/>
      <c r="BN1492" s="70"/>
      <c r="BO1492" s="70"/>
      <c r="BP1492" s="70"/>
      <c r="BQ1492" s="70"/>
      <c r="BR1492" s="70"/>
      <c r="BS1492" s="70"/>
    </row>
    <row r="1493" spans="7:71" ht="16.5" x14ac:dyDescent="0.35">
      <c r="G1493" s="70"/>
      <c r="H1493" s="70"/>
      <c r="I1493" s="70"/>
      <c r="J1493" s="70"/>
      <c r="K1493" s="70"/>
      <c r="L1493" s="70"/>
      <c r="M1493" s="70"/>
      <c r="N1493" s="70"/>
      <c r="O1493" s="70"/>
      <c r="P1493" s="70"/>
      <c r="Q1493" s="70"/>
      <c r="R1493" s="70"/>
      <c r="S1493" s="70"/>
      <c r="T1493" s="70"/>
      <c r="U1493" s="70"/>
      <c r="V1493" s="70"/>
      <c r="W1493" s="70"/>
      <c r="X1493" s="70"/>
      <c r="Y1493" s="70"/>
      <c r="Z1493" s="70"/>
      <c r="AA1493" s="70"/>
      <c r="AB1493" s="70"/>
      <c r="AC1493" s="70"/>
      <c r="AD1493" s="70"/>
      <c r="AE1493" s="70"/>
      <c r="AF1493" s="70"/>
      <c r="AG1493" s="70"/>
      <c r="AH1493" s="70"/>
      <c r="AI1493" s="70"/>
      <c r="AJ1493" s="70"/>
      <c r="AK1493" s="70"/>
      <c r="AL1493" s="70"/>
      <c r="AM1493" s="70"/>
      <c r="AN1493" s="70"/>
      <c r="AO1493" s="70"/>
      <c r="AP1493" s="70"/>
      <c r="AQ1493" s="70"/>
      <c r="AR1493" s="70"/>
      <c r="AS1493" s="70"/>
      <c r="AT1493" s="70"/>
      <c r="AU1493" s="70"/>
      <c r="AV1493" s="70"/>
      <c r="AW1493" s="70"/>
      <c r="AX1493" s="70"/>
      <c r="AY1493" s="70"/>
      <c r="AZ1493" s="70"/>
      <c r="BA1493" s="70"/>
      <c r="BB1493" s="70"/>
      <c r="BC1493" s="70"/>
      <c r="BD1493" s="70"/>
      <c r="BE1493" s="70"/>
      <c r="BF1493" s="70"/>
      <c r="BG1493" s="70"/>
      <c r="BH1493" s="70"/>
      <c r="BI1493" s="70"/>
      <c r="BJ1493" s="70"/>
      <c r="BK1493" s="70"/>
      <c r="BL1493" s="70"/>
      <c r="BM1493" s="70"/>
      <c r="BN1493" s="70"/>
      <c r="BO1493" s="70"/>
      <c r="BP1493" s="70"/>
      <c r="BQ1493" s="70"/>
      <c r="BR1493" s="70"/>
      <c r="BS1493" s="70"/>
    </row>
    <row r="1494" spans="7:71" ht="16.5" x14ac:dyDescent="0.35">
      <c r="G1494" s="70"/>
      <c r="H1494" s="70"/>
      <c r="I1494" s="70"/>
      <c r="J1494" s="70"/>
      <c r="K1494" s="70"/>
      <c r="L1494" s="70"/>
      <c r="M1494" s="70"/>
      <c r="N1494" s="70"/>
      <c r="O1494" s="70"/>
      <c r="P1494" s="70"/>
      <c r="Q1494" s="70"/>
      <c r="R1494" s="70"/>
      <c r="S1494" s="70"/>
      <c r="T1494" s="70"/>
      <c r="U1494" s="70"/>
      <c r="V1494" s="70"/>
      <c r="W1494" s="70"/>
      <c r="X1494" s="70"/>
      <c r="Y1494" s="70"/>
      <c r="Z1494" s="70"/>
      <c r="AA1494" s="70"/>
      <c r="AB1494" s="70"/>
      <c r="AC1494" s="70"/>
      <c r="AD1494" s="70"/>
      <c r="AE1494" s="70"/>
      <c r="AF1494" s="70"/>
      <c r="AG1494" s="70"/>
      <c r="AH1494" s="70"/>
      <c r="AI1494" s="70"/>
      <c r="AJ1494" s="70"/>
      <c r="AK1494" s="70"/>
      <c r="AL1494" s="70"/>
      <c r="AM1494" s="70"/>
      <c r="AN1494" s="70"/>
      <c r="AO1494" s="70"/>
      <c r="AP1494" s="70"/>
      <c r="AQ1494" s="70"/>
      <c r="AR1494" s="70"/>
      <c r="AS1494" s="70"/>
      <c r="AT1494" s="70"/>
      <c r="AU1494" s="70"/>
      <c r="AV1494" s="70"/>
      <c r="AW1494" s="70"/>
      <c r="AX1494" s="70"/>
      <c r="AY1494" s="70"/>
      <c r="AZ1494" s="70"/>
      <c r="BA1494" s="70"/>
      <c r="BB1494" s="70"/>
      <c r="BC1494" s="70"/>
      <c r="BD1494" s="70"/>
      <c r="BE1494" s="70"/>
      <c r="BF1494" s="70"/>
      <c r="BG1494" s="70"/>
      <c r="BH1494" s="70"/>
      <c r="BI1494" s="70"/>
      <c r="BJ1494" s="70"/>
      <c r="BK1494" s="70"/>
      <c r="BL1494" s="70"/>
      <c r="BM1494" s="70"/>
      <c r="BN1494" s="70"/>
      <c r="BO1494" s="70"/>
      <c r="BP1494" s="70"/>
      <c r="BQ1494" s="70"/>
      <c r="BR1494" s="70"/>
      <c r="BS1494" s="70"/>
    </row>
    <row r="1495" spans="7:71" ht="16.5" x14ac:dyDescent="0.35">
      <c r="G1495" s="70"/>
      <c r="H1495" s="70"/>
      <c r="I1495" s="70"/>
      <c r="J1495" s="70"/>
      <c r="K1495" s="70"/>
      <c r="L1495" s="70"/>
      <c r="M1495" s="70"/>
      <c r="N1495" s="70"/>
      <c r="O1495" s="70"/>
      <c r="P1495" s="70"/>
      <c r="Q1495" s="70"/>
      <c r="R1495" s="70"/>
      <c r="S1495" s="70"/>
      <c r="T1495" s="70"/>
      <c r="U1495" s="70"/>
      <c r="V1495" s="70"/>
      <c r="W1495" s="70"/>
      <c r="X1495" s="70"/>
      <c r="Y1495" s="70"/>
      <c r="Z1495" s="70"/>
      <c r="AA1495" s="70"/>
      <c r="AB1495" s="70"/>
      <c r="AC1495" s="70"/>
      <c r="AD1495" s="70"/>
      <c r="AE1495" s="70"/>
      <c r="AF1495" s="70"/>
      <c r="AG1495" s="70"/>
      <c r="AH1495" s="70"/>
      <c r="AI1495" s="70"/>
      <c r="AJ1495" s="70"/>
      <c r="AK1495" s="70"/>
      <c r="AL1495" s="70"/>
      <c r="AM1495" s="70"/>
      <c r="AN1495" s="70"/>
      <c r="AO1495" s="70"/>
      <c r="AP1495" s="70"/>
      <c r="AQ1495" s="70"/>
      <c r="AR1495" s="70"/>
      <c r="AS1495" s="70"/>
      <c r="AT1495" s="70"/>
      <c r="AU1495" s="70"/>
      <c r="AV1495" s="70"/>
      <c r="AW1495" s="70"/>
      <c r="AX1495" s="70"/>
      <c r="AY1495" s="70"/>
      <c r="AZ1495" s="70"/>
      <c r="BA1495" s="70"/>
      <c r="BB1495" s="70"/>
      <c r="BC1495" s="70"/>
      <c r="BD1495" s="70"/>
      <c r="BE1495" s="70"/>
      <c r="BF1495" s="70"/>
      <c r="BG1495" s="70"/>
      <c r="BH1495" s="70"/>
      <c r="BI1495" s="70"/>
      <c r="BJ1495" s="70"/>
      <c r="BK1495" s="70"/>
      <c r="BL1495" s="70"/>
      <c r="BM1495" s="70"/>
      <c r="BN1495" s="70"/>
      <c r="BO1495" s="70"/>
      <c r="BP1495" s="70"/>
      <c r="BQ1495" s="70"/>
      <c r="BR1495" s="70"/>
      <c r="BS1495" s="70"/>
    </row>
    <row r="1496" spans="7:71" ht="16.5" x14ac:dyDescent="0.35">
      <c r="G1496" s="70"/>
      <c r="H1496" s="70"/>
      <c r="I1496" s="70"/>
      <c r="J1496" s="70"/>
      <c r="K1496" s="70"/>
      <c r="L1496" s="70"/>
      <c r="M1496" s="70"/>
      <c r="N1496" s="70"/>
      <c r="O1496" s="70"/>
      <c r="P1496" s="70"/>
      <c r="Q1496" s="70"/>
      <c r="R1496" s="70"/>
      <c r="S1496" s="70"/>
      <c r="T1496" s="70"/>
      <c r="U1496" s="70"/>
      <c r="V1496" s="70"/>
      <c r="W1496" s="70"/>
      <c r="X1496" s="70"/>
      <c r="Y1496" s="70"/>
      <c r="Z1496" s="70"/>
      <c r="AA1496" s="70"/>
      <c r="AB1496" s="70"/>
      <c r="AC1496" s="70"/>
      <c r="AD1496" s="70"/>
      <c r="AE1496" s="70"/>
      <c r="AF1496" s="70"/>
      <c r="AG1496" s="70"/>
      <c r="AH1496" s="70"/>
      <c r="AI1496" s="70"/>
      <c r="AJ1496" s="70"/>
      <c r="AK1496" s="70"/>
      <c r="AL1496" s="70"/>
      <c r="AM1496" s="70"/>
      <c r="AN1496" s="70"/>
      <c r="AO1496" s="70"/>
      <c r="AP1496" s="70"/>
      <c r="AQ1496" s="70"/>
      <c r="AR1496" s="70"/>
      <c r="AS1496" s="70"/>
      <c r="AT1496" s="70"/>
      <c r="AU1496" s="70"/>
      <c r="AV1496" s="70"/>
      <c r="AW1496" s="70"/>
      <c r="AX1496" s="70"/>
      <c r="AY1496" s="70"/>
      <c r="AZ1496" s="70"/>
      <c r="BA1496" s="70"/>
      <c r="BB1496" s="70"/>
      <c r="BC1496" s="70"/>
      <c r="BD1496" s="70"/>
      <c r="BE1496" s="70"/>
      <c r="BF1496" s="70"/>
      <c r="BG1496" s="70"/>
      <c r="BH1496" s="70"/>
      <c r="BI1496" s="70"/>
      <c r="BJ1496" s="70"/>
      <c r="BK1496" s="70"/>
      <c r="BL1496" s="70"/>
      <c r="BM1496" s="70"/>
      <c r="BN1496" s="70"/>
      <c r="BO1496" s="70"/>
      <c r="BP1496" s="70"/>
      <c r="BQ1496" s="70"/>
      <c r="BR1496" s="70"/>
      <c r="BS1496" s="70"/>
    </row>
    <row r="1497" spans="7:71" ht="16.5" x14ac:dyDescent="0.35">
      <c r="G1497" s="70"/>
      <c r="H1497" s="70"/>
      <c r="I1497" s="70"/>
      <c r="J1497" s="70"/>
      <c r="K1497" s="70"/>
      <c r="L1497" s="70"/>
      <c r="M1497" s="70"/>
      <c r="N1497" s="70"/>
      <c r="O1497" s="70"/>
      <c r="P1497" s="70"/>
      <c r="Q1497" s="70"/>
      <c r="R1497" s="70"/>
      <c r="S1497" s="70"/>
      <c r="T1497" s="70"/>
      <c r="U1497" s="70"/>
      <c r="V1497" s="70"/>
      <c r="W1497" s="70"/>
      <c r="X1497" s="70"/>
      <c r="Y1497" s="70"/>
      <c r="Z1497" s="70"/>
      <c r="AA1497" s="70"/>
      <c r="AB1497" s="70"/>
      <c r="AC1497" s="70"/>
      <c r="AD1497" s="70"/>
      <c r="AE1497" s="70"/>
      <c r="AF1497" s="70"/>
      <c r="AG1497" s="70"/>
      <c r="AH1497" s="70"/>
      <c r="AI1497" s="70"/>
      <c r="AJ1497" s="70"/>
      <c r="AK1497" s="70"/>
      <c r="AL1497" s="70"/>
      <c r="AM1497" s="70"/>
      <c r="AN1497" s="70"/>
      <c r="AO1497" s="70"/>
      <c r="AP1497" s="70"/>
      <c r="AQ1497" s="70"/>
      <c r="AR1497" s="70"/>
      <c r="AS1497" s="70"/>
      <c r="AT1497" s="70"/>
      <c r="AU1497" s="70"/>
      <c r="AV1497" s="70"/>
      <c r="AW1497" s="70"/>
      <c r="AX1497" s="70"/>
      <c r="AY1497" s="70"/>
      <c r="AZ1497" s="70"/>
      <c r="BA1497" s="70"/>
      <c r="BB1497" s="70"/>
      <c r="BC1497" s="70"/>
      <c r="BD1497" s="70"/>
      <c r="BE1497" s="70"/>
      <c r="BF1497" s="70"/>
      <c r="BG1497" s="70"/>
      <c r="BH1497" s="70"/>
      <c r="BI1497" s="70"/>
      <c r="BJ1497" s="70"/>
      <c r="BK1497" s="70"/>
      <c r="BL1497" s="70"/>
      <c r="BM1497" s="70"/>
      <c r="BN1497" s="70"/>
      <c r="BO1497" s="70"/>
      <c r="BP1497" s="70"/>
      <c r="BQ1497" s="70"/>
      <c r="BR1497" s="70"/>
      <c r="BS1497" s="70"/>
    </row>
    <row r="1498" spans="7:71" ht="16.5" x14ac:dyDescent="0.35">
      <c r="G1498" s="70"/>
      <c r="H1498" s="70"/>
      <c r="I1498" s="70"/>
      <c r="J1498" s="70"/>
      <c r="K1498" s="70"/>
      <c r="L1498" s="70"/>
      <c r="M1498" s="70"/>
      <c r="N1498" s="70"/>
      <c r="O1498" s="70"/>
      <c r="P1498" s="70"/>
      <c r="Q1498" s="70"/>
      <c r="R1498" s="70"/>
      <c r="S1498" s="70"/>
      <c r="T1498" s="70"/>
      <c r="U1498" s="70"/>
      <c r="V1498" s="70"/>
      <c r="W1498" s="70"/>
      <c r="X1498" s="70"/>
      <c r="Y1498" s="70"/>
      <c r="Z1498" s="70"/>
      <c r="AA1498" s="70"/>
      <c r="AB1498" s="70"/>
      <c r="AC1498" s="70"/>
      <c r="AD1498" s="70"/>
      <c r="AE1498" s="70"/>
      <c r="AF1498" s="70"/>
      <c r="AG1498" s="70"/>
      <c r="AH1498" s="70"/>
      <c r="AI1498" s="70"/>
      <c r="AJ1498" s="70"/>
      <c r="AK1498" s="70"/>
      <c r="AL1498" s="70"/>
      <c r="AM1498" s="70"/>
      <c r="AN1498" s="70"/>
      <c r="AO1498" s="70"/>
      <c r="AP1498" s="70"/>
      <c r="AQ1498" s="70"/>
      <c r="AR1498" s="70"/>
      <c r="AS1498" s="70"/>
      <c r="AT1498" s="70"/>
      <c r="AU1498" s="70"/>
      <c r="AV1498" s="70"/>
      <c r="AW1498" s="70"/>
      <c r="AX1498" s="70"/>
      <c r="AY1498" s="70"/>
      <c r="AZ1498" s="70"/>
      <c r="BA1498" s="70"/>
      <c r="BB1498" s="70"/>
      <c r="BC1498" s="70"/>
      <c r="BD1498" s="70"/>
      <c r="BE1498" s="70"/>
      <c r="BF1498" s="70"/>
      <c r="BG1498" s="70"/>
      <c r="BH1498" s="70"/>
      <c r="BI1498" s="70"/>
      <c r="BJ1498" s="70"/>
      <c r="BK1498" s="70"/>
      <c r="BL1498" s="70"/>
      <c r="BM1498" s="70"/>
      <c r="BN1498" s="70"/>
      <c r="BO1498" s="70"/>
      <c r="BP1498" s="70"/>
      <c r="BQ1498" s="70"/>
      <c r="BR1498" s="70"/>
      <c r="BS1498" s="70"/>
    </row>
    <row r="1499" spans="7:71" ht="16.5" x14ac:dyDescent="0.35">
      <c r="G1499" s="70"/>
      <c r="H1499" s="70"/>
      <c r="I1499" s="70"/>
      <c r="J1499" s="70"/>
      <c r="K1499" s="70"/>
      <c r="L1499" s="70"/>
      <c r="M1499" s="70"/>
      <c r="N1499" s="70"/>
      <c r="O1499" s="70"/>
      <c r="P1499" s="70"/>
      <c r="Q1499" s="70"/>
      <c r="R1499" s="70"/>
      <c r="S1499" s="70"/>
      <c r="T1499" s="70"/>
      <c r="U1499" s="70"/>
      <c r="V1499" s="70"/>
      <c r="W1499" s="70"/>
      <c r="X1499" s="70"/>
      <c r="Y1499" s="70"/>
      <c r="Z1499" s="70"/>
      <c r="AA1499" s="70"/>
      <c r="AB1499" s="70"/>
      <c r="AC1499" s="70"/>
      <c r="AD1499" s="70"/>
      <c r="AE1499" s="70"/>
      <c r="AF1499" s="70"/>
      <c r="AG1499" s="70"/>
      <c r="AH1499" s="70"/>
      <c r="AI1499" s="70"/>
      <c r="AJ1499" s="70"/>
      <c r="AK1499" s="70"/>
      <c r="AL1499" s="70"/>
      <c r="AM1499" s="70"/>
      <c r="AN1499" s="70"/>
      <c r="AO1499" s="70"/>
      <c r="AP1499" s="70"/>
      <c r="AQ1499" s="70"/>
      <c r="AR1499" s="70"/>
      <c r="AS1499" s="70"/>
      <c r="AT1499" s="70"/>
      <c r="AU1499" s="70"/>
      <c r="AV1499" s="70"/>
      <c r="AW1499" s="70"/>
      <c r="AX1499" s="70"/>
      <c r="AY1499" s="70"/>
      <c r="AZ1499" s="70"/>
      <c r="BA1499" s="70"/>
      <c r="BB1499" s="70"/>
      <c r="BC1499" s="70"/>
      <c r="BD1499" s="70"/>
      <c r="BE1499" s="70"/>
      <c r="BF1499" s="70"/>
      <c r="BG1499" s="70"/>
      <c r="BH1499" s="70"/>
      <c r="BI1499" s="70"/>
      <c r="BJ1499" s="70"/>
      <c r="BK1499" s="70"/>
      <c r="BL1499" s="70"/>
      <c r="BM1499" s="70"/>
      <c r="BN1499" s="70"/>
      <c r="BO1499" s="70"/>
      <c r="BP1499" s="70"/>
      <c r="BQ1499" s="70"/>
      <c r="BR1499" s="70"/>
      <c r="BS1499" s="70"/>
    </row>
    <row r="1500" spans="7:71" ht="16.5" x14ac:dyDescent="0.35">
      <c r="G1500" s="70"/>
      <c r="H1500" s="70"/>
      <c r="I1500" s="70"/>
      <c r="J1500" s="70"/>
      <c r="K1500" s="70"/>
      <c r="L1500" s="70"/>
      <c r="M1500" s="70"/>
      <c r="N1500" s="70"/>
      <c r="O1500" s="70"/>
      <c r="P1500" s="70"/>
      <c r="Q1500" s="70"/>
      <c r="R1500" s="70"/>
      <c r="S1500" s="70"/>
      <c r="T1500" s="70"/>
      <c r="U1500" s="70"/>
      <c r="V1500" s="70"/>
      <c r="W1500" s="70"/>
      <c r="X1500" s="70"/>
      <c r="Y1500" s="70"/>
      <c r="Z1500" s="70"/>
      <c r="AA1500" s="70"/>
      <c r="AB1500" s="70"/>
      <c r="AC1500" s="70"/>
      <c r="AD1500" s="70"/>
      <c r="AE1500" s="70"/>
      <c r="AF1500" s="70"/>
      <c r="AG1500" s="70"/>
      <c r="AH1500" s="70"/>
      <c r="AI1500" s="70"/>
      <c r="AJ1500" s="70"/>
      <c r="AK1500" s="70"/>
      <c r="AL1500" s="70"/>
      <c r="AM1500" s="70"/>
      <c r="AN1500" s="70"/>
      <c r="AO1500" s="70"/>
      <c r="AP1500" s="70"/>
      <c r="AQ1500" s="70"/>
      <c r="AR1500" s="70"/>
      <c r="AS1500" s="70"/>
      <c r="AT1500" s="70"/>
      <c r="AU1500" s="70"/>
      <c r="AV1500" s="70"/>
      <c r="AW1500" s="70"/>
      <c r="AX1500" s="70"/>
      <c r="AY1500" s="70"/>
      <c r="AZ1500" s="70"/>
      <c r="BA1500" s="70"/>
      <c r="BB1500" s="70"/>
      <c r="BC1500" s="70"/>
      <c r="BD1500" s="70"/>
      <c r="BE1500" s="70"/>
      <c r="BF1500" s="70"/>
      <c r="BG1500" s="70"/>
      <c r="BH1500" s="70"/>
      <c r="BI1500" s="70"/>
      <c r="BJ1500" s="70"/>
      <c r="BK1500" s="70"/>
      <c r="BL1500" s="70"/>
      <c r="BM1500" s="70"/>
      <c r="BN1500" s="70"/>
      <c r="BO1500" s="70"/>
      <c r="BP1500" s="70"/>
      <c r="BQ1500" s="70"/>
      <c r="BR1500" s="70"/>
      <c r="BS1500" s="70"/>
    </row>
    <row r="1501" spans="7:71" ht="16.5" x14ac:dyDescent="0.35">
      <c r="G1501" s="70"/>
      <c r="H1501" s="70"/>
      <c r="I1501" s="70"/>
      <c r="J1501" s="70"/>
      <c r="K1501" s="70"/>
      <c r="L1501" s="70"/>
      <c r="M1501" s="70"/>
      <c r="N1501" s="70"/>
      <c r="O1501" s="70"/>
      <c r="P1501" s="70"/>
      <c r="Q1501" s="70"/>
      <c r="R1501" s="70"/>
      <c r="S1501" s="70"/>
      <c r="T1501" s="70"/>
      <c r="U1501" s="70"/>
      <c r="V1501" s="70"/>
      <c r="W1501" s="70"/>
      <c r="X1501" s="70"/>
      <c r="Y1501" s="70"/>
      <c r="Z1501" s="70"/>
      <c r="AA1501" s="70"/>
      <c r="AB1501" s="70"/>
      <c r="AC1501" s="70"/>
      <c r="AD1501" s="70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</row>
    <row r="1502" spans="7:71" ht="16.5" x14ac:dyDescent="0.35">
      <c r="G1502" s="70"/>
      <c r="H1502" s="70"/>
      <c r="I1502" s="70"/>
      <c r="J1502" s="70"/>
      <c r="K1502" s="70"/>
      <c r="L1502" s="70"/>
      <c r="M1502" s="70"/>
      <c r="N1502" s="70"/>
      <c r="O1502" s="70"/>
      <c r="P1502" s="70"/>
      <c r="Q1502" s="70"/>
      <c r="R1502" s="70"/>
      <c r="S1502" s="70"/>
      <c r="T1502" s="70"/>
      <c r="U1502" s="70"/>
      <c r="V1502" s="70"/>
      <c r="W1502" s="70"/>
      <c r="X1502" s="70"/>
      <c r="Y1502" s="70"/>
      <c r="Z1502" s="70"/>
      <c r="AA1502" s="70"/>
      <c r="AB1502" s="70"/>
      <c r="AC1502" s="70"/>
      <c r="AD1502" s="70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</row>
    <row r="1503" spans="7:71" ht="16.5" x14ac:dyDescent="0.35">
      <c r="G1503" s="70"/>
      <c r="H1503" s="70"/>
      <c r="I1503" s="70"/>
      <c r="J1503" s="70"/>
      <c r="K1503" s="70"/>
      <c r="L1503" s="70"/>
      <c r="M1503" s="70"/>
      <c r="N1503" s="70"/>
      <c r="O1503" s="70"/>
      <c r="P1503" s="70"/>
      <c r="Q1503" s="70"/>
      <c r="R1503" s="70"/>
      <c r="S1503" s="70"/>
      <c r="T1503" s="70"/>
      <c r="U1503" s="70"/>
      <c r="V1503" s="70"/>
      <c r="W1503" s="70"/>
      <c r="X1503" s="70"/>
      <c r="Y1503" s="70"/>
      <c r="Z1503" s="70"/>
      <c r="AA1503" s="70"/>
      <c r="AB1503" s="70"/>
      <c r="AC1503" s="70"/>
      <c r="AD1503" s="70"/>
      <c r="AE1503" s="70"/>
      <c r="AF1503" s="70"/>
      <c r="AG1503" s="70"/>
      <c r="AH1503" s="70"/>
      <c r="AI1503" s="70"/>
      <c r="AJ1503" s="70"/>
      <c r="AK1503" s="70"/>
      <c r="AL1503" s="70"/>
      <c r="AM1503" s="70"/>
      <c r="AN1503" s="70"/>
      <c r="AO1503" s="70"/>
      <c r="AP1503" s="70"/>
      <c r="AQ1503" s="70"/>
      <c r="AR1503" s="70"/>
      <c r="AS1503" s="70"/>
      <c r="AT1503" s="70"/>
      <c r="AU1503" s="70"/>
      <c r="AV1503" s="70"/>
      <c r="AW1503" s="70"/>
      <c r="AX1503" s="70"/>
      <c r="AY1503" s="70"/>
      <c r="AZ1503" s="70"/>
      <c r="BA1503" s="70"/>
      <c r="BB1503" s="70"/>
      <c r="BC1503" s="70"/>
      <c r="BD1503" s="70"/>
      <c r="BE1503" s="70"/>
      <c r="BF1503" s="70"/>
      <c r="BG1503" s="70"/>
      <c r="BH1503" s="70"/>
      <c r="BI1503" s="70"/>
      <c r="BJ1503" s="70"/>
      <c r="BK1503" s="70"/>
      <c r="BL1503" s="70"/>
      <c r="BM1503" s="70"/>
      <c r="BN1503" s="70"/>
      <c r="BO1503" s="70"/>
      <c r="BP1503" s="70"/>
      <c r="BQ1503" s="70"/>
      <c r="BR1503" s="70"/>
      <c r="BS1503" s="70"/>
    </row>
    <row r="1504" spans="7:71" ht="16.5" x14ac:dyDescent="0.35">
      <c r="G1504" s="70"/>
      <c r="H1504" s="70"/>
      <c r="I1504" s="70"/>
      <c r="J1504" s="70"/>
      <c r="K1504" s="70"/>
      <c r="L1504" s="70"/>
      <c r="M1504" s="70"/>
      <c r="N1504" s="70"/>
      <c r="O1504" s="70"/>
      <c r="P1504" s="70"/>
      <c r="Q1504" s="70"/>
      <c r="R1504" s="70"/>
      <c r="S1504" s="70"/>
      <c r="T1504" s="70"/>
      <c r="U1504" s="70"/>
      <c r="V1504" s="70"/>
      <c r="W1504" s="70"/>
      <c r="X1504" s="70"/>
      <c r="Y1504" s="70"/>
      <c r="Z1504" s="70"/>
      <c r="AA1504" s="70"/>
      <c r="AB1504" s="70"/>
      <c r="AC1504" s="70"/>
      <c r="AD1504" s="70"/>
      <c r="AE1504" s="70"/>
      <c r="AF1504" s="70"/>
      <c r="AG1504" s="70"/>
      <c r="AH1504" s="70"/>
      <c r="AI1504" s="70"/>
      <c r="AJ1504" s="70"/>
      <c r="AK1504" s="70"/>
      <c r="AL1504" s="70"/>
      <c r="AM1504" s="70"/>
      <c r="AN1504" s="70"/>
      <c r="AO1504" s="70"/>
      <c r="AP1504" s="70"/>
      <c r="AQ1504" s="70"/>
      <c r="AR1504" s="70"/>
      <c r="AS1504" s="70"/>
      <c r="AT1504" s="70"/>
      <c r="AU1504" s="70"/>
      <c r="AV1504" s="70"/>
      <c r="AW1504" s="70"/>
      <c r="AX1504" s="70"/>
      <c r="AY1504" s="70"/>
      <c r="AZ1504" s="70"/>
      <c r="BA1504" s="70"/>
      <c r="BB1504" s="70"/>
      <c r="BC1504" s="70"/>
      <c r="BD1504" s="70"/>
      <c r="BE1504" s="70"/>
      <c r="BF1504" s="70"/>
      <c r="BG1504" s="70"/>
      <c r="BH1504" s="70"/>
      <c r="BI1504" s="70"/>
      <c r="BJ1504" s="70"/>
      <c r="BK1504" s="70"/>
      <c r="BL1504" s="70"/>
      <c r="BM1504" s="70"/>
      <c r="BN1504" s="70"/>
      <c r="BO1504" s="70"/>
      <c r="BP1504" s="70"/>
      <c r="BQ1504" s="70"/>
      <c r="BR1504" s="70"/>
      <c r="BS1504" s="70"/>
    </row>
    <row r="1505" spans="7:71" ht="16.5" x14ac:dyDescent="0.35">
      <c r="G1505" s="70"/>
      <c r="H1505" s="70"/>
      <c r="I1505" s="70"/>
      <c r="J1505" s="70"/>
      <c r="K1505" s="70"/>
      <c r="L1505" s="70"/>
      <c r="M1505" s="70"/>
      <c r="N1505" s="70"/>
      <c r="O1505" s="70"/>
      <c r="P1505" s="70"/>
      <c r="Q1505" s="70"/>
      <c r="R1505" s="70"/>
      <c r="S1505" s="70"/>
      <c r="T1505" s="70"/>
      <c r="U1505" s="70"/>
      <c r="V1505" s="70"/>
      <c r="W1505" s="70"/>
      <c r="X1505" s="70"/>
      <c r="Y1505" s="70"/>
      <c r="Z1505" s="70"/>
      <c r="AA1505" s="70"/>
      <c r="AB1505" s="70"/>
      <c r="AC1505" s="70"/>
      <c r="AD1505" s="70"/>
      <c r="AE1505" s="70"/>
      <c r="AF1505" s="70"/>
      <c r="AG1505" s="70"/>
      <c r="AH1505" s="70"/>
      <c r="AI1505" s="70"/>
      <c r="AJ1505" s="70"/>
      <c r="AK1505" s="70"/>
      <c r="AL1505" s="70"/>
      <c r="AM1505" s="70"/>
      <c r="AN1505" s="70"/>
      <c r="AO1505" s="70"/>
      <c r="AP1505" s="70"/>
      <c r="AQ1505" s="70"/>
      <c r="AR1505" s="70"/>
      <c r="AS1505" s="70"/>
      <c r="AT1505" s="70"/>
      <c r="AU1505" s="70"/>
      <c r="AV1505" s="70"/>
      <c r="AW1505" s="70"/>
      <c r="AX1505" s="70"/>
      <c r="AY1505" s="70"/>
      <c r="AZ1505" s="70"/>
      <c r="BA1505" s="70"/>
      <c r="BB1505" s="70"/>
      <c r="BC1505" s="70"/>
      <c r="BD1505" s="70"/>
      <c r="BE1505" s="70"/>
      <c r="BF1505" s="70"/>
      <c r="BG1505" s="70"/>
      <c r="BH1505" s="70"/>
      <c r="BI1505" s="70"/>
      <c r="BJ1505" s="70"/>
      <c r="BK1505" s="70"/>
      <c r="BL1505" s="70"/>
      <c r="BM1505" s="70"/>
      <c r="BN1505" s="70"/>
      <c r="BO1505" s="70"/>
      <c r="BP1505" s="70"/>
      <c r="BQ1505" s="70"/>
      <c r="BR1505" s="70"/>
      <c r="BS1505" s="70"/>
    </row>
    <row r="1506" spans="7:71" ht="16.5" x14ac:dyDescent="0.35">
      <c r="G1506" s="70"/>
      <c r="H1506" s="70"/>
      <c r="I1506" s="70"/>
      <c r="J1506" s="70"/>
      <c r="K1506" s="70"/>
      <c r="L1506" s="70"/>
      <c r="M1506" s="70"/>
      <c r="N1506" s="70"/>
      <c r="O1506" s="70"/>
      <c r="P1506" s="70"/>
      <c r="Q1506" s="70"/>
      <c r="R1506" s="70"/>
      <c r="S1506" s="70"/>
      <c r="T1506" s="70"/>
      <c r="U1506" s="70"/>
      <c r="V1506" s="70"/>
      <c r="W1506" s="70"/>
      <c r="X1506" s="70"/>
      <c r="Y1506" s="70"/>
      <c r="Z1506" s="70"/>
      <c r="AA1506" s="70"/>
      <c r="AB1506" s="70"/>
      <c r="AC1506" s="70"/>
      <c r="AD1506" s="70"/>
      <c r="AE1506" s="70"/>
      <c r="AF1506" s="70"/>
      <c r="AG1506" s="70"/>
      <c r="AH1506" s="70"/>
      <c r="AI1506" s="70"/>
      <c r="AJ1506" s="70"/>
      <c r="AK1506" s="70"/>
      <c r="AL1506" s="70"/>
      <c r="AM1506" s="70"/>
      <c r="AN1506" s="70"/>
      <c r="AO1506" s="70"/>
      <c r="AP1506" s="70"/>
      <c r="AQ1506" s="70"/>
      <c r="AR1506" s="70"/>
      <c r="AS1506" s="70"/>
      <c r="AT1506" s="70"/>
      <c r="AU1506" s="70"/>
      <c r="AV1506" s="70"/>
      <c r="AW1506" s="70"/>
      <c r="AX1506" s="70"/>
      <c r="AY1506" s="70"/>
      <c r="AZ1506" s="70"/>
      <c r="BA1506" s="70"/>
      <c r="BB1506" s="70"/>
      <c r="BC1506" s="70"/>
      <c r="BD1506" s="70"/>
      <c r="BE1506" s="70"/>
      <c r="BF1506" s="70"/>
      <c r="BG1506" s="70"/>
      <c r="BH1506" s="70"/>
      <c r="BI1506" s="70"/>
      <c r="BJ1506" s="70"/>
      <c r="BK1506" s="70"/>
      <c r="BL1506" s="70"/>
      <c r="BM1506" s="70"/>
      <c r="BN1506" s="70"/>
      <c r="BO1506" s="70"/>
      <c r="BP1506" s="70"/>
      <c r="BQ1506" s="70"/>
      <c r="BR1506" s="70"/>
      <c r="BS1506" s="70"/>
    </row>
    <row r="1507" spans="7:71" ht="16.5" x14ac:dyDescent="0.35">
      <c r="G1507" s="70"/>
      <c r="H1507" s="70"/>
      <c r="I1507" s="70"/>
      <c r="J1507" s="70"/>
      <c r="K1507" s="70"/>
      <c r="L1507" s="70"/>
      <c r="M1507" s="70"/>
      <c r="N1507" s="70"/>
      <c r="O1507" s="70"/>
      <c r="P1507" s="70"/>
      <c r="Q1507" s="70"/>
      <c r="R1507" s="70"/>
      <c r="S1507" s="70"/>
      <c r="T1507" s="70"/>
      <c r="U1507" s="70"/>
      <c r="V1507" s="70"/>
      <c r="W1507" s="70"/>
      <c r="X1507" s="70"/>
      <c r="Y1507" s="70"/>
      <c r="Z1507" s="70"/>
      <c r="AA1507" s="70"/>
      <c r="AB1507" s="70"/>
      <c r="AC1507" s="70"/>
      <c r="AD1507" s="70"/>
      <c r="AE1507" s="70"/>
      <c r="AF1507" s="70"/>
      <c r="AG1507" s="70"/>
      <c r="AH1507" s="70"/>
      <c r="AI1507" s="70"/>
      <c r="AJ1507" s="70"/>
      <c r="AK1507" s="70"/>
      <c r="AL1507" s="70"/>
      <c r="AM1507" s="70"/>
      <c r="AN1507" s="70"/>
      <c r="AO1507" s="70"/>
      <c r="AP1507" s="70"/>
      <c r="AQ1507" s="70"/>
      <c r="AR1507" s="70"/>
      <c r="AS1507" s="70"/>
      <c r="AT1507" s="70"/>
      <c r="AU1507" s="70"/>
      <c r="AV1507" s="70"/>
      <c r="AW1507" s="70"/>
      <c r="AX1507" s="70"/>
      <c r="AY1507" s="70"/>
      <c r="AZ1507" s="70"/>
      <c r="BA1507" s="70"/>
      <c r="BB1507" s="70"/>
      <c r="BC1507" s="70"/>
      <c r="BD1507" s="70"/>
      <c r="BE1507" s="70"/>
      <c r="BF1507" s="70"/>
      <c r="BG1507" s="70"/>
      <c r="BH1507" s="70"/>
      <c r="BI1507" s="70"/>
      <c r="BJ1507" s="70"/>
      <c r="BK1507" s="70"/>
      <c r="BL1507" s="70"/>
      <c r="BM1507" s="70"/>
      <c r="BN1507" s="70"/>
      <c r="BO1507" s="70"/>
      <c r="BP1507" s="70"/>
      <c r="BQ1507" s="70"/>
      <c r="BR1507" s="70"/>
      <c r="BS1507" s="70"/>
    </row>
    <row r="1508" spans="7:71" ht="16.5" x14ac:dyDescent="0.35">
      <c r="G1508" s="70"/>
      <c r="H1508" s="70"/>
      <c r="I1508" s="70"/>
      <c r="J1508" s="70"/>
      <c r="K1508" s="70"/>
      <c r="L1508" s="70"/>
      <c r="M1508" s="70"/>
      <c r="N1508" s="70"/>
      <c r="O1508" s="70"/>
      <c r="P1508" s="70"/>
      <c r="Q1508" s="70"/>
      <c r="R1508" s="70"/>
      <c r="S1508" s="70"/>
      <c r="T1508" s="70"/>
      <c r="U1508" s="70"/>
      <c r="V1508" s="70"/>
      <c r="W1508" s="70"/>
      <c r="X1508" s="70"/>
      <c r="Y1508" s="70"/>
      <c r="Z1508" s="70"/>
      <c r="AA1508" s="70"/>
      <c r="AB1508" s="70"/>
      <c r="AC1508" s="70"/>
      <c r="AD1508" s="70"/>
      <c r="AE1508" s="70"/>
      <c r="AF1508" s="70"/>
      <c r="AG1508" s="70"/>
      <c r="AH1508" s="70"/>
      <c r="AI1508" s="70"/>
      <c r="AJ1508" s="70"/>
      <c r="AK1508" s="70"/>
      <c r="AL1508" s="70"/>
      <c r="AM1508" s="70"/>
      <c r="AN1508" s="70"/>
      <c r="AO1508" s="70"/>
      <c r="AP1508" s="70"/>
      <c r="AQ1508" s="70"/>
      <c r="AR1508" s="70"/>
      <c r="AS1508" s="70"/>
      <c r="AT1508" s="70"/>
      <c r="AU1508" s="70"/>
      <c r="AV1508" s="70"/>
      <c r="AW1508" s="70"/>
      <c r="AX1508" s="70"/>
      <c r="AY1508" s="70"/>
      <c r="AZ1508" s="70"/>
      <c r="BA1508" s="70"/>
      <c r="BB1508" s="70"/>
      <c r="BC1508" s="70"/>
      <c r="BD1508" s="70"/>
      <c r="BE1508" s="70"/>
      <c r="BF1508" s="70"/>
      <c r="BG1508" s="70"/>
      <c r="BH1508" s="70"/>
      <c r="BI1508" s="70"/>
      <c r="BJ1508" s="70"/>
      <c r="BK1508" s="70"/>
      <c r="BL1508" s="70"/>
      <c r="BM1508" s="70"/>
      <c r="BN1508" s="70"/>
      <c r="BO1508" s="70"/>
      <c r="BP1508" s="70"/>
      <c r="BQ1508" s="70"/>
      <c r="BR1508" s="70"/>
      <c r="BS1508" s="70"/>
    </row>
    <row r="1509" spans="7:71" ht="16.5" x14ac:dyDescent="0.35">
      <c r="G1509" s="70"/>
      <c r="H1509" s="70"/>
      <c r="I1509" s="70"/>
      <c r="J1509" s="70"/>
      <c r="K1509" s="70"/>
      <c r="L1509" s="70"/>
      <c r="M1509" s="70"/>
      <c r="N1509" s="70"/>
      <c r="O1509" s="70"/>
      <c r="P1509" s="70"/>
      <c r="Q1509" s="70"/>
      <c r="R1509" s="70"/>
      <c r="S1509" s="70"/>
      <c r="T1509" s="70"/>
      <c r="U1509" s="70"/>
      <c r="V1509" s="70"/>
      <c r="W1509" s="70"/>
      <c r="X1509" s="70"/>
      <c r="Y1509" s="70"/>
      <c r="Z1509" s="70"/>
      <c r="AA1509" s="70"/>
      <c r="AB1509" s="70"/>
      <c r="AC1509" s="70"/>
      <c r="AD1509" s="70"/>
      <c r="AE1509" s="70"/>
      <c r="AF1509" s="70"/>
      <c r="AG1509" s="70"/>
      <c r="AH1509" s="70"/>
      <c r="AI1509" s="70"/>
      <c r="AJ1509" s="70"/>
      <c r="AK1509" s="70"/>
      <c r="AL1509" s="70"/>
      <c r="AM1509" s="70"/>
      <c r="AN1509" s="70"/>
      <c r="AO1509" s="70"/>
      <c r="AP1509" s="70"/>
      <c r="AQ1509" s="70"/>
      <c r="AR1509" s="70"/>
      <c r="AS1509" s="70"/>
      <c r="AT1509" s="70"/>
      <c r="AU1509" s="70"/>
      <c r="AV1509" s="70"/>
      <c r="AW1509" s="70"/>
      <c r="AX1509" s="70"/>
      <c r="AY1509" s="70"/>
      <c r="AZ1509" s="70"/>
      <c r="BA1509" s="70"/>
      <c r="BB1509" s="70"/>
      <c r="BC1509" s="70"/>
      <c r="BD1509" s="70"/>
      <c r="BE1509" s="70"/>
      <c r="BF1509" s="70"/>
      <c r="BG1509" s="70"/>
      <c r="BH1509" s="70"/>
      <c r="BI1509" s="70"/>
      <c r="BJ1509" s="70"/>
      <c r="BK1509" s="70"/>
      <c r="BL1509" s="70"/>
      <c r="BM1509" s="70"/>
      <c r="BN1509" s="70"/>
      <c r="BO1509" s="70"/>
      <c r="BP1509" s="70"/>
      <c r="BQ1509" s="70"/>
      <c r="BR1509" s="70"/>
      <c r="BS1509" s="70"/>
    </row>
    <row r="1510" spans="7:71" ht="16.5" x14ac:dyDescent="0.35">
      <c r="G1510" s="70"/>
      <c r="H1510" s="70"/>
      <c r="I1510" s="70"/>
      <c r="J1510" s="70"/>
      <c r="K1510" s="70"/>
      <c r="L1510" s="70"/>
      <c r="M1510" s="70"/>
      <c r="N1510" s="70"/>
      <c r="O1510" s="70"/>
      <c r="P1510" s="70"/>
      <c r="Q1510" s="70"/>
      <c r="R1510" s="70"/>
      <c r="S1510" s="70"/>
      <c r="T1510" s="70"/>
      <c r="U1510" s="70"/>
      <c r="V1510" s="70"/>
      <c r="W1510" s="70"/>
      <c r="X1510" s="70"/>
      <c r="Y1510" s="70"/>
      <c r="Z1510" s="70"/>
      <c r="AA1510" s="70"/>
      <c r="AB1510" s="70"/>
      <c r="AC1510" s="70"/>
      <c r="AD1510" s="70"/>
      <c r="AE1510" s="70"/>
      <c r="AF1510" s="70"/>
      <c r="AG1510" s="70"/>
      <c r="AH1510" s="70"/>
      <c r="AI1510" s="70"/>
      <c r="AJ1510" s="70"/>
      <c r="AK1510" s="70"/>
      <c r="AL1510" s="70"/>
      <c r="AM1510" s="70"/>
      <c r="AN1510" s="70"/>
      <c r="AO1510" s="70"/>
      <c r="AP1510" s="70"/>
      <c r="AQ1510" s="70"/>
      <c r="AR1510" s="70"/>
      <c r="AS1510" s="70"/>
      <c r="AT1510" s="70"/>
      <c r="AU1510" s="70"/>
      <c r="AV1510" s="70"/>
      <c r="AW1510" s="70"/>
      <c r="AX1510" s="70"/>
      <c r="AY1510" s="70"/>
      <c r="AZ1510" s="70"/>
      <c r="BA1510" s="70"/>
      <c r="BB1510" s="70"/>
      <c r="BC1510" s="70"/>
      <c r="BD1510" s="70"/>
      <c r="BE1510" s="70"/>
      <c r="BF1510" s="70"/>
      <c r="BG1510" s="70"/>
      <c r="BH1510" s="70"/>
      <c r="BI1510" s="70"/>
      <c r="BJ1510" s="70"/>
      <c r="BK1510" s="70"/>
      <c r="BL1510" s="70"/>
      <c r="BM1510" s="70"/>
      <c r="BN1510" s="70"/>
      <c r="BO1510" s="70"/>
      <c r="BP1510" s="70"/>
      <c r="BQ1510" s="70"/>
      <c r="BR1510" s="70"/>
      <c r="BS1510" s="70"/>
    </row>
    <row r="1511" spans="7:71" ht="16.5" x14ac:dyDescent="0.35">
      <c r="G1511" s="70"/>
      <c r="H1511" s="70"/>
      <c r="I1511" s="70"/>
      <c r="J1511" s="70"/>
      <c r="K1511" s="70"/>
      <c r="L1511" s="70"/>
      <c r="M1511" s="70"/>
      <c r="N1511" s="70"/>
      <c r="O1511" s="70"/>
      <c r="P1511" s="70"/>
      <c r="Q1511" s="70"/>
      <c r="R1511" s="70"/>
      <c r="S1511" s="70"/>
      <c r="T1511" s="70"/>
      <c r="U1511" s="70"/>
      <c r="V1511" s="70"/>
      <c r="W1511" s="70"/>
      <c r="X1511" s="70"/>
      <c r="Y1511" s="70"/>
      <c r="Z1511" s="70"/>
      <c r="AA1511" s="70"/>
      <c r="AB1511" s="70"/>
      <c r="AC1511" s="70"/>
      <c r="AD1511" s="70"/>
      <c r="AE1511" s="70"/>
      <c r="AF1511" s="70"/>
      <c r="AG1511" s="70"/>
      <c r="AH1511" s="70"/>
      <c r="AI1511" s="70"/>
      <c r="AJ1511" s="70"/>
      <c r="AK1511" s="70"/>
      <c r="AL1511" s="70"/>
      <c r="AM1511" s="70"/>
      <c r="AN1511" s="70"/>
      <c r="AO1511" s="70"/>
      <c r="AP1511" s="70"/>
      <c r="AQ1511" s="70"/>
      <c r="AR1511" s="70"/>
      <c r="AS1511" s="70"/>
      <c r="AT1511" s="70"/>
      <c r="AU1511" s="70"/>
      <c r="AV1511" s="70"/>
      <c r="AW1511" s="70"/>
      <c r="AX1511" s="70"/>
      <c r="AY1511" s="70"/>
      <c r="AZ1511" s="70"/>
      <c r="BA1511" s="70"/>
      <c r="BB1511" s="70"/>
      <c r="BC1511" s="70"/>
      <c r="BD1511" s="70"/>
      <c r="BE1511" s="70"/>
      <c r="BF1511" s="70"/>
      <c r="BG1511" s="70"/>
      <c r="BH1511" s="70"/>
      <c r="BI1511" s="70"/>
      <c r="BJ1511" s="70"/>
      <c r="BK1511" s="70"/>
      <c r="BL1511" s="70"/>
      <c r="BM1511" s="70"/>
      <c r="BN1511" s="70"/>
      <c r="BO1511" s="70"/>
      <c r="BP1511" s="70"/>
      <c r="BQ1511" s="70"/>
      <c r="BR1511" s="70"/>
      <c r="BS1511" s="70"/>
    </row>
    <row r="1512" spans="7:71" ht="16.5" x14ac:dyDescent="0.35">
      <c r="G1512" s="70"/>
      <c r="H1512" s="70"/>
      <c r="I1512" s="70"/>
      <c r="J1512" s="70"/>
      <c r="K1512" s="70"/>
      <c r="L1512" s="70"/>
      <c r="M1512" s="70"/>
      <c r="N1512" s="70"/>
      <c r="O1512" s="70"/>
      <c r="P1512" s="70"/>
      <c r="Q1512" s="70"/>
      <c r="R1512" s="70"/>
      <c r="S1512" s="70"/>
      <c r="T1512" s="70"/>
      <c r="U1512" s="70"/>
      <c r="V1512" s="70"/>
      <c r="W1512" s="70"/>
      <c r="X1512" s="70"/>
      <c r="Y1512" s="70"/>
      <c r="Z1512" s="70"/>
      <c r="AA1512" s="70"/>
      <c r="AB1512" s="70"/>
      <c r="AC1512" s="70"/>
      <c r="AD1512" s="70"/>
      <c r="AE1512" s="70"/>
      <c r="AF1512" s="70"/>
      <c r="AG1512" s="70"/>
      <c r="AH1512" s="70"/>
      <c r="AI1512" s="70"/>
      <c r="AJ1512" s="70"/>
      <c r="AK1512" s="70"/>
      <c r="AL1512" s="70"/>
      <c r="AM1512" s="70"/>
      <c r="AN1512" s="70"/>
      <c r="AO1512" s="70"/>
      <c r="AP1512" s="70"/>
      <c r="AQ1512" s="70"/>
      <c r="AR1512" s="70"/>
      <c r="AS1512" s="70"/>
      <c r="AT1512" s="70"/>
      <c r="AU1512" s="70"/>
      <c r="AV1512" s="70"/>
      <c r="AW1512" s="70"/>
      <c r="AX1512" s="70"/>
      <c r="AY1512" s="70"/>
      <c r="AZ1512" s="70"/>
      <c r="BA1512" s="70"/>
      <c r="BB1512" s="70"/>
      <c r="BC1512" s="70"/>
      <c r="BD1512" s="70"/>
      <c r="BE1512" s="70"/>
      <c r="BF1512" s="70"/>
      <c r="BG1512" s="70"/>
      <c r="BH1512" s="70"/>
      <c r="BI1512" s="70"/>
      <c r="BJ1512" s="70"/>
      <c r="BK1512" s="70"/>
      <c r="BL1512" s="70"/>
      <c r="BM1512" s="70"/>
      <c r="BN1512" s="70"/>
      <c r="BO1512" s="70"/>
      <c r="BP1512" s="70"/>
      <c r="BQ1512" s="70"/>
      <c r="BR1512" s="70"/>
      <c r="BS1512" s="70"/>
    </row>
    <row r="1513" spans="7:71" ht="16.5" x14ac:dyDescent="0.35">
      <c r="G1513" s="70"/>
      <c r="H1513" s="70"/>
      <c r="I1513" s="70"/>
      <c r="J1513" s="70"/>
      <c r="K1513" s="70"/>
      <c r="L1513" s="70"/>
      <c r="M1513" s="70"/>
      <c r="N1513" s="70"/>
      <c r="O1513" s="70"/>
      <c r="P1513" s="70"/>
      <c r="Q1513" s="70"/>
      <c r="R1513" s="70"/>
      <c r="S1513" s="70"/>
      <c r="T1513" s="70"/>
      <c r="U1513" s="70"/>
      <c r="V1513" s="70"/>
      <c r="W1513" s="70"/>
      <c r="X1513" s="70"/>
      <c r="Y1513" s="70"/>
      <c r="Z1513" s="70"/>
      <c r="AA1513" s="70"/>
      <c r="AB1513" s="70"/>
      <c r="AC1513" s="70"/>
      <c r="AD1513" s="70"/>
      <c r="AE1513" s="70"/>
      <c r="AF1513" s="70"/>
      <c r="AG1513" s="70"/>
      <c r="AH1513" s="70"/>
      <c r="AI1513" s="70"/>
      <c r="AJ1513" s="70"/>
      <c r="AK1513" s="70"/>
      <c r="AL1513" s="70"/>
      <c r="AM1513" s="70"/>
      <c r="AN1513" s="70"/>
      <c r="AO1513" s="70"/>
      <c r="AP1513" s="70"/>
      <c r="AQ1513" s="70"/>
      <c r="AR1513" s="70"/>
      <c r="AS1513" s="70"/>
      <c r="AT1513" s="70"/>
      <c r="AU1513" s="70"/>
      <c r="AV1513" s="70"/>
      <c r="AW1513" s="70"/>
      <c r="AX1513" s="70"/>
      <c r="AY1513" s="70"/>
      <c r="AZ1513" s="70"/>
      <c r="BA1513" s="70"/>
      <c r="BB1513" s="70"/>
      <c r="BC1513" s="70"/>
      <c r="BD1513" s="70"/>
      <c r="BE1513" s="70"/>
      <c r="BF1513" s="70"/>
      <c r="BG1513" s="70"/>
      <c r="BH1513" s="70"/>
      <c r="BI1513" s="70"/>
      <c r="BJ1513" s="70"/>
      <c r="BK1513" s="70"/>
      <c r="BL1513" s="70"/>
      <c r="BM1513" s="70"/>
      <c r="BN1513" s="70"/>
      <c r="BO1513" s="70"/>
      <c r="BP1513" s="70"/>
      <c r="BQ1513" s="70"/>
      <c r="BR1513" s="70"/>
      <c r="BS1513" s="70"/>
    </row>
    <row r="1514" spans="7:71" ht="16.5" x14ac:dyDescent="0.35">
      <c r="G1514" s="70"/>
      <c r="H1514" s="70"/>
      <c r="I1514" s="70"/>
      <c r="J1514" s="70"/>
      <c r="K1514" s="70"/>
      <c r="L1514" s="70"/>
      <c r="M1514" s="70"/>
      <c r="N1514" s="70"/>
      <c r="O1514" s="70"/>
      <c r="P1514" s="70"/>
      <c r="Q1514" s="70"/>
      <c r="R1514" s="70"/>
      <c r="S1514" s="70"/>
      <c r="T1514" s="70"/>
      <c r="U1514" s="70"/>
      <c r="V1514" s="70"/>
      <c r="W1514" s="70"/>
      <c r="X1514" s="70"/>
      <c r="Y1514" s="70"/>
      <c r="Z1514" s="70"/>
      <c r="AA1514" s="70"/>
      <c r="AB1514" s="70"/>
      <c r="AC1514" s="70"/>
      <c r="AD1514" s="70"/>
      <c r="AE1514" s="70"/>
      <c r="AF1514" s="70"/>
      <c r="AG1514" s="70"/>
      <c r="AH1514" s="70"/>
      <c r="AI1514" s="70"/>
      <c r="AJ1514" s="70"/>
      <c r="AK1514" s="70"/>
      <c r="AL1514" s="70"/>
      <c r="AM1514" s="70"/>
      <c r="AN1514" s="70"/>
      <c r="AO1514" s="70"/>
      <c r="AP1514" s="70"/>
      <c r="AQ1514" s="70"/>
      <c r="AR1514" s="70"/>
      <c r="AS1514" s="70"/>
      <c r="AT1514" s="70"/>
      <c r="AU1514" s="70"/>
      <c r="AV1514" s="70"/>
      <c r="AW1514" s="70"/>
      <c r="AX1514" s="70"/>
      <c r="AY1514" s="70"/>
      <c r="AZ1514" s="70"/>
      <c r="BA1514" s="70"/>
      <c r="BB1514" s="70"/>
      <c r="BC1514" s="70"/>
      <c r="BD1514" s="70"/>
      <c r="BE1514" s="70"/>
      <c r="BF1514" s="70"/>
      <c r="BG1514" s="70"/>
      <c r="BH1514" s="70"/>
      <c r="BI1514" s="70"/>
      <c r="BJ1514" s="70"/>
      <c r="BK1514" s="70"/>
      <c r="BL1514" s="70"/>
      <c r="BM1514" s="70"/>
      <c r="BN1514" s="70"/>
      <c r="BO1514" s="70"/>
      <c r="BP1514" s="70"/>
      <c r="BQ1514" s="70"/>
      <c r="BR1514" s="70"/>
      <c r="BS1514" s="70"/>
    </row>
    <row r="1515" spans="7:71" ht="16.5" x14ac:dyDescent="0.35">
      <c r="G1515" s="70"/>
      <c r="H1515" s="70"/>
      <c r="I1515" s="70"/>
      <c r="J1515" s="70"/>
      <c r="K1515" s="70"/>
      <c r="L1515" s="70"/>
      <c r="M1515" s="70"/>
      <c r="N1515" s="70"/>
      <c r="O1515" s="70"/>
      <c r="P1515" s="70"/>
      <c r="Q1515" s="70"/>
      <c r="R1515" s="70"/>
      <c r="S1515" s="70"/>
      <c r="T1515" s="70"/>
      <c r="U1515" s="70"/>
      <c r="V1515" s="70"/>
      <c r="W1515" s="70"/>
      <c r="X1515" s="70"/>
      <c r="Y1515" s="70"/>
      <c r="Z1515" s="70"/>
      <c r="AA1515" s="70"/>
      <c r="AB1515" s="70"/>
      <c r="AC1515" s="70"/>
      <c r="AD1515" s="70"/>
      <c r="AE1515" s="70"/>
      <c r="AF1515" s="70"/>
      <c r="AG1515" s="70"/>
      <c r="AH1515" s="70"/>
      <c r="AI1515" s="70"/>
      <c r="AJ1515" s="70"/>
      <c r="AK1515" s="70"/>
      <c r="AL1515" s="70"/>
      <c r="AM1515" s="70"/>
      <c r="AN1515" s="70"/>
      <c r="AO1515" s="70"/>
      <c r="AP1515" s="70"/>
      <c r="AQ1515" s="70"/>
      <c r="AR1515" s="70"/>
      <c r="AS1515" s="70"/>
      <c r="AT1515" s="70"/>
      <c r="AU1515" s="70"/>
      <c r="AV1515" s="70"/>
      <c r="AW1515" s="70"/>
      <c r="AX1515" s="70"/>
      <c r="AY1515" s="70"/>
      <c r="AZ1515" s="70"/>
      <c r="BA1515" s="70"/>
      <c r="BB1515" s="70"/>
      <c r="BC1515" s="70"/>
      <c r="BD1515" s="70"/>
      <c r="BE1515" s="70"/>
      <c r="BF1515" s="70"/>
      <c r="BG1515" s="70"/>
      <c r="BH1515" s="70"/>
      <c r="BI1515" s="70"/>
      <c r="BJ1515" s="70"/>
      <c r="BK1515" s="70"/>
      <c r="BL1515" s="70"/>
      <c r="BM1515" s="70"/>
      <c r="BN1515" s="70"/>
      <c r="BO1515" s="70"/>
      <c r="BP1515" s="70"/>
      <c r="BQ1515" s="70"/>
      <c r="BR1515" s="70"/>
      <c r="BS1515" s="70"/>
    </row>
    <row r="1516" spans="7:71" ht="16.5" x14ac:dyDescent="0.35">
      <c r="G1516" s="70"/>
      <c r="H1516" s="70"/>
      <c r="I1516" s="70"/>
      <c r="J1516" s="70"/>
      <c r="K1516" s="70"/>
      <c r="L1516" s="70"/>
      <c r="M1516" s="70"/>
      <c r="N1516" s="70"/>
      <c r="O1516" s="70"/>
      <c r="P1516" s="70"/>
      <c r="Q1516" s="70"/>
      <c r="R1516" s="70"/>
      <c r="S1516" s="70"/>
      <c r="T1516" s="70"/>
      <c r="U1516" s="70"/>
      <c r="V1516" s="70"/>
      <c r="W1516" s="70"/>
      <c r="X1516" s="70"/>
      <c r="Y1516" s="70"/>
      <c r="Z1516" s="70"/>
      <c r="AA1516" s="70"/>
      <c r="AB1516" s="70"/>
      <c r="AC1516" s="70"/>
      <c r="AD1516" s="70"/>
      <c r="AE1516" s="70"/>
      <c r="AF1516" s="70"/>
      <c r="AG1516" s="70"/>
      <c r="AH1516" s="70"/>
      <c r="AI1516" s="70"/>
      <c r="AJ1516" s="70"/>
      <c r="AK1516" s="70"/>
      <c r="AL1516" s="70"/>
      <c r="AM1516" s="70"/>
      <c r="AN1516" s="70"/>
      <c r="AO1516" s="70"/>
      <c r="AP1516" s="70"/>
      <c r="AQ1516" s="70"/>
      <c r="AR1516" s="70"/>
      <c r="AS1516" s="70"/>
      <c r="AT1516" s="70"/>
      <c r="AU1516" s="70"/>
      <c r="AV1516" s="70"/>
      <c r="AW1516" s="70"/>
      <c r="AX1516" s="70"/>
      <c r="AY1516" s="70"/>
      <c r="AZ1516" s="70"/>
      <c r="BA1516" s="70"/>
      <c r="BB1516" s="70"/>
      <c r="BC1516" s="70"/>
      <c r="BD1516" s="70"/>
      <c r="BE1516" s="70"/>
      <c r="BF1516" s="70"/>
      <c r="BG1516" s="70"/>
      <c r="BH1516" s="70"/>
      <c r="BI1516" s="70"/>
      <c r="BJ1516" s="70"/>
      <c r="BK1516" s="70"/>
      <c r="BL1516" s="70"/>
      <c r="BM1516" s="70"/>
      <c r="BN1516" s="70"/>
      <c r="BO1516" s="70"/>
      <c r="BP1516" s="70"/>
      <c r="BQ1516" s="70"/>
      <c r="BR1516" s="70"/>
      <c r="BS1516" s="70"/>
    </row>
    <row r="1517" spans="7:71" ht="16.5" x14ac:dyDescent="0.35">
      <c r="G1517" s="70"/>
      <c r="H1517" s="70"/>
      <c r="I1517" s="70"/>
      <c r="J1517" s="70"/>
      <c r="K1517" s="70"/>
      <c r="L1517" s="70"/>
      <c r="M1517" s="70"/>
      <c r="N1517" s="70"/>
      <c r="O1517" s="70"/>
      <c r="P1517" s="70"/>
      <c r="Q1517" s="70"/>
      <c r="R1517" s="70"/>
      <c r="S1517" s="70"/>
      <c r="T1517" s="70"/>
      <c r="U1517" s="70"/>
      <c r="V1517" s="70"/>
      <c r="W1517" s="70"/>
      <c r="X1517" s="70"/>
      <c r="Y1517" s="70"/>
      <c r="Z1517" s="70"/>
      <c r="AA1517" s="70"/>
      <c r="AB1517" s="70"/>
      <c r="AC1517" s="70"/>
      <c r="AD1517" s="70"/>
      <c r="AE1517" s="70"/>
      <c r="AF1517" s="70"/>
      <c r="AG1517" s="70"/>
      <c r="AH1517" s="70"/>
      <c r="AI1517" s="70"/>
      <c r="AJ1517" s="70"/>
      <c r="AK1517" s="70"/>
      <c r="AL1517" s="70"/>
      <c r="AM1517" s="70"/>
      <c r="AN1517" s="70"/>
      <c r="AO1517" s="70"/>
      <c r="AP1517" s="70"/>
      <c r="AQ1517" s="70"/>
      <c r="AR1517" s="70"/>
      <c r="AS1517" s="70"/>
      <c r="AT1517" s="70"/>
      <c r="AU1517" s="70"/>
      <c r="AV1517" s="70"/>
      <c r="AW1517" s="70"/>
      <c r="AX1517" s="70"/>
      <c r="AY1517" s="70"/>
      <c r="AZ1517" s="70"/>
      <c r="BA1517" s="70"/>
      <c r="BB1517" s="70"/>
      <c r="BC1517" s="70"/>
      <c r="BD1517" s="70"/>
      <c r="BE1517" s="70"/>
      <c r="BF1517" s="70"/>
      <c r="BG1517" s="70"/>
      <c r="BH1517" s="70"/>
      <c r="BI1517" s="70"/>
      <c r="BJ1517" s="70"/>
      <c r="BK1517" s="70"/>
      <c r="BL1517" s="70"/>
      <c r="BM1517" s="70"/>
      <c r="BN1517" s="70"/>
      <c r="BO1517" s="70"/>
      <c r="BP1517" s="70"/>
      <c r="BQ1517" s="70"/>
      <c r="BR1517" s="70"/>
      <c r="BS1517" s="70"/>
    </row>
    <row r="1518" spans="7:71" ht="16.5" x14ac:dyDescent="0.35">
      <c r="G1518" s="70"/>
      <c r="H1518" s="70"/>
      <c r="I1518" s="70"/>
      <c r="J1518" s="70"/>
      <c r="K1518" s="70"/>
      <c r="L1518" s="70"/>
      <c r="M1518" s="70"/>
      <c r="N1518" s="70"/>
      <c r="O1518" s="70"/>
      <c r="P1518" s="70"/>
      <c r="Q1518" s="70"/>
      <c r="R1518" s="70"/>
      <c r="S1518" s="70"/>
      <c r="T1518" s="70"/>
      <c r="U1518" s="70"/>
      <c r="V1518" s="70"/>
      <c r="W1518" s="70"/>
      <c r="X1518" s="70"/>
      <c r="Y1518" s="70"/>
      <c r="Z1518" s="70"/>
      <c r="AA1518" s="70"/>
      <c r="AB1518" s="70"/>
      <c r="AC1518" s="70"/>
      <c r="AD1518" s="70"/>
      <c r="AE1518" s="70"/>
      <c r="AF1518" s="70"/>
      <c r="AG1518" s="70"/>
      <c r="AH1518" s="70"/>
      <c r="AI1518" s="70"/>
      <c r="AJ1518" s="70"/>
      <c r="AK1518" s="70"/>
      <c r="AL1518" s="70"/>
      <c r="AM1518" s="70"/>
      <c r="AN1518" s="70"/>
      <c r="AO1518" s="70"/>
      <c r="AP1518" s="70"/>
      <c r="AQ1518" s="70"/>
      <c r="AR1518" s="70"/>
      <c r="AS1518" s="70"/>
      <c r="AT1518" s="70"/>
      <c r="AU1518" s="70"/>
      <c r="AV1518" s="70"/>
      <c r="AW1518" s="70"/>
      <c r="AX1518" s="70"/>
      <c r="AY1518" s="70"/>
      <c r="AZ1518" s="70"/>
      <c r="BA1518" s="70"/>
      <c r="BB1518" s="70"/>
      <c r="BC1518" s="70"/>
      <c r="BD1518" s="70"/>
      <c r="BE1518" s="70"/>
      <c r="BF1518" s="70"/>
      <c r="BG1518" s="70"/>
      <c r="BH1518" s="70"/>
      <c r="BI1518" s="70"/>
      <c r="BJ1518" s="70"/>
      <c r="BK1518" s="70"/>
      <c r="BL1518" s="70"/>
      <c r="BM1518" s="70"/>
      <c r="BN1518" s="70"/>
      <c r="BO1518" s="70"/>
      <c r="BP1518" s="70"/>
      <c r="BQ1518" s="70"/>
      <c r="BR1518" s="70"/>
      <c r="BS1518" s="70"/>
    </row>
    <row r="1519" spans="7:71" ht="16.5" x14ac:dyDescent="0.35">
      <c r="G1519" s="70"/>
      <c r="H1519" s="70"/>
      <c r="I1519" s="70"/>
      <c r="J1519" s="70"/>
      <c r="K1519" s="70"/>
      <c r="L1519" s="70"/>
      <c r="M1519" s="70"/>
      <c r="N1519" s="70"/>
      <c r="O1519" s="70"/>
      <c r="P1519" s="70"/>
      <c r="Q1519" s="70"/>
      <c r="R1519" s="70"/>
      <c r="S1519" s="70"/>
      <c r="T1519" s="70"/>
      <c r="U1519" s="70"/>
      <c r="V1519" s="70"/>
      <c r="W1519" s="70"/>
      <c r="X1519" s="70"/>
      <c r="Y1519" s="70"/>
      <c r="Z1519" s="70"/>
      <c r="AA1519" s="70"/>
      <c r="AB1519" s="70"/>
      <c r="AC1519" s="70"/>
      <c r="AD1519" s="70"/>
      <c r="AE1519" s="70"/>
      <c r="AF1519" s="70"/>
      <c r="AG1519" s="70"/>
      <c r="AH1519" s="70"/>
      <c r="AI1519" s="70"/>
      <c r="AJ1519" s="70"/>
      <c r="AK1519" s="70"/>
      <c r="AL1519" s="70"/>
      <c r="AM1519" s="70"/>
      <c r="AN1519" s="70"/>
      <c r="AO1519" s="70"/>
      <c r="AP1519" s="70"/>
      <c r="AQ1519" s="70"/>
      <c r="AR1519" s="70"/>
      <c r="AS1519" s="70"/>
      <c r="AT1519" s="70"/>
      <c r="AU1519" s="70"/>
      <c r="AV1519" s="70"/>
      <c r="AW1519" s="70"/>
      <c r="AX1519" s="70"/>
      <c r="AY1519" s="70"/>
      <c r="AZ1519" s="70"/>
      <c r="BA1519" s="70"/>
      <c r="BB1519" s="70"/>
      <c r="BC1519" s="70"/>
      <c r="BD1519" s="70"/>
      <c r="BE1519" s="70"/>
      <c r="BF1519" s="70"/>
      <c r="BG1519" s="70"/>
      <c r="BH1519" s="70"/>
      <c r="BI1519" s="70"/>
      <c r="BJ1519" s="70"/>
      <c r="BK1519" s="70"/>
      <c r="BL1519" s="70"/>
      <c r="BM1519" s="70"/>
      <c r="BN1519" s="70"/>
      <c r="BO1519" s="70"/>
      <c r="BP1519" s="70"/>
      <c r="BQ1519" s="70"/>
      <c r="BR1519" s="70"/>
      <c r="BS1519" s="70"/>
    </row>
    <row r="1520" spans="7:71" ht="16.5" x14ac:dyDescent="0.35">
      <c r="G1520" s="70"/>
      <c r="H1520" s="70"/>
      <c r="I1520" s="70"/>
      <c r="J1520" s="70"/>
      <c r="K1520" s="70"/>
      <c r="L1520" s="70"/>
      <c r="M1520" s="70"/>
      <c r="N1520" s="70"/>
      <c r="O1520" s="70"/>
      <c r="P1520" s="70"/>
      <c r="Q1520" s="70"/>
      <c r="R1520" s="70"/>
      <c r="S1520" s="70"/>
      <c r="T1520" s="70"/>
      <c r="U1520" s="70"/>
      <c r="V1520" s="70"/>
      <c r="W1520" s="70"/>
      <c r="X1520" s="70"/>
      <c r="Y1520" s="70"/>
      <c r="Z1520" s="70"/>
      <c r="AA1520" s="70"/>
      <c r="AB1520" s="70"/>
      <c r="AC1520" s="70"/>
      <c r="AD1520" s="70"/>
      <c r="AE1520" s="70"/>
      <c r="AF1520" s="70"/>
      <c r="AG1520" s="70"/>
      <c r="AH1520" s="70"/>
      <c r="AI1520" s="70"/>
      <c r="AJ1520" s="70"/>
      <c r="AK1520" s="70"/>
      <c r="AL1520" s="70"/>
      <c r="AM1520" s="70"/>
      <c r="AN1520" s="70"/>
      <c r="AO1520" s="70"/>
      <c r="AP1520" s="70"/>
      <c r="AQ1520" s="70"/>
      <c r="AR1520" s="70"/>
      <c r="AS1520" s="70"/>
      <c r="AT1520" s="70"/>
      <c r="AU1520" s="70"/>
      <c r="AV1520" s="70"/>
      <c r="AW1520" s="70"/>
      <c r="AX1520" s="70"/>
      <c r="AY1520" s="70"/>
      <c r="AZ1520" s="70"/>
      <c r="BA1520" s="70"/>
      <c r="BB1520" s="70"/>
      <c r="BC1520" s="70"/>
      <c r="BD1520" s="70"/>
      <c r="BE1520" s="70"/>
      <c r="BF1520" s="70"/>
      <c r="BG1520" s="70"/>
      <c r="BH1520" s="70"/>
      <c r="BI1520" s="70"/>
      <c r="BJ1520" s="70"/>
      <c r="BK1520" s="70"/>
      <c r="BL1520" s="70"/>
      <c r="BM1520" s="70"/>
      <c r="BN1520" s="70"/>
      <c r="BO1520" s="70"/>
      <c r="BP1520" s="70"/>
      <c r="BQ1520" s="70"/>
      <c r="BR1520" s="70"/>
      <c r="BS1520" s="70"/>
    </row>
    <row r="1521" spans="7:71" ht="16.5" x14ac:dyDescent="0.35">
      <c r="G1521" s="70"/>
      <c r="H1521" s="70"/>
      <c r="I1521" s="70"/>
      <c r="J1521" s="70"/>
      <c r="K1521" s="70"/>
      <c r="L1521" s="70"/>
      <c r="M1521" s="70"/>
      <c r="N1521" s="70"/>
      <c r="O1521" s="70"/>
      <c r="P1521" s="70"/>
      <c r="Q1521" s="70"/>
      <c r="R1521" s="70"/>
      <c r="S1521" s="70"/>
      <c r="T1521" s="70"/>
      <c r="U1521" s="70"/>
      <c r="V1521" s="70"/>
      <c r="W1521" s="70"/>
      <c r="X1521" s="70"/>
      <c r="Y1521" s="70"/>
      <c r="Z1521" s="70"/>
      <c r="AA1521" s="70"/>
      <c r="AB1521" s="70"/>
      <c r="AC1521" s="70"/>
      <c r="AD1521" s="70"/>
      <c r="AE1521" s="70"/>
      <c r="AF1521" s="70"/>
      <c r="AG1521" s="70"/>
      <c r="AH1521" s="70"/>
      <c r="AI1521" s="70"/>
      <c r="AJ1521" s="70"/>
      <c r="AK1521" s="70"/>
      <c r="AL1521" s="70"/>
      <c r="AM1521" s="70"/>
      <c r="AN1521" s="70"/>
      <c r="AO1521" s="70"/>
      <c r="AP1521" s="70"/>
      <c r="AQ1521" s="70"/>
      <c r="AR1521" s="70"/>
      <c r="AS1521" s="70"/>
      <c r="AT1521" s="70"/>
      <c r="AU1521" s="70"/>
      <c r="AV1521" s="70"/>
      <c r="AW1521" s="70"/>
      <c r="AX1521" s="70"/>
      <c r="AY1521" s="70"/>
      <c r="AZ1521" s="70"/>
      <c r="BA1521" s="70"/>
      <c r="BB1521" s="70"/>
      <c r="BC1521" s="70"/>
      <c r="BD1521" s="70"/>
      <c r="BE1521" s="70"/>
      <c r="BF1521" s="70"/>
      <c r="BG1521" s="70"/>
      <c r="BH1521" s="70"/>
      <c r="BI1521" s="70"/>
      <c r="BJ1521" s="70"/>
      <c r="BK1521" s="70"/>
      <c r="BL1521" s="70"/>
      <c r="BM1521" s="70"/>
      <c r="BN1521" s="70"/>
      <c r="BO1521" s="70"/>
      <c r="BP1521" s="70"/>
      <c r="BQ1521" s="70"/>
      <c r="BR1521" s="70"/>
      <c r="BS1521" s="70"/>
    </row>
    <row r="1522" spans="7:71" ht="16.5" x14ac:dyDescent="0.35">
      <c r="G1522" s="70"/>
      <c r="H1522" s="70"/>
      <c r="I1522" s="70"/>
      <c r="J1522" s="70"/>
      <c r="K1522" s="70"/>
      <c r="L1522" s="70"/>
      <c r="M1522" s="70"/>
      <c r="N1522" s="70"/>
      <c r="O1522" s="70"/>
      <c r="P1522" s="70"/>
      <c r="Q1522" s="70"/>
      <c r="R1522" s="70"/>
      <c r="S1522" s="70"/>
      <c r="T1522" s="70"/>
      <c r="U1522" s="70"/>
      <c r="V1522" s="70"/>
      <c r="W1522" s="70"/>
      <c r="X1522" s="70"/>
      <c r="Y1522" s="70"/>
      <c r="Z1522" s="70"/>
      <c r="AA1522" s="70"/>
      <c r="AB1522" s="70"/>
      <c r="AC1522" s="70"/>
      <c r="AD1522" s="70"/>
      <c r="AE1522" s="70"/>
      <c r="AF1522" s="70"/>
      <c r="AG1522" s="70"/>
      <c r="AH1522" s="70"/>
      <c r="AI1522" s="70"/>
      <c r="AJ1522" s="70"/>
      <c r="AK1522" s="70"/>
      <c r="AL1522" s="70"/>
      <c r="AM1522" s="70"/>
      <c r="AN1522" s="70"/>
      <c r="AO1522" s="70"/>
      <c r="AP1522" s="70"/>
      <c r="AQ1522" s="70"/>
      <c r="AR1522" s="70"/>
      <c r="AS1522" s="70"/>
      <c r="AT1522" s="70"/>
      <c r="AU1522" s="70"/>
      <c r="AV1522" s="70"/>
      <c r="AW1522" s="70"/>
      <c r="AX1522" s="70"/>
      <c r="AY1522" s="70"/>
      <c r="AZ1522" s="70"/>
      <c r="BA1522" s="70"/>
      <c r="BB1522" s="70"/>
      <c r="BC1522" s="70"/>
      <c r="BD1522" s="70"/>
      <c r="BE1522" s="70"/>
      <c r="BF1522" s="70"/>
      <c r="BG1522" s="70"/>
      <c r="BH1522" s="70"/>
      <c r="BI1522" s="70"/>
      <c r="BJ1522" s="70"/>
      <c r="BK1522" s="70"/>
      <c r="BL1522" s="70"/>
      <c r="BM1522" s="70"/>
      <c r="BN1522" s="70"/>
      <c r="BO1522" s="70"/>
      <c r="BP1522" s="70"/>
      <c r="BQ1522" s="70"/>
      <c r="BR1522" s="70"/>
      <c r="BS1522" s="70"/>
    </row>
    <row r="1523" spans="7:71" ht="16.5" x14ac:dyDescent="0.35">
      <c r="G1523" s="70"/>
      <c r="H1523" s="70"/>
      <c r="I1523" s="70"/>
      <c r="J1523" s="70"/>
      <c r="K1523" s="70"/>
      <c r="L1523" s="70"/>
      <c r="M1523" s="70"/>
      <c r="N1523" s="70"/>
      <c r="O1523" s="70"/>
      <c r="P1523" s="70"/>
      <c r="Q1523" s="70"/>
      <c r="R1523" s="70"/>
      <c r="S1523" s="70"/>
      <c r="T1523" s="70"/>
      <c r="U1523" s="70"/>
      <c r="V1523" s="70"/>
      <c r="W1523" s="70"/>
      <c r="X1523" s="70"/>
      <c r="Y1523" s="70"/>
      <c r="Z1523" s="70"/>
      <c r="AA1523" s="70"/>
      <c r="AB1523" s="70"/>
      <c r="AC1523" s="70"/>
      <c r="AD1523" s="70"/>
      <c r="AE1523" s="70"/>
      <c r="AF1523" s="70"/>
      <c r="AG1523" s="70"/>
      <c r="AH1523" s="70"/>
      <c r="AI1523" s="70"/>
      <c r="AJ1523" s="70"/>
      <c r="AK1523" s="70"/>
      <c r="AL1523" s="70"/>
      <c r="AM1523" s="70"/>
      <c r="AN1523" s="70"/>
      <c r="AO1523" s="70"/>
      <c r="AP1523" s="70"/>
      <c r="AQ1523" s="70"/>
      <c r="AR1523" s="70"/>
      <c r="AS1523" s="70"/>
      <c r="AT1523" s="70"/>
      <c r="AU1523" s="70"/>
      <c r="AV1523" s="70"/>
      <c r="AW1523" s="70"/>
      <c r="AX1523" s="70"/>
      <c r="AY1523" s="70"/>
      <c r="AZ1523" s="70"/>
      <c r="BA1523" s="70"/>
      <c r="BB1523" s="70"/>
      <c r="BC1523" s="70"/>
      <c r="BD1523" s="70"/>
      <c r="BE1523" s="70"/>
      <c r="BF1523" s="70"/>
      <c r="BG1523" s="70"/>
      <c r="BH1523" s="70"/>
      <c r="BI1523" s="70"/>
      <c r="BJ1523" s="70"/>
      <c r="BK1523" s="70"/>
      <c r="BL1523" s="70"/>
      <c r="BM1523" s="70"/>
      <c r="BN1523" s="70"/>
      <c r="BO1523" s="70"/>
      <c r="BP1523" s="70"/>
      <c r="BQ1523" s="70"/>
      <c r="BR1523" s="70"/>
      <c r="BS1523" s="70"/>
    </row>
    <row r="1524" spans="7:71" ht="16.5" x14ac:dyDescent="0.35">
      <c r="G1524" s="70"/>
      <c r="H1524" s="70"/>
      <c r="I1524" s="70"/>
      <c r="J1524" s="70"/>
      <c r="K1524" s="70"/>
      <c r="L1524" s="70"/>
      <c r="M1524" s="70"/>
      <c r="N1524" s="70"/>
      <c r="O1524" s="70"/>
      <c r="P1524" s="70"/>
      <c r="Q1524" s="70"/>
      <c r="R1524" s="70"/>
      <c r="S1524" s="70"/>
      <c r="T1524" s="70"/>
      <c r="U1524" s="70"/>
      <c r="V1524" s="70"/>
      <c r="W1524" s="70"/>
      <c r="X1524" s="70"/>
      <c r="Y1524" s="70"/>
      <c r="Z1524" s="70"/>
      <c r="AA1524" s="70"/>
      <c r="AB1524" s="70"/>
      <c r="AC1524" s="70"/>
      <c r="AD1524" s="70"/>
      <c r="AE1524" s="70"/>
      <c r="AF1524" s="70"/>
      <c r="AG1524" s="70"/>
      <c r="AH1524" s="70"/>
      <c r="AI1524" s="70"/>
      <c r="AJ1524" s="70"/>
      <c r="AK1524" s="70"/>
      <c r="AL1524" s="70"/>
      <c r="AM1524" s="70"/>
      <c r="AN1524" s="70"/>
      <c r="AO1524" s="70"/>
      <c r="AP1524" s="70"/>
      <c r="AQ1524" s="70"/>
      <c r="AR1524" s="70"/>
      <c r="AS1524" s="70"/>
      <c r="AT1524" s="70"/>
      <c r="AU1524" s="70"/>
      <c r="AV1524" s="70"/>
      <c r="AW1524" s="70"/>
      <c r="AX1524" s="70"/>
      <c r="AY1524" s="70"/>
      <c r="AZ1524" s="70"/>
      <c r="BA1524" s="70"/>
      <c r="BB1524" s="70"/>
      <c r="BC1524" s="70"/>
      <c r="BD1524" s="70"/>
      <c r="BE1524" s="70"/>
      <c r="BF1524" s="70"/>
      <c r="BG1524" s="70"/>
      <c r="BH1524" s="70"/>
      <c r="BI1524" s="70"/>
      <c r="BJ1524" s="70"/>
      <c r="BK1524" s="70"/>
      <c r="BL1524" s="70"/>
      <c r="BM1524" s="70"/>
      <c r="BN1524" s="70"/>
      <c r="BO1524" s="70"/>
      <c r="BP1524" s="70"/>
      <c r="BQ1524" s="70"/>
      <c r="BR1524" s="70"/>
      <c r="BS1524" s="70"/>
    </row>
    <row r="1525" spans="7:71" ht="16.5" x14ac:dyDescent="0.35">
      <c r="G1525" s="70"/>
      <c r="H1525" s="70"/>
      <c r="I1525" s="70"/>
      <c r="J1525" s="70"/>
      <c r="K1525" s="70"/>
      <c r="L1525" s="70"/>
      <c r="M1525" s="70"/>
      <c r="N1525" s="70"/>
      <c r="O1525" s="70"/>
      <c r="P1525" s="70"/>
      <c r="Q1525" s="70"/>
      <c r="R1525" s="70"/>
      <c r="S1525" s="70"/>
      <c r="T1525" s="70"/>
      <c r="U1525" s="70"/>
      <c r="V1525" s="70"/>
      <c r="W1525" s="70"/>
      <c r="X1525" s="70"/>
      <c r="Y1525" s="70"/>
      <c r="Z1525" s="70"/>
      <c r="AA1525" s="70"/>
      <c r="AB1525" s="70"/>
      <c r="AC1525" s="70"/>
      <c r="AD1525" s="70"/>
      <c r="AE1525" s="70"/>
      <c r="AF1525" s="70"/>
      <c r="AG1525" s="70"/>
      <c r="AH1525" s="70"/>
      <c r="AI1525" s="70"/>
      <c r="AJ1525" s="70"/>
      <c r="AK1525" s="70"/>
      <c r="AL1525" s="70"/>
      <c r="AM1525" s="70"/>
      <c r="AN1525" s="70"/>
      <c r="AO1525" s="70"/>
      <c r="AP1525" s="70"/>
      <c r="AQ1525" s="70"/>
      <c r="AR1525" s="70"/>
      <c r="AS1525" s="70"/>
      <c r="AT1525" s="70"/>
      <c r="AU1525" s="70"/>
      <c r="AV1525" s="70"/>
      <c r="AW1525" s="70"/>
      <c r="AX1525" s="70"/>
      <c r="AY1525" s="70"/>
      <c r="AZ1525" s="70"/>
      <c r="BA1525" s="70"/>
      <c r="BB1525" s="70"/>
      <c r="BC1525" s="70"/>
      <c r="BD1525" s="70"/>
      <c r="BE1525" s="70"/>
      <c r="BF1525" s="70"/>
      <c r="BG1525" s="70"/>
      <c r="BH1525" s="70"/>
      <c r="BI1525" s="70"/>
      <c r="BJ1525" s="70"/>
      <c r="BK1525" s="70"/>
      <c r="BL1525" s="70"/>
      <c r="BM1525" s="70"/>
      <c r="BN1525" s="70"/>
      <c r="BO1525" s="70"/>
      <c r="BP1525" s="70"/>
      <c r="BQ1525" s="70"/>
      <c r="BR1525" s="70"/>
      <c r="BS1525" s="70"/>
    </row>
    <row r="1526" spans="7:71" ht="16.5" x14ac:dyDescent="0.35">
      <c r="G1526" s="70"/>
      <c r="H1526" s="70"/>
      <c r="I1526" s="70"/>
      <c r="J1526" s="70"/>
      <c r="K1526" s="70"/>
      <c r="L1526" s="70"/>
      <c r="M1526" s="70"/>
      <c r="N1526" s="70"/>
      <c r="O1526" s="70"/>
      <c r="P1526" s="70"/>
      <c r="Q1526" s="70"/>
      <c r="R1526" s="70"/>
      <c r="S1526" s="70"/>
      <c r="T1526" s="70"/>
      <c r="U1526" s="70"/>
      <c r="V1526" s="70"/>
      <c r="W1526" s="70"/>
      <c r="X1526" s="70"/>
      <c r="Y1526" s="70"/>
      <c r="Z1526" s="70"/>
      <c r="AA1526" s="70"/>
      <c r="AB1526" s="70"/>
      <c r="AC1526" s="70"/>
      <c r="AD1526" s="70"/>
      <c r="AE1526" s="70"/>
      <c r="AF1526" s="70"/>
      <c r="AG1526" s="70"/>
      <c r="AH1526" s="70"/>
      <c r="AI1526" s="70"/>
      <c r="AJ1526" s="70"/>
      <c r="AK1526" s="70"/>
      <c r="AL1526" s="70"/>
      <c r="AM1526" s="70"/>
      <c r="AN1526" s="70"/>
      <c r="AO1526" s="70"/>
      <c r="AP1526" s="70"/>
      <c r="AQ1526" s="70"/>
      <c r="AR1526" s="70"/>
      <c r="AS1526" s="70"/>
      <c r="AT1526" s="70"/>
      <c r="AU1526" s="70"/>
      <c r="AV1526" s="70"/>
      <c r="AW1526" s="70"/>
      <c r="AX1526" s="70"/>
      <c r="AY1526" s="70"/>
      <c r="AZ1526" s="70"/>
      <c r="BA1526" s="70"/>
      <c r="BB1526" s="70"/>
      <c r="BC1526" s="70"/>
      <c r="BD1526" s="70"/>
      <c r="BE1526" s="70"/>
      <c r="BF1526" s="70"/>
      <c r="BG1526" s="70"/>
      <c r="BH1526" s="70"/>
      <c r="BI1526" s="70"/>
      <c r="BJ1526" s="70"/>
      <c r="BK1526" s="70"/>
      <c r="BL1526" s="70"/>
      <c r="BM1526" s="70"/>
      <c r="BN1526" s="70"/>
      <c r="BO1526" s="70"/>
      <c r="BP1526" s="70"/>
      <c r="BQ1526" s="70"/>
      <c r="BR1526" s="70"/>
      <c r="BS1526" s="70"/>
    </row>
    <row r="1527" spans="7:71" ht="16.5" x14ac:dyDescent="0.35">
      <c r="G1527" s="70"/>
      <c r="H1527" s="70"/>
      <c r="I1527" s="70"/>
      <c r="J1527" s="70"/>
      <c r="K1527" s="70"/>
      <c r="L1527" s="70"/>
      <c r="M1527" s="70"/>
      <c r="N1527" s="70"/>
      <c r="O1527" s="70"/>
      <c r="P1527" s="70"/>
      <c r="Q1527" s="70"/>
      <c r="R1527" s="70"/>
      <c r="S1527" s="70"/>
      <c r="T1527" s="70"/>
      <c r="U1527" s="70"/>
      <c r="V1527" s="70"/>
      <c r="W1527" s="70"/>
      <c r="X1527" s="70"/>
      <c r="Y1527" s="70"/>
      <c r="Z1527" s="70"/>
      <c r="AA1527" s="70"/>
      <c r="AB1527" s="70"/>
      <c r="AC1527" s="70"/>
      <c r="AD1527" s="70"/>
      <c r="AE1527" s="70"/>
      <c r="AF1527" s="70"/>
      <c r="AG1527" s="70"/>
      <c r="AH1527" s="70"/>
      <c r="AI1527" s="70"/>
      <c r="AJ1527" s="70"/>
      <c r="AK1527" s="70"/>
      <c r="AL1527" s="70"/>
      <c r="AM1527" s="70"/>
      <c r="AN1527" s="70"/>
      <c r="AO1527" s="70"/>
      <c r="AP1527" s="70"/>
      <c r="AQ1527" s="70"/>
      <c r="AR1527" s="70"/>
      <c r="AS1527" s="70"/>
      <c r="AT1527" s="70"/>
      <c r="AU1527" s="70"/>
      <c r="AV1527" s="70"/>
      <c r="AW1527" s="70"/>
      <c r="AX1527" s="70"/>
      <c r="AY1527" s="70"/>
      <c r="AZ1527" s="70"/>
      <c r="BA1527" s="70"/>
      <c r="BB1527" s="70"/>
      <c r="BC1527" s="70"/>
      <c r="BD1527" s="70"/>
      <c r="BE1527" s="70"/>
      <c r="BF1527" s="70"/>
      <c r="BG1527" s="70"/>
      <c r="BH1527" s="70"/>
      <c r="BI1527" s="70"/>
      <c r="BJ1527" s="70"/>
      <c r="BK1527" s="70"/>
      <c r="BL1527" s="70"/>
      <c r="BM1527" s="70"/>
      <c r="BN1527" s="70"/>
      <c r="BO1527" s="70"/>
      <c r="BP1527" s="70"/>
      <c r="BQ1527" s="70"/>
      <c r="BR1527" s="70"/>
      <c r="BS1527" s="70"/>
    </row>
    <row r="1528" spans="7:71" ht="16.5" x14ac:dyDescent="0.35">
      <c r="G1528" s="70"/>
      <c r="H1528" s="70"/>
      <c r="I1528" s="70"/>
      <c r="J1528" s="70"/>
      <c r="K1528" s="70"/>
      <c r="L1528" s="70"/>
      <c r="M1528" s="70"/>
      <c r="N1528" s="70"/>
      <c r="O1528" s="70"/>
      <c r="P1528" s="70"/>
      <c r="Q1528" s="70"/>
      <c r="R1528" s="70"/>
      <c r="S1528" s="70"/>
      <c r="T1528" s="70"/>
      <c r="U1528" s="70"/>
      <c r="V1528" s="70"/>
      <c r="W1528" s="70"/>
      <c r="X1528" s="70"/>
      <c r="Y1528" s="70"/>
      <c r="Z1528" s="70"/>
      <c r="AA1528" s="70"/>
      <c r="AB1528" s="70"/>
      <c r="AC1528" s="70"/>
      <c r="AD1528" s="70"/>
      <c r="AE1528" s="70"/>
      <c r="AF1528" s="70"/>
      <c r="AG1528" s="70"/>
      <c r="AH1528" s="70"/>
      <c r="AI1528" s="70"/>
      <c r="AJ1528" s="70"/>
      <c r="AK1528" s="70"/>
      <c r="AL1528" s="70"/>
      <c r="AM1528" s="70"/>
      <c r="AN1528" s="70"/>
      <c r="AO1528" s="70"/>
      <c r="AP1528" s="70"/>
      <c r="AQ1528" s="70"/>
      <c r="AR1528" s="70"/>
      <c r="AS1528" s="70"/>
      <c r="AT1528" s="70"/>
      <c r="AU1528" s="70"/>
      <c r="AV1528" s="70"/>
      <c r="AW1528" s="70"/>
      <c r="AX1528" s="70"/>
      <c r="AY1528" s="70"/>
      <c r="AZ1528" s="70"/>
      <c r="BA1528" s="70"/>
      <c r="BB1528" s="70"/>
      <c r="BC1528" s="70"/>
      <c r="BD1528" s="70"/>
      <c r="BE1528" s="70"/>
      <c r="BF1528" s="70"/>
      <c r="BG1528" s="70"/>
      <c r="BH1528" s="70"/>
      <c r="BI1528" s="70"/>
      <c r="BJ1528" s="70"/>
      <c r="BK1528" s="70"/>
      <c r="BL1528" s="70"/>
      <c r="BM1528" s="70"/>
      <c r="BN1528" s="70"/>
      <c r="BO1528" s="70"/>
      <c r="BP1528" s="70"/>
      <c r="BQ1528" s="70"/>
      <c r="BR1528" s="70"/>
      <c r="BS1528" s="70"/>
    </row>
    <row r="1529" spans="7:71" ht="16.5" x14ac:dyDescent="0.35">
      <c r="G1529" s="70"/>
      <c r="H1529" s="70"/>
      <c r="I1529" s="70"/>
      <c r="J1529" s="70"/>
      <c r="K1529" s="70"/>
      <c r="L1529" s="70"/>
      <c r="M1529" s="70"/>
      <c r="N1529" s="70"/>
      <c r="O1529" s="70"/>
      <c r="P1529" s="70"/>
      <c r="Q1529" s="70"/>
      <c r="R1529" s="70"/>
      <c r="S1529" s="70"/>
      <c r="T1529" s="70"/>
      <c r="U1529" s="70"/>
      <c r="V1529" s="70"/>
      <c r="W1529" s="70"/>
      <c r="X1529" s="70"/>
      <c r="Y1529" s="70"/>
      <c r="Z1529" s="70"/>
      <c r="AA1529" s="70"/>
      <c r="AB1529" s="70"/>
      <c r="AC1529" s="70"/>
      <c r="AD1529" s="70"/>
      <c r="AE1529" s="70"/>
      <c r="AF1529" s="70"/>
      <c r="AG1529" s="70"/>
      <c r="AH1529" s="70"/>
      <c r="AI1529" s="70"/>
      <c r="AJ1529" s="70"/>
      <c r="AK1529" s="70"/>
      <c r="AL1529" s="70"/>
      <c r="AM1529" s="70"/>
      <c r="AN1529" s="70"/>
      <c r="AO1529" s="70"/>
      <c r="AP1529" s="70"/>
      <c r="AQ1529" s="70"/>
      <c r="AR1529" s="70"/>
      <c r="AS1529" s="70"/>
      <c r="AT1529" s="70"/>
      <c r="AU1529" s="70"/>
      <c r="AV1529" s="70"/>
      <c r="AW1529" s="70"/>
      <c r="AX1529" s="70"/>
      <c r="AY1529" s="70"/>
      <c r="AZ1529" s="70"/>
      <c r="BA1529" s="70"/>
      <c r="BB1529" s="70"/>
      <c r="BC1529" s="70"/>
      <c r="BD1529" s="70"/>
      <c r="BE1529" s="70"/>
      <c r="BF1529" s="70"/>
      <c r="BG1529" s="70"/>
      <c r="BH1529" s="70"/>
      <c r="BI1529" s="70"/>
      <c r="BJ1529" s="70"/>
      <c r="BK1529" s="70"/>
      <c r="BL1529" s="70"/>
      <c r="BM1529" s="70"/>
      <c r="BN1529" s="70"/>
      <c r="BO1529" s="70"/>
      <c r="BP1529" s="70"/>
      <c r="BQ1529" s="70"/>
      <c r="BR1529" s="70"/>
      <c r="BS1529" s="70"/>
    </row>
    <row r="1530" spans="7:71" ht="16.5" x14ac:dyDescent="0.35">
      <c r="G1530" s="70"/>
      <c r="H1530" s="70"/>
      <c r="I1530" s="70"/>
      <c r="J1530" s="70"/>
      <c r="K1530" s="70"/>
      <c r="L1530" s="70"/>
      <c r="M1530" s="70"/>
      <c r="N1530" s="70"/>
      <c r="O1530" s="70"/>
      <c r="P1530" s="70"/>
      <c r="Q1530" s="70"/>
      <c r="R1530" s="70"/>
      <c r="S1530" s="70"/>
      <c r="T1530" s="70"/>
      <c r="U1530" s="70"/>
      <c r="V1530" s="70"/>
      <c r="W1530" s="70"/>
      <c r="X1530" s="70"/>
      <c r="Y1530" s="70"/>
      <c r="Z1530" s="70"/>
      <c r="AA1530" s="70"/>
      <c r="AB1530" s="70"/>
      <c r="AC1530" s="70"/>
      <c r="AD1530" s="70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</row>
    <row r="1531" spans="7:71" ht="16.5" x14ac:dyDescent="0.35">
      <c r="G1531" s="70"/>
      <c r="H1531" s="70"/>
      <c r="I1531" s="70"/>
      <c r="J1531" s="70"/>
      <c r="K1531" s="70"/>
      <c r="L1531" s="70"/>
      <c r="M1531" s="70"/>
      <c r="N1531" s="70"/>
      <c r="O1531" s="70"/>
      <c r="P1531" s="70"/>
      <c r="Q1531" s="70"/>
      <c r="R1531" s="70"/>
      <c r="S1531" s="70"/>
      <c r="T1531" s="70"/>
      <c r="U1531" s="70"/>
      <c r="V1531" s="70"/>
      <c r="W1531" s="70"/>
      <c r="X1531" s="70"/>
      <c r="Y1531" s="70"/>
      <c r="Z1531" s="70"/>
      <c r="AA1531" s="70"/>
      <c r="AB1531" s="70"/>
      <c r="AC1531" s="70"/>
      <c r="AD1531" s="70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</row>
    <row r="1532" spans="7:71" ht="16.5" x14ac:dyDescent="0.35">
      <c r="G1532" s="70"/>
      <c r="H1532" s="70"/>
      <c r="I1532" s="70"/>
      <c r="J1532" s="70"/>
      <c r="K1532" s="70"/>
      <c r="L1532" s="70"/>
      <c r="M1532" s="70"/>
      <c r="N1532" s="70"/>
      <c r="O1532" s="70"/>
      <c r="P1532" s="70"/>
      <c r="Q1532" s="70"/>
      <c r="R1532" s="70"/>
      <c r="S1532" s="70"/>
      <c r="T1532" s="70"/>
      <c r="U1532" s="70"/>
      <c r="V1532" s="70"/>
      <c r="W1532" s="70"/>
      <c r="X1532" s="70"/>
      <c r="Y1532" s="70"/>
      <c r="Z1532" s="70"/>
      <c r="AA1532" s="70"/>
      <c r="AB1532" s="70"/>
      <c r="AC1532" s="70"/>
      <c r="AD1532" s="70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70"/>
      <c r="BA1532" s="70"/>
      <c r="BB1532" s="70"/>
      <c r="BC1532" s="70"/>
      <c r="BD1532" s="70"/>
      <c r="BE1532" s="70"/>
      <c r="BF1532" s="70"/>
      <c r="BG1532" s="70"/>
      <c r="BH1532" s="70"/>
      <c r="BI1532" s="70"/>
      <c r="BJ1532" s="70"/>
      <c r="BK1532" s="70"/>
      <c r="BL1532" s="70"/>
      <c r="BM1532" s="70"/>
      <c r="BN1532" s="70"/>
      <c r="BO1532" s="70"/>
      <c r="BP1532" s="70"/>
      <c r="BQ1532" s="70"/>
      <c r="BR1532" s="70"/>
      <c r="BS1532" s="70"/>
    </row>
    <row r="1533" spans="7:71" ht="16.5" x14ac:dyDescent="0.35">
      <c r="G1533" s="70"/>
      <c r="H1533" s="70"/>
      <c r="I1533" s="70"/>
      <c r="J1533" s="70"/>
      <c r="K1533" s="70"/>
      <c r="L1533" s="70"/>
      <c r="M1533" s="70"/>
      <c r="N1533" s="70"/>
      <c r="O1533" s="70"/>
      <c r="P1533" s="70"/>
      <c r="Q1533" s="70"/>
      <c r="R1533" s="70"/>
      <c r="S1533" s="70"/>
      <c r="T1533" s="70"/>
      <c r="U1533" s="70"/>
      <c r="V1533" s="70"/>
      <c r="W1533" s="70"/>
      <c r="X1533" s="70"/>
      <c r="Y1533" s="70"/>
      <c r="Z1533" s="70"/>
      <c r="AA1533" s="70"/>
      <c r="AB1533" s="70"/>
      <c r="AC1533" s="70"/>
      <c r="AD1533" s="70"/>
      <c r="AE1533" s="70"/>
      <c r="AF1533" s="70"/>
      <c r="AG1533" s="70"/>
      <c r="AH1533" s="70"/>
      <c r="AI1533" s="70"/>
      <c r="AJ1533" s="70"/>
      <c r="AK1533" s="70"/>
      <c r="AL1533" s="70"/>
      <c r="AM1533" s="70"/>
      <c r="AN1533" s="70"/>
      <c r="AO1533" s="70"/>
      <c r="AP1533" s="70"/>
      <c r="AQ1533" s="70"/>
      <c r="AR1533" s="70"/>
      <c r="AS1533" s="70"/>
      <c r="AT1533" s="70"/>
      <c r="AU1533" s="70"/>
      <c r="AV1533" s="70"/>
      <c r="AW1533" s="70"/>
      <c r="AX1533" s="70"/>
      <c r="AY1533" s="70"/>
      <c r="AZ1533" s="70"/>
      <c r="BA1533" s="70"/>
      <c r="BB1533" s="70"/>
      <c r="BC1533" s="70"/>
      <c r="BD1533" s="70"/>
      <c r="BE1533" s="70"/>
      <c r="BF1533" s="70"/>
      <c r="BG1533" s="70"/>
      <c r="BH1533" s="70"/>
      <c r="BI1533" s="70"/>
      <c r="BJ1533" s="70"/>
      <c r="BK1533" s="70"/>
      <c r="BL1533" s="70"/>
      <c r="BM1533" s="70"/>
      <c r="BN1533" s="70"/>
      <c r="BO1533" s="70"/>
      <c r="BP1533" s="70"/>
      <c r="BQ1533" s="70"/>
      <c r="BR1533" s="70"/>
      <c r="BS1533" s="70"/>
    </row>
  </sheetData>
  <mergeCells count="320">
    <mergeCell ref="AI58:AJ58"/>
    <mergeCell ref="BV57:BV58"/>
    <mergeCell ref="BZ57:BZ58"/>
    <mergeCell ref="T59:U59"/>
    <mergeCell ref="W59:X59"/>
    <mergeCell ref="J54:J59"/>
    <mergeCell ref="BS59:BZ59"/>
    <mergeCell ref="AC5:AD5"/>
    <mergeCell ref="BA59:BB59"/>
    <mergeCell ref="BD59:BE59"/>
    <mergeCell ref="BG59:BH59"/>
    <mergeCell ref="BJ59:BK59"/>
    <mergeCell ref="BM59:BN59"/>
    <mergeCell ref="BP59:BQ59"/>
    <mergeCell ref="Z59:AA59"/>
    <mergeCell ref="AC59:AD59"/>
    <mergeCell ref="AF59:AG59"/>
    <mergeCell ref="AI59:AJ59"/>
    <mergeCell ref="AL59:AM59"/>
    <mergeCell ref="AO59:AP59"/>
    <mergeCell ref="BS58:BU58"/>
    <mergeCell ref="BW58:BY58"/>
    <mergeCell ref="BD58:BE58"/>
    <mergeCell ref="BG58:BH58"/>
    <mergeCell ref="B57:D58"/>
    <mergeCell ref="V54:V59"/>
    <mergeCell ref="Y54:Y59"/>
    <mergeCell ref="AB54:AB59"/>
    <mergeCell ref="AE54:AE59"/>
    <mergeCell ref="AH54:AH59"/>
    <mergeCell ref="T58:U58"/>
    <mergeCell ref="W58:X58"/>
    <mergeCell ref="Z58:AA58"/>
    <mergeCell ref="Q58:R58"/>
    <mergeCell ref="S54:S59"/>
    <mergeCell ref="AC58:AD58"/>
    <mergeCell ref="B59:D59"/>
    <mergeCell ref="E59:F59"/>
    <mergeCell ref="H59:I59"/>
    <mergeCell ref="K59:L59"/>
    <mergeCell ref="N59:O59"/>
    <mergeCell ref="Q59:R59"/>
    <mergeCell ref="AF58:AG58"/>
    <mergeCell ref="BF54:BF59"/>
    <mergeCell ref="BI54:BI59"/>
    <mergeCell ref="BL54:BL59"/>
    <mergeCell ref="BO54:BO59"/>
    <mergeCell ref="BR54:BR59"/>
    <mergeCell ref="AK54:AK59"/>
    <mergeCell ref="AN54:AN59"/>
    <mergeCell ref="AQ54:AQ59"/>
    <mergeCell ref="AT54:AT59"/>
    <mergeCell ref="AW54:AW59"/>
    <mergeCell ref="AZ54:AZ59"/>
    <mergeCell ref="AX58:AY58"/>
    <mergeCell ref="AR59:AS59"/>
    <mergeCell ref="AU59:AV59"/>
    <mergeCell ref="AX59:AY59"/>
    <mergeCell ref="BA58:BB58"/>
    <mergeCell ref="BM58:BN58"/>
    <mergeCell ref="BP58:BQ58"/>
    <mergeCell ref="AL58:AM58"/>
    <mergeCell ref="AO58:AP58"/>
    <mergeCell ref="AR58:AS58"/>
    <mergeCell ref="AU58:AV58"/>
    <mergeCell ref="BJ58:BK58"/>
    <mergeCell ref="B53:CB53"/>
    <mergeCell ref="D54:D56"/>
    <mergeCell ref="G54:G59"/>
    <mergeCell ref="M54:M59"/>
    <mergeCell ref="P54:P59"/>
    <mergeCell ref="AQ50:AQ52"/>
    <mergeCell ref="AT50:AT52"/>
    <mergeCell ref="AW50:AW52"/>
    <mergeCell ref="AZ50:AZ52"/>
    <mergeCell ref="BC50:BC52"/>
    <mergeCell ref="BF50:BF52"/>
    <mergeCell ref="Y50:Y52"/>
    <mergeCell ref="AB50:AB52"/>
    <mergeCell ref="AE50:AE52"/>
    <mergeCell ref="AH50:AH52"/>
    <mergeCell ref="AK50:AK52"/>
    <mergeCell ref="AN50:AN52"/>
    <mergeCell ref="CA57:CA59"/>
    <mergeCell ref="CB57:CB59"/>
    <mergeCell ref="E58:F58"/>
    <mergeCell ref="H58:I58"/>
    <mergeCell ref="K58:L58"/>
    <mergeCell ref="N58:O58"/>
    <mergeCell ref="BC54:BC59"/>
    <mergeCell ref="B49:CB49"/>
    <mergeCell ref="D50:D52"/>
    <mergeCell ref="G50:G52"/>
    <mergeCell ref="J50:J52"/>
    <mergeCell ref="M50:M52"/>
    <mergeCell ref="P50:P52"/>
    <mergeCell ref="S50:S52"/>
    <mergeCell ref="V50:V52"/>
    <mergeCell ref="AW35:AW48"/>
    <mergeCell ref="AZ35:AZ48"/>
    <mergeCell ref="BC35:BC48"/>
    <mergeCell ref="BF35:BF48"/>
    <mergeCell ref="BI35:BI48"/>
    <mergeCell ref="BL35:BL48"/>
    <mergeCell ref="AE35:AE48"/>
    <mergeCell ref="AH35:AH48"/>
    <mergeCell ref="AK35:AK48"/>
    <mergeCell ref="AN35:AN48"/>
    <mergeCell ref="AQ35:AQ48"/>
    <mergeCell ref="AT35:AT48"/>
    <mergeCell ref="BI50:BI52"/>
    <mergeCell ref="BL50:BL52"/>
    <mergeCell ref="BO50:BO52"/>
    <mergeCell ref="BR50:BR52"/>
    <mergeCell ref="B34:CB34"/>
    <mergeCell ref="D35:D48"/>
    <mergeCell ref="G35:G48"/>
    <mergeCell ref="J35:J48"/>
    <mergeCell ref="M35:M48"/>
    <mergeCell ref="P35:P48"/>
    <mergeCell ref="S35:S48"/>
    <mergeCell ref="V35:V47"/>
    <mergeCell ref="Y35:Y48"/>
    <mergeCell ref="AB35:AB48"/>
    <mergeCell ref="BO35:BO48"/>
    <mergeCell ref="BR35:BR48"/>
    <mergeCell ref="BC11:BC33"/>
    <mergeCell ref="BF11:BF33"/>
    <mergeCell ref="BI11:BI33"/>
    <mergeCell ref="BL11:BL33"/>
    <mergeCell ref="BO11:BO33"/>
    <mergeCell ref="BR11:BR33"/>
    <mergeCell ref="AK11:AK33"/>
    <mergeCell ref="AN11:AN33"/>
    <mergeCell ref="AQ11:AQ33"/>
    <mergeCell ref="AT11:AT33"/>
    <mergeCell ref="AW11:AW33"/>
    <mergeCell ref="AZ11:AZ33"/>
    <mergeCell ref="S11:S33"/>
    <mergeCell ref="V11:V33"/>
    <mergeCell ref="Y11:Y33"/>
    <mergeCell ref="AB11:AB33"/>
    <mergeCell ref="AE11:AE33"/>
    <mergeCell ref="AH11:AH33"/>
    <mergeCell ref="BV8:BV9"/>
    <mergeCell ref="BW8:BX8"/>
    <mergeCell ref="BY8:BY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AV8:AV9"/>
    <mergeCell ref="AK8:AK9"/>
    <mergeCell ref="AL8:AL9"/>
    <mergeCell ref="BZ8:BZ9"/>
    <mergeCell ref="B10:CB10"/>
    <mergeCell ref="D11:D33"/>
    <mergeCell ref="G11:G33"/>
    <mergeCell ref="J11:J33"/>
    <mergeCell ref="M11:M33"/>
    <mergeCell ref="P11:P33"/>
    <mergeCell ref="BO8:BO9"/>
    <mergeCell ref="BP8:BP9"/>
    <mergeCell ref="BQ8:BQ9"/>
    <mergeCell ref="BR8:BR9"/>
    <mergeCell ref="BS8:BT8"/>
    <mergeCell ref="BU8:BU9"/>
    <mergeCell ref="BI8:BI9"/>
    <mergeCell ref="BJ8:BJ9"/>
    <mergeCell ref="BK8:BK9"/>
    <mergeCell ref="BL8:BL9"/>
    <mergeCell ref="BM8:BM9"/>
    <mergeCell ref="BN8:BN9"/>
    <mergeCell ref="BC8:BC9"/>
    <mergeCell ref="BD8:BD9"/>
    <mergeCell ref="BE8:BE9"/>
    <mergeCell ref="BF8:BF9"/>
    <mergeCell ref="BG8:BG9"/>
    <mergeCell ref="U8:U9"/>
    <mergeCell ref="V8:V9"/>
    <mergeCell ref="W8:W9"/>
    <mergeCell ref="X8:X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M8:M9"/>
    <mergeCell ref="N8:N9"/>
    <mergeCell ref="O8:O9"/>
    <mergeCell ref="P8:P9"/>
    <mergeCell ref="Q8:Q9"/>
    <mergeCell ref="R8:R9"/>
    <mergeCell ref="D7:D9"/>
    <mergeCell ref="E7:BZ7"/>
    <mergeCell ref="E8:E9"/>
    <mergeCell ref="F8:F9"/>
    <mergeCell ref="G8:G9"/>
    <mergeCell ref="H8:H9"/>
    <mergeCell ref="I8:I9"/>
    <mergeCell ref="J8:J9"/>
    <mergeCell ref="K8:K9"/>
    <mergeCell ref="L8:L9"/>
    <mergeCell ref="Y8:Y9"/>
    <mergeCell ref="Z8:Z9"/>
    <mergeCell ref="AA8:AA9"/>
    <mergeCell ref="AB8:AB9"/>
    <mergeCell ref="AC8:AC9"/>
    <mergeCell ref="AD8:AD9"/>
    <mergeCell ref="S8:S9"/>
    <mergeCell ref="T8:T9"/>
    <mergeCell ref="BD6:BE6"/>
    <mergeCell ref="BG6:BH6"/>
    <mergeCell ref="BJ6:BK6"/>
    <mergeCell ref="BM6:BN6"/>
    <mergeCell ref="BP6:BQ6"/>
    <mergeCell ref="BS6:BZ6"/>
    <mergeCell ref="AI6:AJ6"/>
    <mergeCell ref="AL6:AM6"/>
    <mergeCell ref="AO6:AP6"/>
    <mergeCell ref="AR6:AS6"/>
    <mergeCell ref="AU6:AV6"/>
    <mergeCell ref="AX6:AY6"/>
    <mergeCell ref="BP5:BQ5"/>
    <mergeCell ref="E6:F6"/>
    <mergeCell ref="H6:I6"/>
    <mergeCell ref="K6:L6"/>
    <mergeCell ref="N6:O6"/>
    <mergeCell ref="Q6:R6"/>
    <mergeCell ref="T6:U6"/>
    <mergeCell ref="W6:X6"/>
    <mergeCell ref="Z6:AA6"/>
    <mergeCell ref="AC6:AD6"/>
    <mergeCell ref="BF4:BF6"/>
    <mergeCell ref="AX5:AY5"/>
    <mergeCell ref="BA5:BB5"/>
    <mergeCell ref="BD5:BE5"/>
    <mergeCell ref="BA6:BB6"/>
    <mergeCell ref="AO4:AP4"/>
    <mergeCell ref="AQ4:AQ6"/>
    <mergeCell ref="AR4:AS4"/>
    <mergeCell ref="AT4:AT6"/>
    <mergeCell ref="AU4:AV4"/>
    <mergeCell ref="AW4:AW6"/>
    <mergeCell ref="AO5:AP5"/>
    <mergeCell ref="AR5:AS5"/>
    <mergeCell ref="AU5:AV5"/>
    <mergeCell ref="BP4:BQ4"/>
    <mergeCell ref="BR4:BR6"/>
    <mergeCell ref="BS4:BZ5"/>
    <mergeCell ref="CA4:CA9"/>
    <mergeCell ref="CB4:CB9"/>
    <mergeCell ref="D5:D6"/>
    <mergeCell ref="E5:F5"/>
    <mergeCell ref="H5:I5"/>
    <mergeCell ref="K5:L5"/>
    <mergeCell ref="N5:O5"/>
    <mergeCell ref="BG4:BH4"/>
    <mergeCell ref="BI4:BI6"/>
    <mergeCell ref="BJ4:BK4"/>
    <mergeCell ref="BL4:BL6"/>
    <mergeCell ref="BM4:BN4"/>
    <mergeCell ref="BO4:BO6"/>
    <mergeCell ref="BG5:BH5"/>
    <mergeCell ref="BJ5:BK5"/>
    <mergeCell ref="BM5:BN5"/>
    <mergeCell ref="AX4:AY4"/>
    <mergeCell ref="AZ4:AZ6"/>
    <mergeCell ref="BA4:BB4"/>
    <mergeCell ref="BC4:BC6"/>
    <mergeCell ref="BD4:BE4"/>
    <mergeCell ref="Q5:R5"/>
    <mergeCell ref="T5:U5"/>
    <mergeCell ref="AF4:AG4"/>
    <mergeCell ref="AH4:AH6"/>
    <mergeCell ref="AI4:AJ4"/>
    <mergeCell ref="AK4:AK6"/>
    <mergeCell ref="AL4:AM4"/>
    <mergeCell ref="AN4:AN6"/>
    <mergeCell ref="AF5:AG5"/>
    <mergeCell ref="AI5:AJ5"/>
    <mergeCell ref="AL5:AM5"/>
    <mergeCell ref="AF6:AG6"/>
    <mergeCell ref="B1:CB2"/>
    <mergeCell ref="B3:CB3"/>
    <mergeCell ref="B4:B9"/>
    <mergeCell ref="C4:C9"/>
    <mergeCell ref="E4:F4"/>
    <mergeCell ref="G4:G6"/>
    <mergeCell ref="H4:I4"/>
    <mergeCell ref="J4:J6"/>
    <mergeCell ref="K4:L4"/>
    <mergeCell ref="M4:M6"/>
    <mergeCell ref="W4:X4"/>
    <mergeCell ref="Y4:Y6"/>
    <mergeCell ref="Z4:AA4"/>
    <mergeCell ref="AB4:AB6"/>
    <mergeCell ref="AC4:AD4"/>
    <mergeCell ref="AE4:AE6"/>
    <mergeCell ref="W5:X5"/>
    <mergeCell ref="Z5:AA5"/>
    <mergeCell ref="N4:O4"/>
    <mergeCell ref="P4:P6"/>
    <mergeCell ref="Q4:R4"/>
    <mergeCell ref="S4:S6"/>
    <mergeCell ref="T4:U4"/>
    <mergeCell ref="V4:V6"/>
  </mergeCells>
  <printOptions horizontalCentered="1"/>
  <pageMargins left="0.25" right="0.25" top="0.75" bottom="0.75" header="0.3" footer="0.3"/>
  <pageSetup paperSize="119" scale="65" fitToWidth="0" fitToHeight="0" orientation="landscape" r:id="rId1"/>
  <ignoredErrors>
    <ignoredError sqref="E55:CC56 B4:CB5 B7:CB10 B6:D6 F6:G6 I6:J6 L6:P6 R6:S6 X6:Y6 AA6:AB6 AD6:AE6 AG6:AH6 AJ6:AK6 AM6:AN6 AP6:AQ6 AS6:AT6 AV6:AW6 AY6:AZ6 BB6:BC6 BE6:BF6 BH6:BI6 BK6:BL6 BQ6:CB6 C25:CB32 C23:E23 G23:H23 B34:CB34 C33:G33 J33:AI33 J23:S23 Y23:Z23 AE23 AH23:AK23 AK33:AT33 AM23:AN23 AT23:AU23 AV33:BU33 B49:CB49 AY23:BI23 C51 C50 BC50:BR50 BK23:BR23 C13:BU13 C11:BS11 BW11:CB11 E59:BR59 BT59:CC59 E58:BR58 BT58:CC58 E57:BR57 BU57:BV57 C40:CB40 CB57:CC57 C46:CB48 BT50:CB50 C42:CB42 C45:CB45 D43:CB43 E51:CB51 E50:BA50 C37:CB39 B35:C35 E35:CB35 C52 E52:CB52 C41:CB41 BU23 BU11 C12:BS12 BU12 C16:CB18 C44:BR44 BT44:CB44 BX57:BZ57 U6:V6 V23:W23 AB23:AC23 AP23:AQ23 AW23 C20:CB22 C19:BD19 BF19:CB19 BN6:BO6 BW12:CB12 C14:BU14 BW14:CB14 BW13:CB13 BW23:CB23 C24:BU24 BW24:CB24 C15:BU15 BW15:CB15 BW33:CB33 E54:BU54 BW54:CC54 C36:CB36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3D87"/>
  </sheetPr>
  <dimension ref="A2:AD110"/>
  <sheetViews>
    <sheetView workbookViewId="0">
      <selection activeCell="AE33" sqref="AE33"/>
    </sheetView>
  </sheetViews>
  <sheetFormatPr baseColWidth="10" defaultRowHeight="15" x14ac:dyDescent="0.25"/>
  <cols>
    <col min="1" max="1" width="3.7109375" customWidth="1"/>
    <col min="2" max="2" width="18.7109375" customWidth="1"/>
    <col min="3" max="3" width="0.7109375" customWidth="1"/>
    <col min="4" max="4" width="1.5703125" customWidth="1"/>
    <col min="5" max="5" width="1.42578125" customWidth="1"/>
    <col min="6" max="8" width="4.28515625" customWidth="1"/>
    <col min="9" max="9" width="8.28515625" customWidth="1"/>
    <col min="10" max="11" width="4.28515625" customWidth="1"/>
    <col min="12" max="12" width="10" bestFit="1" customWidth="1"/>
    <col min="13" max="14" width="4.5703125" customWidth="1"/>
    <col min="15" max="26" width="4.28515625" customWidth="1"/>
    <col min="27" max="27" width="6.85546875" customWidth="1"/>
    <col min="28" max="28" width="0" hidden="1" customWidth="1"/>
    <col min="29" max="29" width="15.42578125" hidden="1" customWidth="1"/>
    <col min="30" max="30" width="3" customWidth="1"/>
    <col min="31" max="31" width="5.42578125" customWidth="1"/>
    <col min="32" max="33" width="4.42578125" customWidth="1"/>
    <col min="34" max="34" width="4.5703125" customWidth="1"/>
    <col min="35" max="35" width="4" customWidth="1"/>
    <col min="36" max="36" width="4.42578125" customWidth="1"/>
  </cols>
  <sheetData>
    <row r="2" spans="1:30" ht="26.25" x14ac:dyDescent="0.25">
      <c r="A2" s="670" t="s">
        <v>151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2"/>
    </row>
    <row r="3" spans="1:30" ht="8.25" customHeight="1" thickBot="1" x14ac:dyDescent="0.3">
      <c r="A3" s="7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77"/>
    </row>
    <row r="4" spans="1:30" ht="13.5" customHeight="1" thickTop="1" thickBot="1" x14ac:dyDescent="0.3">
      <c r="A4" s="76"/>
      <c r="B4" s="227" t="s">
        <v>208</v>
      </c>
      <c r="C4" s="222"/>
      <c r="D4" s="222"/>
      <c r="E4" s="223"/>
      <c r="F4" s="2"/>
      <c r="G4" s="2"/>
      <c r="H4" s="2"/>
      <c r="I4" s="219">
        <f>'Corte de Extranjeros '!E57+'Corte de Extranjeros '!H57+'Corte de Extranjeros '!K57+'Corte de Extranjeros '!N57+'Corte de Extranjeros '!Q57+'Corte de Extranjeros '!T57+'Corte de Extranjeros '!W57+'Corte de Extranjeros '!Z57+'Corte de Extranjeros '!AC57+'Corte de Extranjeros '!AF57+'Corte de Extranjeros '!AI57+'Corte de Extranjeros '!AL57+'Corte de Extranjeros '!AO57+'Corte de Extranjeros '!AR57+'Corte de Extranjeros '!AU57+'Corte de Extranjeros '!AX57+'Corte de Extranjeros '!BA57+'Corte de Extranjeros '!BD57+'Corte de Extranjeros '!BG57+'Corte de Extranjeros '!BJ57+'Corte de Extranjeros '!BM57+'Corte de Extranjeros '!BP57</f>
        <v>342</v>
      </c>
      <c r="J4" s="83"/>
      <c r="K4" s="83"/>
      <c r="L4" s="78" t="s">
        <v>153</v>
      </c>
      <c r="M4" s="79" t="s">
        <v>154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80"/>
    </row>
    <row r="5" spans="1:30" ht="15" customHeight="1" thickTop="1" thickBot="1" x14ac:dyDescent="0.3">
      <c r="A5" s="76"/>
      <c r="B5" s="224"/>
      <c r="C5" s="225"/>
      <c r="D5" s="225"/>
      <c r="E5" s="226"/>
      <c r="F5" s="2"/>
      <c r="G5" s="2"/>
      <c r="H5" s="2"/>
      <c r="I5" s="229"/>
      <c r="J5" s="83"/>
      <c r="K5" s="83"/>
      <c r="L5" s="81">
        <f>SUM('Corte de Extranjeros '!BS57)</f>
        <v>320</v>
      </c>
      <c r="M5" s="81">
        <f>SUM('Corte de Extranjeros '!BW57)</f>
        <v>22</v>
      </c>
      <c r="N5" s="82"/>
      <c r="O5" s="2"/>
      <c r="P5" s="2"/>
      <c r="Q5" s="2"/>
      <c r="R5" s="2"/>
      <c r="S5" s="673">
        <f>I4+I8</f>
        <v>650</v>
      </c>
      <c r="T5" s="673"/>
      <c r="U5" s="673"/>
      <c r="V5" s="673"/>
      <c r="W5" s="673"/>
      <c r="X5" s="673"/>
      <c r="Y5" s="673"/>
      <c r="Z5" s="2"/>
      <c r="AA5" s="80"/>
    </row>
    <row r="6" spans="1:30" ht="14.25" customHeight="1" thickTop="1" thickBot="1" x14ac:dyDescent="0.3">
      <c r="A6" s="76"/>
      <c r="B6" s="2"/>
      <c r="C6" s="2"/>
      <c r="D6" s="2"/>
      <c r="E6" s="2"/>
      <c r="F6" s="2"/>
      <c r="G6" s="2"/>
      <c r="H6" s="2"/>
      <c r="I6" s="83"/>
      <c r="J6" s="83"/>
      <c r="K6" s="83"/>
      <c r="L6" s="83"/>
      <c r="M6" s="83"/>
      <c r="N6" s="83"/>
      <c r="O6" s="2"/>
      <c r="P6" s="2"/>
      <c r="Q6" s="2"/>
      <c r="R6" s="2"/>
      <c r="S6" s="673"/>
      <c r="T6" s="673"/>
      <c r="U6" s="673"/>
      <c r="V6" s="673"/>
      <c r="W6" s="673"/>
      <c r="X6" s="673"/>
      <c r="Y6" s="673"/>
      <c r="Z6" s="2"/>
      <c r="AA6" s="80"/>
    </row>
    <row r="7" spans="1:30" ht="3" customHeight="1" thickTop="1" thickBot="1" x14ac:dyDescent="0.3">
      <c r="A7" s="7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673"/>
      <c r="T7" s="673"/>
      <c r="U7" s="673"/>
      <c r="V7" s="673"/>
      <c r="W7" s="673"/>
      <c r="X7" s="673"/>
      <c r="Y7" s="673"/>
      <c r="Z7" s="2"/>
      <c r="AA7" s="80"/>
    </row>
    <row r="8" spans="1:30" ht="12" customHeight="1" thickTop="1" thickBot="1" x14ac:dyDescent="0.3">
      <c r="A8" s="76"/>
      <c r="B8" s="228" t="s">
        <v>20</v>
      </c>
      <c r="C8" s="222"/>
      <c r="D8" s="222"/>
      <c r="E8" s="223"/>
      <c r="F8" s="2"/>
      <c r="G8" s="2"/>
      <c r="H8" s="2"/>
      <c r="I8" s="219">
        <f>SUM('Corte de Extranjeros '!BQ57+'Corte de Extranjeros '!BN57+'Corte de Extranjeros '!BK57+'Corte de Extranjeros '!BH57+'Corte de Extranjeros '!BE57+'Corte de Extranjeros '!BB57+'Corte de Extranjeros '!AY57+'Corte de Extranjeros '!AV57+'Corte de Extranjeros '!AS57+'Corte de Extranjeros '!AP57+'Corte de Extranjeros '!AM57+'Corte de Extranjeros '!AJ57+'Corte de Extranjeros '!AG57+'Corte de Extranjeros '!AD57+'Corte de Extranjeros '!AA57+'Corte de Extranjeros '!X57+'Corte de Extranjeros '!U57+'Corte de Extranjeros '!R57+'Corte de Extranjeros '!O57+'Corte de Extranjeros '!L57+'Corte de Extranjeros '!I57+'Corte de Extranjeros '!F57)</f>
        <v>308</v>
      </c>
      <c r="J8" s="83"/>
      <c r="K8" s="83"/>
      <c r="L8" s="84" t="s">
        <v>153</v>
      </c>
      <c r="M8" s="85" t="s">
        <v>154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80"/>
    </row>
    <row r="9" spans="1:30" ht="13.5" customHeight="1" thickTop="1" thickBot="1" x14ac:dyDescent="0.3">
      <c r="A9" s="76"/>
      <c r="B9" s="224"/>
      <c r="C9" s="225"/>
      <c r="D9" s="225"/>
      <c r="E9" s="226"/>
      <c r="F9" s="2"/>
      <c r="G9" s="2"/>
      <c r="H9" s="2"/>
      <c r="I9" s="229"/>
      <c r="J9" s="83"/>
      <c r="K9" s="83"/>
      <c r="L9" s="81">
        <f>SUM('Corte de Extranjeros '!BT57)</f>
        <v>287</v>
      </c>
      <c r="M9" s="81">
        <f>SUM('Corte de Extranjeros '!BX57)</f>
        <v>21</v>
      </c>
      <c r="N9" s="8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D9" s="86"/>
    </row>
    <row r="10" spans="1:30" ht="1.5" hidden="1" customHeight="1" thickTop="1" x14ac:dyDescent="0.25">
      <c r="A10" s="76"/>
      <c r="B10" s="2"/>
      <c r="C10" s="2"/>
      <c r="D10" s="2"/>
      <c r="E10" s="2"/>
      <c r="F10" s="2"/>
      <c r="G10" s="2"/>
      <c r="H10" s="2"/>
      <c r="I10" s="2"/>
      <c r="J10" s="2"/>
      <c r="K10" s="2"/>
      <c r="L10" s="82"/>
      <c r="M10" s="82"/>
      <c r="N10" s="8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D10" s="86"/>
    </row>
    <row r="11" spans="1:30" ht="11.25" customHeight="1" thickTop="1" x14ac:dyDescent="0.25">
      <c r="A11" s="87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2"/>
      <c r="M11" s="82"/>
      <c r="N11" s="82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C11" s="89" t="s">
        <v>155</v>
      </c>
      <c r="AD11" s="86"/>
    </row>
    <row r="12" spans="1:30" x14ac:dyDescent="0.25">
      <c r="A12" s="668"/>
      <c r="B12" s="669"/>
      <c r="C12" s="669"/>
      <c r="D12" s="669"/>
      <c r="E12" s="669"/>
      <c r="F12" s="669"/>
      <c r="G12" s="669"/>
      <c r="H12" s="669"/>
      <c r="I12" s="669"/>
      <c r="J12" s="669"/>
      <c r="K12" s="669"/>
      <c r="L12" s="669"/>
      <c r="M12" s="669"/>
      <c r="N12" s="669"/>
      <c r="O12" s="669"/>
      <c r="P12" s="669"/>
      <c r="Q12" s="669"/>
      <c r="R12" s="669"/>
      <c r="S12" s="669"/>
      <c r="T12" s="669"/>
      <c r="U12" s="669"/>
      <c r="V12" s="669"/>
      <c r="W12" s="669"/>
      <c r="X12" s="669"/>
      <c r="Y12" s="669"/>
      <c r="Z12" s="669"/>
      <c r="AA12" s="669"/>
      <c r="AC12" s="90" t="s">
        <v>97</v>
      </c>
      <c r="AD12" s="91"/>
    </row>
    <row r="13" spans="1:30" ht="11.25" customHeight="1" x14ac:dyDescent="0.25">
      <c r="AC13" s="90" t="s">
        <v>98</v>
      </c>
      <c r="AD13" s="91"/>
    </row>
    <row r="14" spans="1:30" ht="26.25" x14ac:dyDescent="0.25">
      <c r="A14" s="674" t="s">
        <v>206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6"/>
      <c r="AC14" s="90" t="s">
        <v>113</v>
      </c>
      <c r="AD14" s="91"/>
    </row>
    <row r="15" spans="1:30" ht="10.5" customHeight="1" thickBot="1" x14ac:dyDescent="0.3">
      <c r="A15" s="7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7"/>
      <c r="AC15" s="90" t="s">
        <v>115</v>
      </c>
      <c r="AD15" s="91"/>
    </row>
    <row r="16" spans="1:30" ht="17.25" customHeight="1" thickTop="1" thickBot="1" x14ac:dyDescent="0.3">
      <c r="A16" s="76"/>
      <c r="B16" s="227" t="s">
        <v>152</v>
      </c>
      <c r="C16" s="222"/>
      <c r="D16" s="222"/>
      <c r="E16" s="2"/>
      <c r="F16" s="2"/>
      <c r="G16" s="2"/>
      <c r="H16" s="2"/>
      <c r="I16" s="219">
        <f>M17+L17</f>
        <v>4478</v>
      </c>
      <c r="J16" s="83"/>
      <c r="K16" s="83"/>
      <c r="L16" s="78" t="s">
        <v>153</v>
      </c>
      <c r="M16" s="79" t="s">
        <v>154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80"/>
      <c r="AC16" s="90" t="s">
        <v>116</v>
      </c>
      <c r="AD16" s="91"/>
    </row>
    <row r="17" spans="1:30" ht="17.25" customHeight="1" thickTop="1" thickBot="1" x14ac:dyDescent="0.3">
      <c r="A17" s="76"/>
      <c r="B17" s="224"/>
      <c r="C17" s="225"/>
      <c r="D17" s="225"/>
      <c r="E17" s="2"/>
      <c r="F17" s="2"/>
      <c r="G17" s="2"/>
      <c r="H17" s="2"/>
      <c r="I17" s="229"/>
      <c r="J17" s="83"/>
      <c r="K17" s="83"/>
      <c r="L17" s="81">
        <f>'Datos de los Delitos del MGP'!BT13</f>
        <v>4218</v>
      </c>
      <c r="M17" s="81">
        <f>'Datos de los Delitos del MGP'!BX13</f>
        <v>260</v>
      </c>
      <c r="N17" s="82"/>
      <c r="O17" s="2"/>
      <c r="P17" s="2"/>
      <c r="Q17" s="2"/>
      <c r="R17" s="2"/>
      <c r="S17" s="673">
        <f>I16+I20</f>
        <v>9069</v>
      </c>
      <c r="T17" s="673"/>
      <c r="U17" s="673"/>
      <c r="V17" s="673"/>
      <c r="W17" s="673"/>
      <c r="X17" s="673"/>
      <c r="Y17" s="673"/>
      <c r="Z17" s="2"/>
      <c r="AA17" s="80"/>
      <c r="AC17" s="90" t="s">
        <v>117</v>
      </c>
      <c r="AD17" s="91"/>
    </row>
    <row r="18" spans="1:30" ht="8.25" customHeight="1" thickTop="1" thickBot="1" x14ac:dyDescent="0.3">
      <c r="A18" s="76"/>
      <c r="B18" s="2"/>
      <c r="C18" s="2"/>
      <c r="D18" s="2"/>
      <c r="E18" s="2"/>
      <c r="F18" s="2"/>
      <c r="G18" s="2"/>
      <c r="H18" s="2"/>
      <c r="I18" s="83"/>
      <c r="J18" s="83"/>
      <c r="K18" s="83"/>
      <c r="L18" s="83"/>
      <c r="M18" s="83"/>
      <c r="N18" s="83"/>
      <c r="O18" s="2"/>
      <c r="P18" s="2"/>
      <c r="Q18" s="2"/>
      <c r="R18" s="2"/>
      <c r="S18" s="673"/>
      <c r="T18" s="673"/>
      <c r="U18" s="673"/>
      <c r="V18" s="673"/>
      <c r="W18" s="673"/>
      <c r="X18" s="673"/>
      <c r="Y18" s="673"/>
      <c r="Z18" s="2"/>
      <c r="AA18" s="80"/>
      <c r="AC18" s="90" t="s">
        <v>118</v>
      </c>
      <c r="AD18" s="91"/>
    </row>
    <row r="19" spans="1:30" ht="5.25" customHeight="1" thickTop="1" thickBot="1" x14ac:dyDescent="0.3">
      <c r="A19" s="7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73"/>
      <c r="T19" s="673"/>
      <c r="U19" s="673"/>
      <c r="V19" s="673"/>
      <c r="W19" s="673"/>
      <c r="X19" s="673"/>
      <c r="Y19" s="673"/>
      <c r="Z19" s="2"/>
      <c r="AA19" s="80"/>
      <c r="AC19" s="90" t="s">
        <v>119</v>
      </c>
      <c r="AD19" s="91"/>
    </row>
    <row r="20" spans="1:30" ht="16.5" customHeight="1" thickTop="1" thickBot="1" x14ac:dyDescent="0.3">
      <c r="A20" s="76"/>
      <c r="B20" s="228" t="s">
        <v>20</v>
      </c>
      <c r="C20" s="2"/>
      <c r="D20" s="2"/>
      <c r="E20" s="2"/>
      <c r="F20" s="2"/>
      <c r="G20" s="2"/>
      <c r="H20" s="2"/>
      <c r="I20" s="219">
        <f>M21+L21</f>
        <v>4591</v>
      </c>
      <c r="J20" s="83"/>
      <c r="K20" s="83"/>
      <c r="L20" s="84" t="s">
        <v>153</v>
      </c>
      <c r="M20" s="85" t="s">
        <v>154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80"/>
      <c r="AC20" s="90" t="s">
        <v>120</v>
      </c>
      <c r="AD20" s="91"/>
    </row>
    <row r="21" spans="1:30" ht="17.25" customHeight="1" thickTop="1" thickBot="1" x14ac:dyDescent="0.3">
      <c r="A21" s="76"/>
      <c r="B21" s="224"/>
      <c r="C21" s="2"/>
      <c r="D21" s="2"/>
      <c r="E21" s="2"/>
      <c r="F21" s="2"/>
      <c r="G21" s="2"/>
      <c r="H21" s="2"/>
      <c r="I21" s="229"/>
      <c r="J21" s="83"/>
      <c r="K21" s="83"/>
      <c r="L21" s="81">
        <f>'Datos de los Delitos del MGP'!BT15</f>
        <v>4343</v>
      </c>
      <c r="M21" s="81">
        <f>'Datos de los Delitos del MGP'!BX15</f>
        <v>248</v>
      </c>
      <c r="N21" s="8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C21" s="90" t="s">
        <v>122</v>
      </c>
      <c r="AD21" s="213"/>
    </row>
    <row r="22" spans="1:30" ht="10.5" customHeight="1" thickTop="1" x14ac:dyDescent="0.25">
      <c r="A22" s="76"/>
      <c r="B22" s="2"/>
      <c r="C22" s="2"/>
      <c r="D22" s="2"/>
      <c r="E22" s="2"/>
      <c r="F22" s="2"/>
      <c r="G22" s="2"/>
      <c r="H22" s="2"/>
      <c r="I22" s="2"/>
      <c r="J22" s="2"/>
      <c r="K22" s="2"/>
      <c r="L22" s="82"/>
      <c r="M22" s="82"/>
      <c r="N22" s="8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C22" s="90" t="s">
        <v>123</v>
      </c>
      <c r="AD22" s="213"/>
    </row>
    <row r="23" spans="1:30" x14ac:dyDescent="0.25">
      <c r="A23" s="668"/>
      <c r="B23" s="669"/>
      <c r="C23" s="669"/>
      <c r="D23" s="669"/>
      <c r="E23" s="669"/>
      <c r="F23" s="669"/>
      <c r="G23" s="669"/>
      <c r="H23" s="669"/>
      <c r="I23" s="669"/>
      <c r="J23" s="669"/>
      <c r="K23" s="669"/>
      <c r="L23" s="669"/>
      <c r="M23" s="669"/>
      <c r="N23" s="669"/>
      <c r="O23" s="669"/>
      <c r="P23" s="669"/>
      <c r="Q23" s="669"/>
      <c r="R23" s="669"/>
      <c r="S23" s="669"/>
      <c r="T23" s="669"/>
      <c r="U23" s="669"/>
      <c r="V23" s="669"/>
      <c r="W23" s="669"/>
      <c r="X23" s="669"/>
      <c r="Y23" s="669"/>
      <c r="Z23" s="669"/>
      <c r="AA23" s="669"/>
      <c r="AC23" s="90" t="s">
        <v>125</v>
      </c>
      <c r="AD23" s="213"/>
    </row>
    <row r="24" spans="1:30" x14ac:dyDescent="0.25">
      <c r="AC24" s="90" t="s">
        <v>126</v>
      </c>
      <c r="AD24" s="91"/>
    </row>
    <row r="25" spans="1:30" x14ac:dyDescent="0.25">
      <c r="AC25" s="90" t="s">
        <v>127</v>
      </c>
      <c r="AD25" s="91"/>
    </row>
    <row r="26" spans="1:30" x14ac:dyDescent="0.25">
      <c r="AC26" s="90" t="s">
        <v>128</v>
      </c>
      <c r="AD26" s="91"/>
    </row>
    <row r="27" spans="1:30" x14ac:dyDescent="0.25">
      <c r="AC27" s="90" t="s">
        <v>129</v>
      </c>
      <c r="AD27" s="91"/>
    </row>
    <row r="28" spans="1:30" x14ac:dyDescent="0.25">
      <c r="AC28" s="90" t="s">
        <v>130</v>
      </c>
      <c r="AD28" s="91"/>
    </row>
    <row r="29" spans="1:30" x14ac:dyDescent="0.25">
      <c r="AC29" s="90" t="s">
        <v>131</v>
      </c>
      <c r="AD29" s="91"/>
    </row>
    <row r="30" spans="1:30" x14ac:dyDescent="0.25">
      <c r="AC30" s="90" t="s">
        <v>132</v>
      </c>
      <c r="AD30" s="91"/>
    </row>
    <row r="31" spans="1:30" x14ac:dyDescent="0.25">
      <c r="AC31" s="90" t="s">
        <v>133</v>
      </c>
      <c r="AD31" s="91"/>
    </row>
    <row r="32" spans="1:30" x14ac:dyDescent="0.25">
      <c r="AC32" s="90" t="s">
        <v>134</v>
      </c>
      <c r="AD32" s="91"/>
    </row>
    <row r="33" spans="2:30" x14ac:dyDescent="0.25">
      <c r="AC33" s="90" t="s">
        <v>135</v>
      </c>
      <c r="AD33" s="91"/>
    </row>
    <row r="34" spans="2:30" x14ac:dyDescent="0.25">
      <c r="AC34" s="90" t="s">
        <v>136</v>
      </c>
      <c r="AD34" s="91"/>
    </row>
    <row r="35" spans="2:30" x14ac:dyDescent="0.25">
      <c r="AC35" s="90" t="s">
        <v>137</v>
      </c>
      <c r="AD35" s="91"/>
    </row>
    <row r="36" spans="2:30" x14ac:dyDescent="0.25">
      <c r="AC36" s="90" t="s">
        <v>138</v>
      </c>
      <c r="AD36" s="91"/>
    </row>
    <row r="37" spans="2:30" x14ac:dyDescent="0.25">
      <c r="B37" s="230" t="s">
        <v>211</v>
      </c>
      <c r="D37" s="662">
        <f>I4+I8</f>
        <v>650</v>
      </c>
      <c r="E37" s="663"/>
      <c r="F37" s="663"/>
      <c r="G37" s="663"/>
      <c r="H37" s="664"/>
      <c r="O37" s="665" t="s">
        <v>35</v>
      </c>
      <c r="P37" s="666"/>
      <c r="Q37" s="666"/>
      <c r="R37" s="666"/>
      <c r="S37" s="667"/>
      <c r="U37" s="662">
        <f>I16+I20</f>
        <v>9069</v>
      </c>
      <c r="V37" s="663"/>
      <c r="W37" s="663"/>
      <c r="X37" s="664"/>
      <c r="AC37" s="90" t="s">
        <v>139</v>
      </c>
      <c r="AD37" s="91"/>
    </row>
    <row r="38" spans="2:30" x14ac:dyDescent="0.25">
      <c r="AC38" s="90" t="s">
        <v>141</v>
      </c>
      <c r="AD38" s="91"/>
    </row>
    <row r="39" spans="2:30" x14ac:dyDescent="0.25">
      <c r="AC39" s="90" t="s">
        <v>142</v>
      </c>
      <c r="AD39" s="91"/>
    </row>
    <row r="40" spans="2:30" x14ac:dyDescent="0.25">
      <c r="AC40" s="90" t="s">
        <v>143</v>
      </c>
      <c r="AD40" s="91"/>
    </row>
    <row r="41" spans="2:30" x14ac:dyDescent="0.25">
      <c r="AC41" s="90" t="s">
        <v>144</v>
      </c>
      <c r="AD41" s="91"/>
    </row>
    <row r="42" spans="2:30" x14ac:dyDescent="0.25">
      <c r="AC42" s="90" t="s">
        <v>145</v>
      </c>
      <c r="AD42" s="91"/>
    </row>
    <row r="43" spans="2:30" x14ac:dyDescent="0.25">
      <c r="AC43" s="90" t="s">
        <v>147</v>
      </c>
      <c r="AD43" s="91"/>
    </row>
    <row r="44" spans="2:30" x14ac:dyDescent="0.25">
      <c r="AC44" s="90"/>
      <c r="AD44" s="91"/>
    </row>
    <row r="45" spans="2:30" x14ac:dyDescent="0.25">
      <c r="AC45" s="91"/>
      <c r="AD45" s="91"/>
    </row>
    <row r="46" spans="2:30" x14ac:dyDescent="0.25">
      <c r="AC46" s="91"/>
      <c r="AD46" s="91"/>
    </row>
    <row r="47" spans="2:30" x14ac:dyDescent="0.25">
      <c r="AC47" s="91"/>
      <c r="AD47" s="91"/>
    </row>
    <row r="48" spans="2:30" x14ac:dyDescent="0.25">
      <c r="AC48" s="91"/>
      <c r="AD48" s="91"/>
    </row>
    <row r="49" spans="29:30" x14ac:dyDescent="0.25">
      <c r="AC49" s="91"/>
      <c r="AD49" s="91"/>
    </row>
    <row r="50" spans="29:30" x14ac:dyDescent="0.25">
      <c r="AC50" s="91"/>
      <c r="AD50" s="91"/>
    </row>
    <row r="51" spans="29:30" x14ac:dyDescent="0.25">
      <c r="AC51" s="91"/>
      <c r="AD51" s="91"/>
    </row>
    <row r="52" spans="29:30" x14ac:dyDescent="0.25">
      <c r="AC52" s="91"/>
      <c r="AD52" s="91"/>
    </row>
    <row r="53" spans="29:30" x14ac:dyDescent="0.25">
      <c r="AC53" s="91"/>
      <c r="AD53" s="91"/>
    </row>
    <row r="54" spans="29:30" x14ac:dyDescent="0.25">
      <c r="AC54" s="91"/>
      <c r="AD54" s="91"/>
    </row>
    <row r="55" spans="29:30" x14ac:dyDescent="0.25">
      <c r="AC55" s="91"/>
      <c r="AD55" s="91"/>
    </row>
    <row r="56" spans="29:30" x14ac:dyDescent="0.25">
      <c r="AC56" s="91"/>
      <c r="AD56" s="91"/>
    </row>
    <row r="57" spans="29:30" x14ac:dyDescent="0.25">
      <c r="AC57" s="91"/>
      <c r="AD57" s="91"/>
    </row>
    <row r="58" spans="29:30" x14ac:dyDescent="0.25">
      <c r="AC58" s="91"/>
      <c r="AD58" s="91"/>
    </row>
    <row r="59" spans="29:30" x14ac:dyDescent="0.25">
      <c r="AC59" s="91"/>
      <c r="AD59" s="91"/>
    </row>
    <row r="60" spans="29:30" x14ac:dyDescent="0.25">
      <c r="AC60" s="91"/>
      <c r="AD60" s="91"/>
    </row>
    <row r="61" spans="29:30" x14ac:dyDescent="0.25">
      <c r="AC61" s="91"/>
      <c r="AD61" s="91"/>
    </row>
    <row r="62" spans="29:30" x14ac:dyDescent="0.25">
      <c r="AC62" s="91"/>
      <c r="AD62" s="91"/>
    </row>
    <row r="63" spans="29:30" x14ac:dyDescent="0.25">
      <c r="AC63" s="91"/>
      <c r="AD63" s="91"/>
    </row>
    <row r="64" spans="29:30" x14ac:dyDescent="0.25">
      <c r="AC64" s="91"/>
      <c r="AD64" s="91"/>
    </row>
    <row r="65" spans="29:30" x14ac:dyDescent="0.25">
      <c r="AC65" s="91"/>
      <c r="AD65" s="91"/>
    </row>
    <row r="66" spans="29:30" x14ac:dyDescent="0.25">
      <c r="AC66" s="91"/>
      <c r="AD66" s="91"/>
    </row>
    <row r="67" spans="29:30" x14ac:dyDescent="0.25">
      <c r="AC67" s="91"/>
      <c r="AD67" s="91"/>
    </row>
    <row r="68" spans="29:30" x14ac:dyDescent="0.25">
      <c r="AC68" s="91"/>
      <c r="AD68" s="91"/>
    </row>
    <row r="69" spans="29:30" x14ac:dyDescent="0.25">
      <c r="AC69" s="91"/>
      <c r="AD69" s="91"/>
    </row>
    <row r="70" spans="29:30" x14ac:dyDescent="0.25">
      <c r="AC70" s="91"/>
      <c r="AD70" s="91"/>
    </row>
    <row r="71" spans="29:30" x14ac:dyDescent="0.25">
      <c r="AC71" s="91"/>
      <c r="AD71" s="91"/>
    </row>
    <row r="72" spans="29:30" x14ac:dyDescent="0.25">
      <c r="AC72" s="91"/>
      <c r="AD72" s="91"/>
    </row>
    <row r="73" spans="29:30" x14ac:dyDescent="0.25">
      <c r="AC73" s="91"/>
      <c r="AD73" s="91"/>
    </row>
    <row r="74" spans="29:30" x14ac:dyDescent="0.25">
      <c r="AC74" s="91"/>
      <c r="AD74" s="91"/>
    </row>
    <row r="75" spans="29:30" x14ac:dyDescent="0.25">
      <c r="AC75" s="91"/>
      <c r="AD75" s="91"/>
    </row>
    <row r="76" spans="29:30" x14ac:dyDescent="0.25">
      <c r="AC76" s="91"/>
      <c r="AD76" s="91"/>
    </row>
    <row r="77" spans="29:30" x14ac:dyDescent="0.25">
      <c r="AC77" s="91"/>
      <c r="AD77" s="91"/>
    </row>
    <row r="78" spans="29:30" x14ac:dyDescent="0.25">
      <c r="AC78" s="91"/>
      <c r="AD78" s="91"/>
    </row>
    <row r="79" spans="29:30" x14ac:dyDescent="0.25">
      <c r="AC79" s="91"/>
      <c r="AD79" s="91"/>
    </row>
    <row r="80" spans="29:30" x14ac:dyDescent="0.25">
      <c r="AC80" s="91"/>
      <c r="AD80" s="91"/>
    </row>
    <row r="81" spans="29:30" x14ac:dyDescent="0.25">
      <c r="AC81" s="91"/>
      <c r="AD81" s="91"/>
    </row>
    <row r="82" spans="29:30" x14ac:dyDescent="0.25">
      <c r="AC82" s="91"/>
      <c r="AD82" s="91"/>
    </row>
    <row r="83" spans="29:30" x14ac:dyDescent="0.25">
      <c r="AC83" s="91"/>
      <c r="AD83" s="91"/>
    </row>
    <row r="84" spans="29:30" x14ac:dyDescent="0.25">
      <c r="AC84" s="91"/>
      <c r="AD84" s="91"/>
    </row>
    <row r="85" spans="29:30" x14ac:dyDescent="0.25">
      <c r="AC85" s="91"/>
      <c r="AD85" s="91"/>
    </row>
    <row r="86" spans="29:30" x14ac:dyDescent="0.25">
      <c r="AC86" s="91"/>
      <c r="AD86" s="91"/>
    </row>
    <row r="87" spans="29:30" x14ac:dyDescent="0.25">
      <c r="AC87" s="91"/>
      <c r="AD87" s="91"/>
    </row>
    <row r="88" spans="29:30" x14ac:dyDescent="0.25">
      <c r="AC88" s="91"/>
      <c r="AD88" s="91"/>
    </row>
    <row r="89" spans="29:30" x14ac:dyDescent="0.25">
      <c r="AC89" s="91"/>
      <c r="AD89" s="91"/>
    </row>
    <row r="90" spans="29:30" x14ac:dyDescent="0.25">
      <c r="AC90" s="91"/>
      <c r="AD90" s="91"/>
    </row>
    <row r="91" spans="29:30" x14ac:dyDescent="0.25">
      <c r="AC91" s="91"/>
      <c r="AD91" s="91"/>
    </row>
    <row r="92" spans="29:30" x14ac:dyDescent="0.25">
      <c r="AC92" s="91"/>
      <c r="AD92" s="91"/>
    </row>
    <row r="93" spans="29:30" x14ac:dyDescent="0.25">
      <c r="AC93" s="91"/>
      <c r="AD93" s="91"/>
    </row>
    <row r="94" spans="29:30" x14ac:dyDescent="0.25">
      <c r="AC94" s="91"/>
      <c r="AD94" s="91"/>
    </row>
    <row r="95" spans="29:30" x14ac:dyDescent="0.25">
      <c r="AC95" s="91"/>
      <c r="AD95" s="91"/>
    </row>
    <row r="96" spans="29:30" x14ac:dyDescent="0.25">
      <c r="AC96" s="91"/>
      <c r="AD96" s="91"/>
    </row>
    <row r="97" spans="29:30" x14ac:dyDescent="0.25">
      <c r="AC97" s="91"/>
      <c r="AD97" s="91"/>
    </row>
    <row r="98" spans="29:30" x14ac:dyDescent="0.25">
      <c r="AC98" s="91"/>
      <c r="AD98" s="91"/>
    </row>
    <row r="99" spans="29:30" x14ac:dyDescent="0.25">
      <c r="AC99" s="91"/>
      <c r="AD99" s="91"/>
    </row>
    <row r="100" spans="29:30" x14ac:dyDescent="0.25">
      <c r="AC100" s="91"/>
      <c r="AD100" s="91"/>
    </row>
    <row r="101" spans="29:30" x14ac:dyDescent="0.25">
      <c r="AC101" s="91"/>
      <c r="AD101" s="91"/>
    </row>
    <row r="102" spans="29:30" x14ac:dyDescent="0.25">
      <c r="AC102" s="91"/>
      <c r="AD102" s="91"/>
    </row>
    <row r="103" spans="29:30" x14ac:dyDescent="0.25">
      <c r="AC103" s="91"/>
      <c r="AD103" s="91"/>
    </row>
    <row r="104" spans="29:30" x14ac:dyDescent="0.25">
      <c r="AC104" s="91"/>
      <c r="AD104" s="91"/>
    </row>
    <row r="105" spans="29:30" x14ac:dyDescent="0.25">
      <c r="AC105" s="91"/>
      <c r="AD105" s="91"/>
    </row>
    <row r="106" spans="29:30" x14ac:dyDescent="0.25">
      <c r="AC106" s="91"/>
      <c r="AD106" s="91"/>
    </row>
    <row r="107" spans="29:30" x14ac:dyDescent="0.25">
      <c r="AC107" s="91"/>
      <c r="AD107" s="91"/>
    </row>
    <row r="108" spans="29:30" x14ac:dyDescent="0.25">
      <c r="AC108" s="91"/>
      <c r="AD108" s="91"/>
    </row>
    <row r="109" spans="29:30" x14ac:dyDescent="0.25">
      <c r="AC109" s="91"/>
      <c r="AD109" s="91"/>
    </row>
    <row r="110" spans="29:30" x14ac:dyDescent="0.25">
      <c r="AC110" s="91"/>
      <c r="AD110" s="91"/>
    </row>
  </sheetData>
  <mergeCells count="9">
    <mergeCell ref="D37:H37"/>
    <mergeCell ref="O37:S37"/>
    <mergeCell ref="U37:X37"/>
    <mergeCell ref="A12:AA12"/>
    <mergeCell ref="A2:AA2"/>
    <mergeCell ref="S5:Y7"/>
    <mergeCell ref="A23:AA23"/>
    <mergeCell ref="A14:AA14"/>
    <mergeCell ref="S17:Y19"/>
  </mergeCells>
  <pageMargins left="0.2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3D87"/>
    <pageSetUpPr fitToPage="1"/>
  </sheetPr>
  <dimension ref="A1:AJ116"/>
  <sheetViews>
    <sheetView workbookViewId="0">
      <selection activeCell="F20" sqref="F20"/>
    </sheetView>
  </sheetViews>
  <sheetFormatPr baseColWidth="10" defaultRowHeight="15" x14ac:dyDescent="0.25"/>
  <cols>
    <col min="1" max="1" width="7.85546875" customWidth="1"/>
    <col min="2" max="2" width="9" customWidth="1"/>
    <col min="3" max="4" width="4.28515625" customWidth="1"/>
    <col min="5" max="5" width="4.85546875" customWidth="1"/>
    <col min="6" max="11" width="4.28515625" customWidth="1"/>
    <col min="12" max="14" width="4.5703125" customWidth="1"/>
    <col min="15" max="26" width="4.28515625" customWidth="1"/>
    <col min="27" max="27" width="6.85546875" customWidth="1"/>
    <col min="28" max="28" width="0" hidden="1" customWidth="1"/>
    <col min="29" max="29" width="15.42578125" hidden="1" customWidth="1"/>
    <col min="30" max="30" width="3" customWidth="1"/>
    <col min="31" max="31" width="5.42578125" customWidth="1"/>
    <col min="32" max="33" width="4.42578125" customWidth="1"/>
    <col min="34" max="34" width="4.5703125" customWidth="1"/>
    <col min="35" max="35" width="4" customWidth="1"/>
    <col min="36" max="36" width="4.42578125" customWidth="1"/>
  </cols>
  <sheetData>
    <row r="1" spans="1:36" x14ac:dyDescent="0.25">
      <c r="AC1" s="90" t="s">
        <v>98</v>
      </c>
      <c r="AD1" s="91"/>
    </row>
    <row r="2" spans="1:36" ht="15" customHeight="1" x14ac:dyDescent="0.25">
      <c r="A2" s="679" t="s">
        <v>156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C2" s="90" t="s">
        <v>99</v>
      </c>
      <c r="AD2" s="91"/>
    </row>
    <row r="3" spans="1:36" ht="15" customHeight="1" x14ac:dyDescent="0.25">
      <c r="A3" s="679"/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C3" s="90" t="s">
        <v>100</v>
      </c>
      <c r="AD3" s="91"/>
    </row>
    <row r="4" spans="1:36" ht="15" customHeight="1" x14ac:dyDescent="0.25">
      <c r="A4" s="92"/>
      <c r="B4" s="92"/>
      <c r="C4" s="92"/>
      <c r="D4" s="92"/>
      <c r="E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W4" s="92"/>
      <c r="AC4" s="90"/>
      <c r="AD4" s="91"/>
    </row>
    <row r="5" spans="1:36" ht="15" customHeight="1" x14ac:dyDescent="0.25">
      <c r="A5" s="680" t="s">
        <v>157</v>
      </c>
      <c r="B5" s="680"/>
      <c r="C5" s="92"/>
      <c r="D5" s="681">
        <v>9069</v>
      </c>
      <c r="E5" s="682"/>
      <c r="G5" s="685" t="s">
        <v>72</v>
      </c>
      <c r="H5" s="685"/>
      <c r="I5" s="685"/>
      <c r="J5" s="685"/>
      <c r="K5" s="685"/>
      <c r="L5" s="685"/>
      <c r="M5" s="685"/>
      <c r="N5" s="685"/>
      <c r="O5" s="685"/>
      <c r="P5" s="685"/>
      <c r="Q5" s="685"/>
      <c r="R5" s="685"/>
      <c r="S5" s="685"/>
      <c r="W5" s="92"/>
      <c r="AC5" s="90"/>
      <c r="AD5" s="91"/>
    </row>
    <row r="6" spans="1:36" ht="19.5" customHeight="1" x14ac:dyDescent="0.25">
      <c r="A6" s="680"/>
      <c r="B6" s="680"/>
      <c r="C6" s="686" t="s">
        <v>158</v>
      </c>
      <c r="D6" s="683"/>
      <c r="E6" s="684"/>
      <c r="G6" s="688" t="s">
        <v>65</v>
      </c>
      <c r="K6" s="688" t="s">
        <v>159</v>
      </c>
      <c r="O6" s="689" t="s">
        <v>205</v>
      </c>
      <c r="S6" s="689" t="s">
        <v>160</v>
      </c>
      <c r="W6" s="690" t="s">
        <v>161</v>
      </c>
      <c r="AC6" s="90" t="s">
        <v>101</v>
      </c>
      <c r="AD6" s="91"/>
    </row>
    <row r="7" spans="1:36" ht="15.75" customHeight="1" thickBot="1" x14ac:dyDescent="0.3">
      <c r="C7" s="687"/>
      <c r="G7" s="687"/>
      <c r="K7" s="687"/>
      <c r="O7" s="690"/>
      <c r="S7" s="690"/>
      <c r="W7" s="690"/>
      <c r="AC7" s="90" t="s">
        <v>102</v>
      </c>
      <c r="AD7" s="91"/>
    </row>
    <row r="8" spans="1:36" ht="19.5" customHeight="1" thickTop="1" thickBot="1" x14ac:dyDescent="0.3">
      <c r="A8" s="691" t="s">
        <v>162</v>
      </c>
      <c r="B8" s="692"/>
      <c r="C8" s="687"/>
      <c r="D8" s="93" t="s">
        <v>92</v>
      </c>
      <c r="E8" s="94" t="s">
        <v>95</v>
      </c>
      <c r="F8" s="94" t="s">
        <v>0</v>
      </c>
      <c r="G8" s="687"/>
      <c r="H8" s="95" t="s">
        <v>92</v>
      </c>
      <c r="I8" s="94" t="s">
        <v>95</v>
      </c>
      <c r="J8" s="94" t="s">
        <v>0</v>
      </c>
      <c r="K8" s="687"/>
      <c r="L8" s="96" t="s">
        <v>92</v>
      </c>
      <c r="M8" s="97" t="s">
        <v>95</v>
      </c>
      <c r="N8" s="94" t="s">
        <v>0</v>
      </c>
      <c r="O8" s="690"/>
      <c r="P8" s="96" t="s">
        <v>92</v>
      </c>
      <c r="Q8" s="97" t="s">
        <v>95</v>
      </c>
      <c r="R8" s="94" t="s">
        <v>0</v>
      </c>
      <c r="S8" s="690"/>
      <c r="T8" s="95" t="s">
        <v>92</v>
      </c>
      <c r="U8" s="94" t="s">
        <v>95</v>
      </c>
      <c r="V8" s="94" t="s">
        <v>0</v>
      </c>
      <c r="W8" s="690"/>
      <c r="X8" s="95" t="s">
        <v>92</v>
      </c>
      <c r="Y8" s="94" t="s">
        <v>95</v>
      </c>
      <c r="Z8" s="94" t="s">
        <v>0</v>
      </c>
      <c r="AA8" s="98" t="s">
        <v>35</v>
      </c>
      <c r="AC8" s="90" t="s">
        <v>103</v>
      </c>
      <c r="AD8" s="91"/>
      <c r="AE8" s="99" t="s">
        <v>153</v>
      </c>
      <c r="AF8" s="100" t="s">
        <v>92</v>
      </c>
      <c r="AG8" s="101" t="s">
        <v>95</v>
      </c>
      <c r="AH8" s="102" t="s">
        <v>154</v>
      </c>
      <c r="AI8" s="100" t="s">
        <v>92</v>
      </c>
      <c r="AJ8" s="101" t="s">
        <v>95</v>
      </c>
    </row>
    <row r="9" spans="1:36" ht="17.25" thickTop="1" thickBot="1" x14ac:dyDescent="0.3">
      <c r="A9" s="693" t="s">
        <v>110</v>
      </c>
      <c r="B9" s="694"/>
      <c r="C9" s="103"/>
      <c r="D9" s="104"/>
      <c r="E9" s="104"/>
      <c r="F9" s="105">
        <f>C9/D5</f>
        <v>0</v>
      </c>
      <c r="G9" s="106"/>
      <c r="H9" s="107"/>
      <c r="I9" s="107"/>
      <c r="J9" s="105">
        <f>G9/D5</f>
        <v>0</v>
      </c>
      <c r="K9" s="106"/>
      <c r="L9" s="107"/>
      <c r="M9" s="107"/>
      <c r="N9" s="105">
        <f>K9/D5</f>
        <v>0</v>
      </c>
      <c r="O9" s="106"/>
      <c r="P9" s="107"/>
      <c r="Q9" s="107"/>
      <c r="R9" s="105">
        <f>O9/D5</f>
        <v>0</v>
      </c>
      <c r="S9" s="106"/>
      <c r="T9" s="108"/>
      <c r="U9" s="108"/>
      <c r="V9" s="105">
        <f>S9/D5</f>
        <v>0</v>
      </c>
      <c r="W9" s="109"/>
      <c r="X9" s="108"/>
      <c r="Y9" s="108"/>
      <c r="Z9" s="105">
        <f>W9/D5</f>
        <v>0</v>
      </c>
      <c r="AA9" s="110">
        <f>AH9+AE9</f>
        <v>461</v>
      </c>
      <c r="AC9" s="111" t="s">
        <v>104</v>
      </c>
      <c r="AD9" s="91"/>
      <c r="AE9" s="110">
        <f>'Corte de Extranjeros '!BU23</f>
        <v>444</v>
      </c>
      <c r="AF9" s="112">
        <f>'Corte de Extranjeros '!BS23</f>
        <v>226</v>
      </c>
      <c r="AG9" s="112">
        <f>'Corte de Extranjeros '!BT23</f>
        <v>218</v>
      </c>
      <c r="AH9" s="110">
        <f>'Corte de Extranjeros '!BY23</f>
        <v>17</v>
      </c>
      <c r="AI9" s="112">
        <f>'Corte de Extranjeros '!BW23</f>
        <v>11</v>
      </c>
      <c r="AJ9" s="112">
        <f>'Corte de Extranjeros '!BX23</f>
        <v>6</v>
      </c>
    </row>
    <row r="10" spans="1:36" ht="17.25" thickTop="1" thickBot="1" x14ac:dyDescent="0.3">
      <c r="A10" s="695" t="s">
        <v>120</v>
      </c>
      <c r="B10" s="696"/>
      <c r="C10" s="113"/>
      <c r="D10" s="114"/>
      <c r="E10" s="114"/>
      <c r="F10" s="105">
        <f>C10/D5</f>
        <v>0</v>
      </c>
      <c r="G10" s="115"/>
      <c r="H10" s="116"/>
      <c r="I10" s="116"/>
      <c r="J10" s="105">
        <f>G10/D5</f>
        <v>0</v>
      </c>
      <c r="K10" s="115"/>
      <c r="L10" s="116"/>
      <c r="M10" s="116"/>
      <c r="N10" s="105">
        <f>K10/D5</f>
        <v>0</v>
      </c>
      <c r="O10" s="115"/>
      <c r="P10" s="116"/>
      <c r="Q10" s="116"/>
      <c r="R10" s="105">
        <f>O10/D5</f>
        <v>0</v>
      </c>
      <c r="S10" s="115"/>
      <c r="T10" s="117"/>
      <c r="U10" s="117"/>
      <c r="V10" s="105">
        <f>S10/D5</f>
        <v>0</v>
      </c>
      <c r="W10" s="118"/>
      <c r="X10" s="117"/>
      <c r="Y10" s="117"/>
      <c r="Z10" s="105">
        <f>W10/D5</f>
        <v>0</v>
      </c>
      <c r="AA10" s="110">
        <f t="shared" ref="AA10:AA15" si="0">AH10+AE10</f>
        <v>41</v>
      </c>
      <c r="AC10" s="111" t="s">
        <v>105</v>
      </c>
      <c r="AD10" s="91"/>
      <c r="AE10" s="110">
        <f>'Corte de Extranjeros '!BU33</f>
        <v>33</v>
      </c>
      <c r="AF10" s="112">
        <f>'Corte de Extranjeros '!BS33</f>
        <v>20</v>
      </c>
      <c r="AG10" s="112">
        <f>'Corte de Extranjeros '!BT33</f>
        <v>13</v>
      </c>
      <c r="AH10" s="110">
        <f>'Corte de Extranjeros '!BY33</f>
        <v>8</v>
      </c>
      <c r="AI10" s="112">
        <f>'Corte de Extranjeros '!BW33</f>
        <v>4</v>
      </c>
      <c r="AJ10" s="112">
        <f>'Corte de Extranjeros '!BX33</f>
        <v>4</v>
      </c>
    </row>
    <row r="11" spans="1:36" ht="17.25" thickTop="1" thickBot="1" x14ac:dyDescent="0.3">
      <c r="A11" s="695" t="s">
        <v>103</v>
      </c>
      <c r="B11" s="696"/>
      <c r="C11" s="113"/>
      <c r="D11" s="114"/>
      <c r="E11" s="114"/>
      <c r="F11" s="105">
        <f>C11/D5</f>
        <v>0</v>
      </c>
      <c r="G11" s="115"/>
      <c r="H11" s="116"/>
      <c r="I11" s="116"/>
      <c r="J11" s="105">
        <f>G11/D5</f>
        <v>0</v>
      </c>
      <c r="K11" s="115"/>
      <c r="L11" s="116"/>
      <c r="M11" s="116"/>
      <c r="N11" s="105">
        <f>K11/D5</f>
        <v>0</v>
      </c>
      <c r="O11" s="115"/>
      <c r="P11" s="116"/>
      <c r="Q11" s="116"/>
      <c r="R11" s="105">
        <f>O11/D5</f>
        <v>0</v>
      </c>
      <c r="S11" s="115"/>
      <c r="T11" s="117"/>
      <c r="U11" s="117"/>
      <c r="V11" s="105">
        <f>S11/D5</f>
        <v>0</v>
      </c>
      <c r="W11" s="118"/>
      <c r="X11" s="117"/>
      <c r="Y11" s="117"/>
      <c r="Z11" s="105">
        <f>W11/D5</f>
        <v>0</v>
      </c>
      <c r="AA11" s="110">
        <f t="shared" si="0"/>
        <v>25</v>
      </c>
      <c r="AC11" s="111" t="s">
        <v>106</v>
      </c>
      <c r="AD11" s="91"/>
      <c r="AE11" s="110">
        <f>'Corte de Extranjeros '!BU16</f>
        <v>24</v>
      </c>
      <c r="AF11" s="112">
        <f>'Corte de Extranjeros '!BS16</f>
        <v>15</v>
      </c>
      <c r="AG11" s="112">
        <f>'Corte de Extranjeros '!BT16</f>
        <v>9</v>
      </c>
      <c r="AH11" s="110">
        <f>'Corte de Extranjeros '!BY16</f>
        <v>1</v>
      </c>
      <c r="AI11" s="112">
        <f>'Corte de Extranjeros '!BW16</f>
        <v>0</v>
      </c>
      <c r="AJ11" s="112">
        <f>'Corte de Extranjeros '!BX16</f>
        <v>1</v>
      </c>
    </row>
    <row r="12" spans="1:36" ht="17.25" thickTop="1" thickBot="1" x14ac:dyDescent="0.3">
      <c r="A12" s="677" t="s">
        <v>126</v>
      </c>
      <c r="B12" s="678"/>
      <c r="C12" s="113"/>
      <c r="D12" s="114"/>
      <c r="E12" s="114"/>
      <c r="F12" s="105">
        <f>C12/D5</f>
        <v>0</v>
      </c>
      <c r="G12" s="115"/>
      <c r="H12" s="116"/>
      <c r="I12" s="116"/>
      <c r="J12" s="105">
        <f>G12/D5</f>
        <v>0</v>
      </c>
      <c r="K12" s="115"/>
      <c r="L12" s="116"/>
      <c r="M12" s="116"/>
      <c r="N12" s="105">
        <f>K12/D5</f>
        <v>0</v>
      </c>
      <c r="O12" s="115"/>
      <c r="P12" s="116"/>
      <c r="Q12" s="116"/>
      <c r="R12" s="105">
        <f>O12/D5</f>
        <v>0</v>
      </c>
      <c r="S12" s="115"/>
      <c r="T12" s="117"/>
      <c r="U12" s="117"/>
      <c r="V12" s="105">
        <f>S12/D5</f>
        <v>0</v>
      </c>
      <c r="W12" s="118"/>
      <c r="X12" s="117"/>
      <c r="Y12" s="117"/>
      <c r="Z12" s="105">
        <f>W12/D5</f>
        <v>0</v>
      </c>
      <c r="AA12" s="110">
        <f t="shared" si="0"/>
        <v>16</v>
      </c>
      <c r="AC12" s="111" t="s">
        <v>107</v>
      </c>
      <c r="AD12" s="91"/>
      <c r="AE12" s="110">
        <f>'Corte de Extranjeros '!BU39</f>
        <v>16</v>
      </c>
      <c r="AF12" s="112">
        <f>'Corte de Extranjeros '!BS39</f>
        <v>10</v>
      </c>
      <c r="AG12" s="112">
        <f>'Corte de Extranjeros '!BT39</f>
        <v>6</v>
      </c>
      <c r="AH12" s="110">
        <f>'Corte de Extranjeros '!BY39</f>
        <v>0</v>
      </c>
      <c r="AI12" s="112">
        <f>'Corte de Extranjeros '!BW39</f>
        <v>0</v>
      </c>
      <c r="AJ12" s="112">
        <f>'Corte de Extranjeros '!BX39</f>
        <v>0</v>
      </c>
    </row>
    <row r="13" spans="1:36" ht="17.25" thickTop="1" thickBot="1" x14ac:dyDescent="0.3">
      <c r="A13" s="695" t="s">
        <v>130</v>
      </c>
      <c r="B13" s="696"/>
      <c r="C13" s="113"/>
      <c r="D13" s="114"/>
      <c r="E13" s="114"/>
      <c r="F13" s="105">
        <f>C13/D5</f>
        <v>0</v>
      </c>
      <c r="G13" s="115"/>
      <c r="H13" s="116"/>
      <c r="I13" s="116"/>
      <c r="J13" s="105">
        <f>G13/D5</f>
        <v>0</v>
      </c>
      <c r="K13" s="115"/>
      <c r="L13" s="116"/>
      <c r="M13" s="116"/>
      <c r="N13" s="105">
        <f>K13/D5</f>
        <v>0</v>
      </c>
      <c r="O13" s="115"/>
      <c r="P13" s="116"/>
      <c r="Q13" s="116"/>
      <c r="R13" s="105">
        <f>O13/D5</f>
        <v>0</v>
      </c>
      <c r="S13" s="115"/>
      <c r="T13" s="117"/>
      <c r="U13" s="117"/>
      <c r="V13" s="105">
        <f>S13/D5</f>
        <v>0</v>
      </c>
      <c r="W13" s="118"/>
      <c r="X13" s="117"/>
      <c r="Y13" s="117"/>
      <c r="Z13" s="105">
        <f>W13/D5</f>
        <v>0</v>
      </c>
      <c r="AA13" s="110">
        <f t="shared" si="0"/>
        <v>20</v>
      </c>
      <c r="AC13" s="111" t="s">
        <v>108</v>
      </c>
      <c r="AD13" s="91"/>
      <c r="AE13" s="110">
        <f>'Corte de Extranjeros '!BU41</f>
        <v>15</v>
      </c>
      <c r="AF13" s="112">
        <f>'Corte de Extranjeros '!BS41</f>
        <v>12</v>
      </c>
      <c r="AG13" s="112">
        <f>'Corte de Extranjeros '!BT41</f>
        <v>3</v>
      </c>
      <c r="AH13" s="110">
        <f>'Corte de Extranjeros '!BY41</f>
        <v>5</v>
      </c>
      <c r="AI13" s="112">
        <f>'Corte de Extranjeros '!BW41</f>
        <v>3</v>
      </c>
      <c r="AJ13" s="112">
        <f>'Corte de Extranjeros '!BX41</f>
        <v>2</v>
      </c>
    </row>
    <row r="14" spans="1:36" ht="17.25" thickTop="1" thickBot="1" x14ac:dyDescent="0.3">
      <c r="A14" s="677"/>
      <c r="B14" s="678"/>
      <c r="C14" s="113"/>
      <c r="D14" s="114"/>
      <c r="E14" s="114"/>
      <c r="F14" s="105">
        <f>C14/D5</f>
        <v>0</v>
      </c>
      <c r="G14" s="115"/>
      <c r="H14" s="116"/>
      <c r="I14" s="116"/>
      <c r="J14" s="105">
        <f>G14/D5</f>
        <v>0</v>
      </c>
      <c r="K14" s="115"/>
      <c r="L14" s="116"/>
      <c r="M14" s="116"/>
      <c r="N14" s="105">
        <f>K14/D5</f>
        <v>0</v>
      </c>
      <c r="O14" s="115"/>
      <c r="P14" s="116"/>
      <c r="Q14" s="116"/>
      <c r="R14" s="105">
        <f>O14/D5</f>
        <v>0</v>
      </c>
      <c r="S14" s="115"/>
      <c r="T14" s="117"/>
      <c r="U14" s="117"/>
      <c r="V14" s="105">
        <f>S14/D5</f>
        <v>0</v>
      </c>
      <c r="W14" s="118"/>
      <c r="X14" s="117"/>
      <c r="Y14" s="117"/>
      <c r="Z14" s="105">
        <f>W14/D5</f>
        <v>0</v>
      </c>
      <c r="AA14" s="110" t="e">
        <f t="shared" si="0"/>
        <v>#REF!</v>
      </c>
      <c r="AC14" s="111" t="s">
        <v>109</v>
      </c>
      <c r="AD14" s="91"/>
      <c r="AE14" s="110" t="e">
        <f>'Corte de Extranjeros '!#REF!</f>
        <v>#REF!</v>
      </c>
      <c r="AF14" s="112" t="e">
        <f>'Corte de Extranjeros '!#REF!</f>
        <v>#REF!</v>
      </c>
      <c r="AG14" s="112" t="e">
        <f>'Corte de Extranjeros '!#REF!</f>
        <v>#REF!</v>
      </c>
      <c r="AH14" s="110" t="e">
        <f>'Corte de Extranjeros '!#REF!</f>
        <v>#REF!</v>
      </c>
      <c r="AI14" s="112" t="e">
        <f>'Corte de Extranjeros '!#REF!</f>
        <v>#REF!</v>
      </c>
      <c r="AJ14" s="112" t="e">
        <f>'Corte de Extranjeros '!#REF!</f>
        <v>#REF!</v>
      </c>
    </row>
    <row r="15" spans="1:36" ht="17.25" thickTop="1" thickBot="1" x14ac:dyDescent="0.3">
      <c r="A15" s="693"/>
      <c r="B15" s="694"/>
      <c r="C15" s="113"/>
      <c r="D15" s="119"/>
      <c r="E15" s="119"/>
      <c r="F15" s="105">
        <f>C15/D5</f>
        <v>0</v>
      </c>
      <c r="G15" s="115"/>
      <c r="H15" s="120"/>
      <c r="I15" s="120"/>
      <c r="J15" s="105">
        <f>G15/D5</f>
        <v>0</v>
      </c>
      <c r="K15" s="115"/>
      <c r="L15" s="120"/>
      <c r="M15" s="120"/>
      <c r="N15" s="105">
        <f>K15/D5</f>
        <v>0</v>
      </c>
      <c r="O15" s="115"/>
      <c r="P15" s="120"/>
      <c r="Q15" s="120"/>
      <c r="R15" s="105">
        <f>O15/D5</f>
        <v>0</v>
      </c>
      <c r="S15" s="115"/>
      <c r="T15" s="121"/>
      <c r="U15" s="121"/>
      <c r="V15" s="105">
        <f>S15/D5</f>
        <v>0</v>
      </c>
      <c r="W15" s="118"/>
      <c r="X15" s="121"/>
      <c r="Y15" s="121"/>
      <c r="Z15" s="105">
        <f>W15/D5</f>
        <v>0</v>
      </c>
      <c r="AA15" s="110">
        <f t="shared" si="0"/>
        <v>0</v>
      </c>
      <c r="AC15" s="111" t="s">
        <v>110</v>
      </c>
      <c r="AD15" s="91"/>
      <c r="AE15" s="122"/>
      <c r="AF15" s="112">
        <v>0</v>
      </c>
      <c r="AG15" s="112">
        <v>0</v>
      </c>
      <c r="AH15" s="122">
        <f>'Corte de Extranjeros '!BY42</f>
        <v>0</v>
      </c>
      <c r="AI15" s="112">
        <f>'Corte de Extranjeros '!BW42</f>
        <v>0</v>
      </c>
      <c r="AJ15" s="112">
        <f>'Corte de Extranjeros '!BX42</f>
        <v>0</v>
      </c>
    </row>
    <row r="16" spans="1:36" ht="15.75" thickTop="1" x14ac:dyDescent="0.25">
      <c r="A16" s="698" t="s">
        <v>62</v>
      </c>
      <c r="B16" s="699"/>
      <c r="D16" s="697">
        <f>SUM(D9:E15)</f>
        <v>0</v>
      </c>
      <c r="E16" s="697"/>
      <c r="F16" s="123"/>
      <c r="H16" s="697">
        <f>SUM(H9:I15)</f>
        <v>0</v>
      </c>
      <c r="I16" s="697"/>
      <c r="J16" s="123"/>
      <c r="L16" s="697">
        <f>SUM(L9:M15)</f>
        <v>0</v>
      </c>
      <c r="M16" s="697"/>
      <c r="N16" s="123"/>
      <c r="P16" s="697">
        <f>SUM(P9:Q15)</f>
        <v>0</v>
      </c>
      <c r="Q16" s="697"/>
      <c r="R16" s="123"/>
      <c r="T16" s="697">
        <f>SUM(T9:U15)</f>
        <v>0</v>
      </c>
      <c r="U16" s="697"/>
      <c r="V16" s="123"/>
      <c r="X16" s="697">
        <f>SUM(X9:Y15)</f>
        <v>0</v>
      </c>
      <c r="Y16" s="697"/>
      <c r="Z16" s="123"/>
      <c r="AC16" s="90" t="s">
        <v>111</v>
      </c>
      <c r="AD16" s="91"/>
      <c r="AE16" s="124" t="e">
        <f t="shared" ref="AE16:AJ16" si="1">AE15+AE14+AE13+AE12+AE11+AE10+AE9</f>
        <v>#REF!</v>
      </c>
      <c r="AF16" s="125" t="e">
        <f t="shared" si="1"/>
        <v>#REF!</v>
      </c>
      <c r="AG16" s="125" t="e">
        <f t="shared" si="1"/>
        <v>#REF!</v>
      </c>
      <c r="AH16" s="126" t="e">
        <f t="shared" si="1"/>
        <v>#REF!</v>
      </c>
      <c r="AI16" s="125" t="e">
        <f t="shared" si="1"/>
        <v>#REF!</v>
      </c>
      <c r="AJ16" s="125" t="e">
        <f t="shared" si="1"/>
        <v>#REF!</v>
      </c>
    </row>
    <row r="17" spans="29:30" x14ac:dyDescent="0.25">
      <c r="AC17" s="90" t="s">
        <v>112</v>
      </c>
      <c r="AD17" s="91"/>
    </row>
    <row r="18" spans="29:30" x14ac:dyDescent="0.25">
      <c r="AC18" s="90" t="s">
        <v>113</v>
      </c>
      <c r="AD18" s="91"/>
    </row>
    <row r="19" spans="29:30" x14ac:dyDescent="0.25">
      <c r="AC19" s="90" t="s">
        <v>114</v>
      </c>
      <c r="AD19" s="91"/>
    </row>
    <row r="20" spans="29:30" x14ac:dyDescent="0.25">
      <c r="AC20" s="90" t="s">
        <v>115</v>
      </c>
      <c r="AD20" s="91"/>
    </row>
    <row r="21" spans="29:30" x14ac:dyDescent="0.25">
      <c r="AC21" s="90" t="s">
        <v>116</v>
      </c>
      <c r="AD21" s="91"/>
    </row>
    <row r="22" spans="29:30" x14ac:dyDescent="0.25">
      <c r="AC22" s="90" t="s">
        <v>117</v>
      </c>
      <c r="AD22" s="91"/>
    </row>
    <row r="23" spans="29:30" x14ac:dyDescent="0.25">
      <c r="AC23" s="90" t="s">
        <v>118</v>
      </c>
      <c r="AD23" s="91"/>
    </row>
    <row r="24" spans="29:30" x14ac:dyDescent="0.25">
      <c r="AC24" s="90" t="s">
        <v>119</v>
      </c>
      <c r="AD24" s="91"/>
    </row>
    <row r="25" spans="29:30" x14ac:dyDescent="0.25">
      <c r="AC25" s="90" t="s">
        <v>120</v>
      </c>
      <c r="AD25" s="91"/>
    </row>
    <row r="26" spans="29:30" x14ac:dyDescent="0.25">
      <c r="AC26" s="90" t="s">
        <v>122</v>
      </c>
      <c r="AD26" s="91"/>
    </row>
    <row r="27" spans="29:30" x14ac:dyDescent="0.25">
      <c r="AC27" s="90" t="s">
        <v>123</v>
      </c>
      <c r="AD27" s="91"/>
    </row>
    <row r="28" spans="29:30" x14ac:dyDescent="0.25">
      <c r="AC28" s="90" t="s">
        <v>124</v>
      </c>
      <c r="AD28" s="91"/>
    </row>
    <row r="29" spans="29:30" x14ac:dyDescent="0.25">
      <c r="AC29" s="90" t="s">
        <v>125</v>
      </c>
      <c r="AD29" s="91"/>
    </row>
    <row r="30" spans="29:30" x14ac:dyDescent="0.25">
      <c r="AC30" s="90" t="s">
        <v>126</v>
      </c>
      <c r="AD30" s="91"/>
    </row>
    <row r="31" spans="29:30" x14ac:dyDescent="0.25">
      <c r="AC31" s="90" t="s">
        <v>127</v>
      </c>
      <c r="AD31" s="91"/>
    </row>
    <row r="32" spans="29:30" x14ac:dyDescent="0.25">
      <c r="AC32" s="90" t="s">
        <v>128</v>
      </c>
      <c r="AD32" s="91"/>
    </row>
    <row r="33" spans="29:30" x14ac:dyDescent="0.25">
      <c r="AC33" s="90" t="s">
        <v>129</v>
      </c>
      <c r="AD33" s="91"/>
    </row>
    <row r="34" spans="29:30" x14ac:dyDescent="0.25">
      <c r="AC34" s="90" t="s">
        <v>130</v>
      </c>
      <c r="AD34" s="91"/>
    </row>
    <row r="35" spans="29:30" x14ac:dyDescent="0.25">
      <c r="AC35" s="90" t="s">
        <v>131</v>
      </c>
      <c r="AD35" s="91"/>
    </row>
    <row r="36" spans="29:30" x14ac:dyDescent="0.25">
      <c r="AC36" s="90" t="s">
        <v>132</v>
      </c>
      <c r="AD36" s="91"/>
    </row>
    <row r="37" spans="29:30" x14ac:dyDescent="0.25">
      <c r="AC37" s="90" t="s">
        <v>133</v>
      </c>
      <c r="AD37" s="91"/>
    </row>
    <row r="38" spans="29:30" x14ac:dyDescent="0.25">
      <c r="AC38" s="90" t="s">
        <v>134</v>
      </c>
      <c r="AD38" s="91"/>
    </row>
    <row r="39" spans="29:30" x14ac:dyDescent="0.25">
      <c r="AC39" s="90" t="s">
        <v>135</v>
      </c>
      <c r="AD39" s="91"/>
    </row>
    <row r="40" spans="29:30" x14ac:dyDescent="0.25">
      <c r="AC40" s="90" t="s">
        <v>136</v>
      </c>
      <c r="AD40" s="91"/>
    </row>
    <row r="41" spans="29:30" x14ac:dyDescent="0.25">
      <c r="AC41" s="90" t="s">
        <v>137</v>
      </c>
      <c r="AD41" s="91"/>
    </row>
    <row r="42" spans="29:30" x14ac:dyDescent="0.25">
      <c r="AC42" s="90" t="s">
        <v>138</v>
      </c>
      <c r="AD42" s="91"/>
    </row>
    <row r="43" spans="29:30" x14ac:dyDescent="0.25">
      <c r="AC43" s="90" t="s">
        <v>139</v>
      </c>
      <c r="AD43" s="91"/>
    </row>
    <row r="44" spans="29:30" x14ac:dyDescent="0.25">
      <c r="AC44" s="90" t="s">
        <v>141</v>
      </c>
      <c r="AD44" s="91"/>
    </row>
    <row r="45" spans="29:30" x14ac:dyDescent="0.25">
      <c r="AC45" s="90" t="s">
        <v>142</v>
      </c>
      <c r="AD45" s="91"/>
    </row>
    <row r="46" spans="29:30" x14ac:dyDescent="0.25">
      <c r="AC46" s="90" t="s">
        <v>143</v>
      </c>
      <c r="AD46" s="91"/>
    </row>
    <row r="47" spans="29:30" x14ac:dyDescent="0.25">
      <c r="AC47" s="90" t="s">
        <v>144</v>
      </c>
      <c r="AD47" s="91"/>
    </row>
    <row r="48" spans="29:30" x14ac:dyDescent="0.25">
      <c r="AC48" s="90" t="s">
        <v>145</v>
      </c>
      <c r="AD48" s="91"/>
    </row>
    <row r="49" spans="29:30" x14ac:dyDescent="0.25">
      <c r="AC49" s="90" t="s">
        <v>147</v>
      </c>
      <c r="AD49" s="91"/>
    </row>
    <row r="50" spans="29:30" x14ac:dyDescent="0.25">
      <c r="AC50" s="90"/>
      <c r="AD50" s="91"/>
    </row>
    <row r="51" spans="29:30" x14ac:dyDescent="0.25">
      <c r="AC51" s="91"/>
      <c r="AD51" s="91"/>
    </row>
    <row r="52" spans="29:30" x14ac:dyDescent="0.25">
      <c r="AC52" s="91"/>
      <c r="AD52" s="91"/>
    </row>
    <row r="53" spans="29:30" x14ac:dyDescent="0.25">
      <c r="AC53" s="91"/>
      <c r="AD53" s="91"/>
    </row>
    <row r="54" spans="29:30" x14ac:dyDescent="0.25">
      <c r="AC54" s="91"/>
      <c r="AD54" s="91"/>
    </row>
    <row r="55" spans="29:30" x14ac:dyDescent="0.25">
      <c r="AC55" s="91"/>
      <c r="AD55" s="91"/>
    </row>
    <row r="56" spans="29:30" x14ac:dyDescent="0.25">
      <c r="AC56" s="91"/>
      <c r="AD56" s="91"/>
    </row>
    <row r="57" spans="29:30" x14ac:dyDescent="0.25">
      <c r="AC57" s="91"/>
      <c r="AD57" s="91"/>
    </row>
    <row r="58" spans="29:30" x14ac:dyDescent="0.25">
      <c r="AC58" s="91"/>
      <c r="AD58" s="91"/>
    </row>
    <row r="59" spans="29:30" x14ac:dyDescent="0.25">
      <c r="AC59" s="91"/>
      <c r="AD59" s="91"/>
    </row>
    <row r="60" spans="29:30" x14ac:dyDescent="0.25">
      <c r="AC60" s="91"/>
      <c r="AD60" s="91"/>
    </row>
    <row r="61" spans="29:30" x14ac:dyDescent="0.25">
      <c r="AC61" s="91"/>
      <c r="AD61" s="91"/>
    </row>
    <row r="62" spans="29:30" x14ac:dyDescent="0.25">
      <c r="AC62" s="91"/>
      <c r="AD62" s="91"/>
    </row>
    <row r="63" spans="29:30" x14ac:dyDescent="0.25">
      <c r="AC63" s="91"/>
      <c r="AD63" s="91"/>
    </row>
    <row r="64" spans="29:30" x14ac:dyDescent="0.25">
      <c r="AC64" s="91"/>
      <c r="AD64" s="91"/>
    </row>
    <row r="65" spans="29:30" x14ac:dyDescent="0.25">
      <c r="AC65" s="91"/>
      <c r="AD65" s="91"/>
    </row>
    <row r="66" spans="29:30" x14ac:dyDescent="0.25">
      <c r="AC66" s="91"/>
      <c r="AD66" s="91"/>
    </row>
    <row r="67" spans="29:30" x14ac:dyDescent="0.25">
      <c r="AC67" s="91"/>
      <c r="AD67" s="91"/>
    </row>
    <row r="68" spans="29:30" x14ac:dyDescent="0.25">
      <c r="AC68" s="91"/>
      <c r="AD68" s="91"/>
    </row>
    <row r="69" spans="29:30" x14ac:dyDescent="0.25">
      <c r="AC69" s="91"/>
      <c r="AD69" s="91"/>
    </row>
    <row r="70" spans="29:30" x14ac:dyDescent="0.25">
      <c r="AC70" s="91"/>
      <c r="AD70" s="91"/>
    </row>
    <row r="71" spans="29:30" x14ac:dyDescent="0.25">
      <c r="AC71" s="91"/>
      <c r="AD71" s="91"/>
    </row>
    <row r="72" spans="29:30" x14ac:dyDescent="0.25">
      <c r="AC72" s="91"/>
      <c r="AD72" s="91"/>
    </row>
    <row r="73" spans="29:30" x14ac:dyDescent="0.25">
      <c r="AC73" s="91"/>
      <c r="AD73" s="91"/>
    </row>
    <row r="74" spans="29:30" x14ac:dyDescent="0.25">
      <c r="AC74" s="91"/>
      <c r="AD74" s="91"/>
    </row>
    <row r="75" spans="29:30" x14ac:dyDescent="0.25">
      <c r="AC75" s="91"/>
      <c r="AD75" s="91"/>
    </row>
    <row r="76" spans="29:30" x14ac:dyDescent="0.25">
      <c r="AC76" s="91"/>
      <c r="AD76" s="91"/>
    </row>
    <row r="77" spans="29:30" x14ac:dyDescent="0.25">
      <c r="AC77" s="91"/>
      <c r="AD77" s="91"/>
    </row>
    <row r="78" spans="29:30" x14ac:dyDescent="0.25">
      <c r="AC78" s="91"/>
      <c r="AD78" s="91"/>
    </row>
    <row r="79" spans="29:30" x14ac:dyDescent="0.25">
      <c r="AC79" s="91"/>
      <c r="AD79" s="91"/>
    </row>
    <row r="80" spans="29:30" x14ac:dyDescent="0.25">
      <c r="AC80" s="91"/>
      <c r="AD80" s="91"/>
    </row>
    <row r="81" spans="29:30" x14ac:dyDescent="0.25">
      <c r="AC81" s="91"/>
      <c r="AD81" s="91"/>
    </row>
    <row r="82" spans="29:30" x14ac:dyDescent="0.25">
      <c r="AC82" s="91"/>
      <c r="AD82" s="91"/>
    </row>
    <row r="83" spans="29:30" x14ac:dyDescent="0.25">
      <c r="AC83" s="91"/>
      <c r="AD83" s="91"/>
    </row>
    <row r="84" spans="29:30" x14ac:dyDescent="0.25">
      <c r="AC84" s="91"/>
      <c r="AD84" s="91"/>
    </row>
    <row r="85" spans="29:30" x14ac:dyDescent="0.25">
      <c r="AC85" s="91"/>
      <c r="AD85" s="91"/>
    </row>
    <row r="86" spans="29:30" x14ac:dyDescent="0.25">
      <c r="AC86" s="91"/>
      <c r="AD86" s="91"/>
    </row>
    <row r="87" spans="29:30" x14ac:dyDescent="0.25">
      <c r="AC87" s="91"/>
      <c r="AD87" s="91"/>
    </row>
    <row r="88" spans="29:30" x14ac:dyDescent="0.25">
      <c r="AC88" s="91"/>
      <c r="AD88" s="91"/>
    </row>
    <row r="89" spans="29:30" x14ac:dyDescent="0.25">
      <c r="AC89" s="91"/>
      <c r="AD89" s="91"/>
    </row>
    <row r="90" spans="29:30" x14ac:dyDescent="0.25">
      <c r="AC90" s="91"/>
      <c r="AD90" s="91"/>
    </row>
    <row r="91" spans="29:30" x14ac:dyDescent="0.25">
      <c r="AC91" s="91"/>
      <c r="AD91" s="91"/>
    </row>
    <row r="92" spans="29:30" x14ac:dyDescent="0.25">
      <c r="AC92" s="91"/>
      <c r="AD92" s="91"/>
    </row>
    <row r="93" spans="29:30" x14ac:dyDescent="0.25">
      <c r="AC93" s="91"/>
      <c r="AD93" s="91"/>
    </row>
    <row r="94" spans="29:30" x14ac:dyDescent="0.25">
      <c r="AC94" s="91"/>
      <c r="AD94" s="91"/>
    </row>
    <row r="95" spans="29:30" x14ac:dyDescent="0.25">
      <c r="AC95" s="91"/>
      <c r="AD95" s="91"/>
    </row>
    <row r="96" spans="29:30" x14ac:dyDescent="0.25">
      <c r="AC96" s="91"/>
      <c r="AD96" s="91"/>
    </row>
    <row r="97" spans="29:30" x14ac:dyDescent="0.25">
      <c r="AC97" s="91"/>
      <c r="AD97" s="91"/>
    </row>
    <row r="98" spans="29:30" x14ac:dyDescent="0.25">
      <c r="AC98" s="91"/>
      <c r="AD98" s="91"/>
    </row>
    <row r="99" spans="29:30" x14ac:dyDescent="0.25">
      <c r="AC99" s="91"/>
      <c r="AD99" s="91"/>
    </row>
    <row r="100" spans="29:30" x14ac:dyDescent="0.25">
      <c r="AC100" s="91"/>
      <c r="AD100" s="91"/>
    </row>
    <row r="101" spans="29:30" x14ac:dyDescent="0.25">
      <c r="AC101" s="91"/>
      <c r="AD101" s="91"/>
    </row>
    <row r="102" spans="29:30" x14ac:dyDescent="0.25">
      <c r="AC102" s="91"/>
      <c r="AD102" s="91"/>
    </row>
    <row r="103" spans="29:30" x14ac:dyDescent="0.25">
      <c r="AC103" s="91"/>
      <c r="AD103" s="91"/>
    </row>
    <row r="104" spans="29:30" x14ac:dyDescent="0.25">
      <c r="AC104" s="91"/>
      <c r="AD104" s="91"/>
    </row>
    <row r="105" spans="29:30" x14ac:dyDescent="0.25">
      <c r="AC105" s="91"/>
      <c r="AD105" s="91"/>
    </row>
    <row r="106" spans="29:30" x14ac:dyDescent="0.25">
      <c r="AC106" s="91"/>
      <c r="AD106" s="91"/>
    </row>
    <row r="107" spans="29:30" x14ac:dyDescent="0.25">
      <c r="AC107" s="91"/>
      <c r="AD107" s="91"/>
    </row>
    <row r="108" spans="29:30" x14ac:dyDescent="0.25">
      <c r="AC108" s="91"/>
      <c r="AD108" s="91"/>
    </row>
    <row r="109" spans="29:30" x14ac:dyDescent="0.25">
      <c r="AC109" s="91"/>
      <c r="AD109" s="91"/>
    </row>
    <row r="110" spans="29:30" x14ac:dyDescent="0.25">
      <c r="AC110" s="91"/>
      <c r="AD110" s="91"/>
    </row>
    <row r="111" spans="29:30" x14ac:dyDescent="0.25">
      <c r="AC111" s="91"/>
      <c r="AD111" s="91"/>
    </row>
    <row r="112" spans="29:30" x14ac:dyDescent="0.25">
      <c r="AC112" s="91"/>
      <c r="AD112" s="91"/>
    </row>
    <row r="113" spans="29:30" x14ac:dyDescent="0.25">
      <c r="AC113" s="91"/>
      <c r="AD113" s="91"/>
    </row>
    <row r="114" spans="29:30" x14ac:dyDescent="0.25">
      <c r="AC114" s="91"/>
      <c r="AD114" s="91"/>
    </row>
    <row r="115" spans="29:30" x14ac:dyDescent="0.25">
      <c r="AC115" s="91"/>
      <c r="AD115" s="91"/>
    </row>
    <row r="116" spans="29:30" x14ac:dyDescent="0.25">
      <c r="AC116" s="91"/>
      <c r="AD116" s="91"/>
    </row>
  </sheetData>
  <mergeCells count="25">
    <mergeCell ref="L16:M16"/>
    <mergeCell ref="P16:Q16"/>
    <mergeCell ref="T16:U16"/>
    <mergeCell ref="X16:Y16"/>
    <mergeCell ref="A13:B13"/>
    <mergeCell ref="A14:B14"/>
    <mergeCell ref="A15:B15"/>
    <mergeCell ref="A16:B16"/>
    <mergeCell ref="D16:E16"/>
    <mergeCell ref="H16:I16"/>
    <mergeCell ref="A12:B12"/>
    <mergeCell ref="A2:AA3"/>
    <mergeCell ref="A5:B6"/>
    <mergeCell ref="D5:E6"/>
    <mergeCell ref="G5:S5"/>
    <mergeCell ref="C6:C8"/>
    <mergeCell ref="G6:G8"/>
    <mergeCell ref="K6:K8"/>
    <mergeCell ref="O6:O8"/>
    <mergeCell ref="S6:S8"/>
    <mergeCell ref="W6:W8"/>
    <mergeCell ref="A8:B8"/>
    <mergeCell ref="A9:B9"/>
    <mergeCell ref="A10:B10"/>
    <mergeCell ref="A11:B11"/>
  </mergeCells>
  <dataValidations count="1">
    <dataValidation type="list" allowBlank="1" showInputMessage="1" showErrorMessage="1" sqref="A9:B15">
      <formula1>$AC$1:$AC$50</formula1>
    </dataValidation>
  </dataValidations>
  <pageMargins left="0.70866141732283472" right="0.70866141732283472" top="1.1100000000000001" bottom="0.74803149606299213" header="0.31496062992125984" footer="0.31496062992125984"/>
  <pageSetup paperSize="119" fitToHeight="0" orientation="landscape" r:id="rId1"/>
  <ignoredErrors>
    <ignoredError sqref="Z9:Z15 F9:G11 D16:V16 F13:G13 K13 F12:G12 K12 F14:G15 J9:K11 J14:K15 N13:O13 N12:O12 N9:O11 N14:O15 R13:S13 R12:S12 R9:S11 R14:S15 V13 V12 V9:V11 V14:V15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3D87"/>
  </sheetPr>
  <dimension ref="A1:M159"/>
  <sheetViews>
    <sheetView topLeftCell="A31" workbookViewId="0">
      <selection activeCell="P31" sqref="P31"/>
    </sheetView>
  </sheetViews>
  <sheetFormatPr baseColWidth="10" defaultRowHeight="15" x14ac:dyDescent="0.25"/>
  <cols>
    <col min="1" max="1" width="1.42578125" style="42" customWidth="1"/>
    <col min="2" max="2" width="4" style="42" bestFit="1" customWidth="1"/>
    <col min="3" max="3" width="12.140625" style="42" customWidth="1"/>
    <col min="4" max="4" width="9.7109375" style="42" bestFit="1" customWidth="1"/>
    <col min="5" max="6" width="5.140625" style="3" customWidth="1"/>
    <col min="7" max="7" width="11.85546875" style="42" bestFit="1" customWidth="1"/>
    <col min="8" max="9" width="5.140625" style="3" customWidth="1"/>
    <col min="10" max="10" width="6.42578125" style="42" customWidth="1"/>
    <col min="11" max="11" width="11.42578125" style="42"/>
    <col min="12" max="13" width="11.42578125" style="42" customWidth="1"/>
    <col min="14" max="16384" width="11.42578125" style="42"/>
  </cols>
  <sheetData>
    <row r="1" spans="2:10" s="43" customFormat="1" ht="51" customHeight="1" thickBot="1" x14ac:dyDescent="0.3">
      <c r="B1" s="127" t="s">
        <v>85</v>
      </c>
      <c r="C1" s="128" t="s">
        <v>163</v>
      </c>
      <c r="D1" s="709" t="s">
        <v>164</v>
      </c>
      <c r="E1" s="710"/>
      <c r="F1" s="710"/>
      <c r="G1" s="710"/>
      <c r="H1" s="710"/>
      <c r="I1" s="710"/>
      <c r="J1" s="711"/>
    </row>
    <row r="2" spans="2:10" ht="15.75" customHeight="1" x14ac:dyDescent="0.25">
      <c r="B2" s="129"/>
      <c r="C2" s="130"/>
      <c r="D2" s="131" t="s">
        <v>50</v>
      </c>
      <c r="E2" s="132" t="s">
        <v>92</v>
      </c>
      <c r="F2" s="133" t="s">
        <v>95</v>
      </c>
      <c r="G2" s="134" t="s">
        <v>76</v>
      </c>
      <c r="H2" s="132" t="s">
        <v>92</v>
      </c>
      <c r="I2" s="133" t="s">
        <v>95</v>
      </c>
      <c r="J2" s="135" t="s">
        <v>165</v>
      </c>
    </row>
    <row r="3" spans="2:10" ht="10.5" customHeight="1" thickBot="1" x14ac:dyDescent="0.3">
      <c r="B3" s="712" t="s">
        <v>96</v>
      </c>
      <c r="C3" s="713"/>
      <c r="D3" s="712"/>
      <c r="E3" s="712"/>
      <c r="F3" s="712"/>
      <c r="G3" s="712"/>
      <c r="H3" s="712"/>
      <c r="I3" s="712"/>
      <c r="J3" s="712"/>
    </row>
    <row r="4" spans="2:10" ht="21.75" customHeight="1" x14ac:dyDescent="0.25">
      <c r="B4" s="136">
        <v>1</v>
      </c>
      <c r="C4" s="137" t="s">
        <v>97</v>
      </c>
      <c r="D4" s="138">
        <f t="shared" ref="D4:D9" si="0">E4+F4</f>
        <v>0</v>
      </c>
      <c r="E4" s="139">
        <f>'Corte de Extranjeros '!BS11</f>
        <v>0</v>
      </c>
      <c r="F4" s="140">
        <f>'Corte de Extranjeros '!BT11</f>
        <v>0</v>
      </c>
      <c r="G4" s="138">
        <f>H4+I4</f>
        <v>0</v>
      </c>
      <c r="H4" s="139">
        <f>'Corte de Extranjeros '!BW11</f>
        <v>0</v>
      </c>
      <c r="I4" s="140">
        <f>'Corte de Extranjeros '!BX11</f>
        <v>0</v>
      </c>
      <c r="J4" s="141">
        <f>D4+G4</f>
        <v>0</v>
      </c>
    </row>
    <row r="5" spans="2:10" ht="15" customHeight="1" x14ac:dyDescent="0.25">
      <c r="B5" s="142">
        <f t="shared" ref="B5:B48" si="1">B4+1</f>
        <v>2</v>
      </c>
      <c r="C5" s="143" t="s">
        <v>98</v>
      </c>
      <c r="D5" s="138">
        <f t="shared" si="0"/>
        <v>2</v>
      </c>
      <c r="E5" s="139">
        <f>'Corte de Extranjeros '!BS12</f>
        <v>0</v>
      </c>
      <c r="F5" s="140">
        <f>'Corte de Extranjeros '!BT12</f>
        <v>2</v>
      </c>
      <c r="G5" s="138">
        <f t="shared" ref="G5:G26" si="2">H5+I5</f>
        <v>0</v>
      </c>
      <c r="H5" s="139">
        <f>'Corte de Extranjeros '!BW12</f>
        <v>0</v>
      </c>
      <c r="I5" s="140">
        <f>'Corte de Extranjeros '!BX12</f>
        <v>0</v>
      </c>
      <c r="J5" s="147">
        <f t="shared" ref="J5:J45" si="3">D5+G5</f>
        <v>2</v>
      </c>
    </row>
    <row r="6" spans="2:10" ht="14.25" customHeight="1" x14ac:dyDescent="0.25">
      <c r="B6" s="142">
        <f t="shared" si="1"/>
        <v>3</v>
      </c>
      <c r="C6" s="143" t="s">
        <v>99</v>
      </c>
      <c r="D6" s="138">
        <f t="shared" si="0"/>
        <v>3</v>
      </c>
      <c r="E6" s="139">
        <f>'Corte de Extranjeros '!BS13</f>
        <v>1</v>
      </c>
      <c r="F6" s="140">
        <f>'Corte de Extranjeros '!BT13</f>
        <v>2</v>
      </c>
      <c r="G6" s="138">
        <f t="shared" si="2"/>
        <v>0</v>
      </c>
      <c r="H6" s="139">
        <f>'Corte de Extranjeros '!BW13</f>
        <v>0</v>
      </c>
      <c r="I6" s="140">
        <f>'Corte de Extranjeros '!BX13</f>
        <v>0</v>
      </c>
      <c r="J6" s="147">
        <f t="shared" si="3"/>
        <v>3</v>
      </c>
    </row>
    <row r="7" spans="2:10" ht="13.5" customHeight="1" x14ac:dyDescent="0.25">
      <c r="B7" s="142">
        <f t="shared" si="1"/>
        <v>4</v>
      </c>
      <c r="C7" s="143" t="s">
        <v>166</v>
      </c>
      <c r="D7" s="138">
        <f t="shared" si="0"/>
        <v>4</v>
      </c>
      <c r="E7" s="139">
        <f>'Corte de Extranjeros '!BS14</f>
        <v>2</v>
      </c>
      <c r="F7" s="140">
        <f>'Corte de Extranjeros '!BT14</f>
        <v>2</v>
      </c>
      <c r="G7" s="138">
        <f t="shared" si="2"/>
        <v>0</v>
      </c>
      <c r="H7" s="139">
        <f>'Corte de Extranjeros '!BW14</f>
        <v>0</v>
      </c>
      <c r="I7" s="140">
        <f>'Corte de Extranjeros '!BX14</f>
        <v>0</v>
      </c>
      <c r="J7" s="147">
        <f t="shared" si="3"/>
        <v>4</v>
      </c>
    </row>
    <row r="8" spans="2:10" ht="14.25" customHeight="1" x14ac:dyDescent="0.25">
      <c r="B8" s="142">
        <f t="shared" si="1"/>
        <v>5</v>
      </c>
      <c r="C8" s="143" t="s">
        <v>102</v>
      </c>
      <c r="D8" s="138">
        <f t="shared" si="0"/>
        <v>0</v>
      </c>
      <c r="E8" s="139">
        <f>'Corte de Extranjeros '!BS15</f>
        <v>0</v>
      </c>
      <c r="F8" s="140">
        <f>'Corte de Extranjeros '!BT15</f>
        <v>0</v>
      </c>
      <c r="G8" s="138">
        <f t="shared" si="2"/>
        <v>0</v>
      </c>
      <c r="H8" s="139">
        <f>'Corte de Extranjeros '!BW15</f>
        <v>0</v>
      </c>
      <c r="I8" s="140">
        <f>'Corte de Extranjeros '!BX15</f>
        <v>0</v>
      </c>
      <c r="J8" s="147">
        <f t="shared" si="3"/>
        <v>0</v>
      </c>
    </row>
    <row r="9" spans="2:10" ht="14.25" customHeight="1" x14ac:dyDescent="0.25">
      <c r="B9" s="142">
        <f t="shared" si="1"/>
        <v>6</v>
      </c>
      <c r="C9" s="143" t="s">
        <v>103</v>
      </c>
      <c r="D9" s="138">
        <f t="shared" si="0"/>
        <v>24</v>
      </c>
      <c r="E9" s="139">
        <f>'Corte de Extranjeros '!BS16</f>
        <v>15</v>
      </c>
      <c r="F9" s="140">
        <f>'Corte de Extranjeros '!BT16</f>
        <v>9</v>
      </c>
      <c r="G9" s="138">
        <f t="shared" si="2"/>
        <v>1</v>
      </c>
      <c r="H9" s="139">
        <f>'Corte de Extranjeros '!BW16</f>
        <v>0</v>
      </c>
      <c r="I9" s="140">
        <f>'Corte de Extranjeros '!BX16</f>
        <v>1</v>
      </c>
      <c r="J9" s="147">
        <f t="shared" si="3"/>
        <v>25</v>
      </c>
    </row>
    <row r="10" spans="2:10" ht="15" customHeight="1" x14ac:dyDescent="0.25">
      <c r="B10" s="142">
        <f t="shared" si="1"/>
        <v>7</v>
      </c>
      <c r="C10" s="143" t="s">
        <v>104</v>
      </c>
      <c r="D10" s="138">
        <f t="shared" ref="D10:D26" si="4">E10+F10</f>
        <v>0</v>
      </c>
      <c r="E10" s="139">
        <f>'Corte de Extranjeros '!BS17</f>
        <v>0</v>
      </c>
      <c r="F10" s="140">
        <f>'Corte de Extranjeros '!BT17</f>
        <v>0</v>
      </c>
      <c r="G10" s="138">
        <f t="shared" si="2"/>
        <v>0</v>
      </c>
      <c r="H10" s="139">
        <f>'Corte de Extranjeros '!BW17</f>
        <v>0</v>
      </c>
      <c r="I10" s="140">
        <f>'Corte de Extranjeros '!BX17</f>
        <v>0</v>
      </c>
      <c r="J10" s="147">
        <f t="shared" si="3"/>
        <v>0</v>
      </c>
    </row>
    <row r="11" spans="2:10" ht="15" customHeight="1" x14ac:dyDescent="0.25">
      <c r="B11" s="142">
        <f t="shared" si="1"/>
        <v>8</v>
      </c>
      <c r="C11" s="143" t="s">
        <v>105</v>
      </c>
      <c r="D11" s="138">
        <f t="shared" si="4"/>
        <v>2</v>
      </c>
      <c r="E11" s="139">
        <f>'Corte de Extranjeros '!BS18</f>
        <v>0</v>
      </c>
      <c r="F11" s="140">
        <f>'Corte de Extranjeros '!BT18</f>
        <v>2</v>
      </c>
      <c r="G11" s="138">
        <f t="shared" si="2"/>
        <v>0</v>
      </c>
      <c r="H11" s="139">
        <f>'Corte de Extranjeros '!BW18</f>
        <v>0</v>
      </c>
      <c r="I11" s="140">
        <f>'Corte de Extranjeros '!BX18</f>
        <v>0</v>
      </c>
      <c r="J11" s="147">
        <f t="shared" si="3"/>
        <v>2</v>
      </c>
    </row>
    <row r="12" spans="2:10" ht="14.25" customHeight="1" x14ac:dyDescent="0.25">
      <c r="B12" s="142">
        <f t="shared" si="1"/>
        <v>9</v>
      </c>
      <c r="C12" s="143" t="s">
        <v>106</v>
      </c>
      <c r="D12" s="138">
        <f t="shared" si="4"/>
        <v>1</v>
      </c>
      <c r="E12" s="139">
        <f>'Corte de Extranjeros '!BS19</f>
        <v>0</v>
      </c>
      <c r="F12" s="140">
        <f>'Corte de Extranjeros '!BT19</f>
        <v>1</v>
      </c>
      <c r="G12" s="138">
        <f t="shared" si="2"/>
        <v>0</v>
      </c>
      <c r="H12" s="139">
        <f>'Corte de Extranjeros '!BW19</f>
        <v>0</v>
      </c>
      <c r="I12" s="140">
        <f>'Corte de Extranjeros '!BX19</f>
        <v>0</v>
      </c>
      <c r="J12" s="147">
        <f t="shared" si="3"/>
        <v>1</v>
      </c>
    </row>
    <row r="13" spans="2:10" ht="14.25" customHeight="1" x14ac:dyDescent="0.25">
      <c r="B13" s="142">
        <f t="shared" si="1"/>
        <v>10</v>
      </c>
      <c r="C13" s="143" t="s">
        <v>107</v>
      </c>
      <c r="D13" s="138">
        <f t="shared" si="4"/>
        <v>0</v>
      </c>
      <c r="E13" s="139">
        <f>'Corte de Extranjeros '!BS20</f>
        <v>0</v>
      </c>
      <c r="F13" s="140">
        <f>'Corte de Extranjeros '!BT20</f>
        <v>0</v>
      </c>
      <c r="G13" s="138">
        <f t="shared" si="2"/>
        <v>0</v>
      </c>
      <c r="H13" s="139">
        <f>'Corte de Extranjeros '!BW20</f>
        <v>0</v>
      </c>
      <c r="I13" s="140">
        <f>'Corte de Extranjeros '!BX20</f>
        <v>0</v>
      </c>
      <c r="J13" s="147">
        <f t="shared" si="3"/>
        <v>0</v>
      </c>
    </row>
    <row r="14" spans="2:10" ht="13.5" customHeight="1" x14ac:dyDescent="0.25">
      <c r="B14" s="142">
        <f t="shared" si="1"/>
        <v>11</v>
      </c>
      <c r="C14" s="143" t="s">
        <v>167</v>
      </c>
      <c r="D14" s="138">
        <f t="shared" si="4"/>
        <v>8</v>
      </c>
      <c r="E14" s="139">
        <f>'Corte de Extranjeros '!BS21</f>
        <v>4</v>
      </c>
      <c r="F14" s="140">
        <f>'Corte de Extranjeros '!BT21</f>
        <v>4</v>
      </c>
      <c r="G14" s="138">
        <f t="shared" si="2"/>
        <v>6</v>
      </c>
      <c r="H14" s="139">
        <f>'Corte de Extranjeros '!BW21</f>
        <v>0</v>
      </c>
      <c r="I14" s="140">
        <f>'Corte de Extranjeros '!BX21</f>
        <v>6</v>
      </c>
      <c r="J14" s="147">
        <f t="shared" si="3"/>
        <v>14</v>
      </c>
    </row>
    <row r="15" spans="2:10" ht="14.25" customHeight="1" x14ac:dyDescent="0.25">
      <c r="B15" s="142">
        <f t="shared" si="1"/>
        <v>12</v>
      </c>
      <c r="C15" s="143" t="s">
        <v>109</v>
      </c>
      <c r="D15" s="138">
        <f t="shared" si="4"/>
        <v>0</v>
      </c>
      <c r="E15" s="139">
        <f>'Corte de Extranjeros '!BS22</f>
        <v>0</v>
      </c>
      <c r="F15" s="140">
        <f>'Corte de Extranjeros '!BT22</f>
        <v>0</v>
      </c>
      <c r="G15" s="138">
        <f t="shared" si="2"/>
        <v>0</v>
      </c>
      <c r="H15" s="139">
        <f>'Corte de Extranjeros '!BW22</f>
        <v>0</v>
      </c>
      <c r="I15" s="140">
        <f>'Corte de Extranjeros '!BX22</f>
        <v>0</v>
      </c>
      <c r="J15" s="147">
        <f t="shared" si="3"/>
        <v>0</v>
      </c>
    </row>
    <row r="16" spans="2:10" ht="15" customHeight="1" x14ac:dyDescent="0.25">
      <c r="B16" s="142">
        <f t="shared" si="1"/>
        <v>13</v>
      </c>
      <c r="C16" s="143" t="s">
        <v>168</v>
      </c>
      <c r="D16" s="138">
        <f t="shared" si="4"/>
        <v>444</v>
      </c>
      <c r="E16" s="139">
        <f>'Corte de Extranjeros '!BS23</f>
        <v>226</v>
      </c>
      <c r="F16" s="140">
        <f>'Corte de Extranjeros '!BT23</f>
        <v>218</v>
      </c>
      <c r="G16" s="138">
        <f t="shared" si="2"/>
        <v>17</v>
      </c>
      <c r="H16" s="139">
        <f>'Corte de Extranjeros '!BW23</f>
        <v>11</v>
      </c>
      <c r="I16" s="140">
        <f>'Corte de Extranjeros '!BX23</f>
        <v>6</v>
      </c>
      <c r="J16" s="147">
        <f t="shared" si="3"/>
        <v>461</v>
      </c>
    </row>
    <row r="17" spans="1:13" ht="14.25" customHeight="1" x14ac:dyDescent="0.25">
      <c r="B17" s="142">
        <f t="shared" si="1"/>
        <v>14</v>
      </c>
      <c r="C17" s="143" t="s">
        <v>111</v>
      </c>
      <c r="D17" s="138">
        <f t="shared" si="4"/>
        <v>1</v>
      </c>
      <c r="E17" s="139">
        <f>'Corte de Extranjeros '!BS24</f>
        <v>1</v>
      </c>
      <c r="F17" s="140">
        <f>'Corte de Extranjeros '!BT24</f>
        <v>0</v>
      </c>
      <c r="G17" s="138">
        <f t="shared" si="2"/>
        <v>0</v>
      </c>
      <c r="H17" s="139">
        <f>'Corte de Extranjeros '!BW24</f>
        <v>0</v>
      </c>
      <c r="I17" s="140">
        <f>'Corte de Extranjeros '!BX24</f>
        <v>0</v>
      </c>
      <c r="J17" s="147">
        <f t="shared" si="3"/>
        <v>1</v>
      </c>
    </row>
    <row r="18" spans="1:13" ht="14.25" customHeight="1" x14ac:dyDescent="0.25">
      <c r="B18" s="142">
        <f t="shared" si="1"/>
        <v>15</v>
      </c>
      <c r="C18" s="143" t="s">
        <v>112</v>
      </c>
      <c r="D18" s="138">
        <f t="shared" si="4"/>
        <v>0</v>
      </c>
      <c r="E18" s="139">
        <f>'Corte de Extranjeros '!BS25</f>
        <v>0</v>
      </c>
      <c r="F18" s="140">
        <f>'Corte de Extranjeros '!BT25</f>
        <v>0</v>
      </c>
      <c r="G18" s="138">
        <f t="shared" si="2"/>
        <v>0</v>
      </c>
      <c r="H18" s="139">
        <f>'Corte de Extranjeros '!BW25</f>
        <v>0</v>
      </c>
      <c r="I18" s="140">
        <f>'Corte de Extranjeros '!BX25</f>
        <v>0</v>
      </c>
      <c r="J18" s="147">
        <f t="shared" si="3"/>
        <v>0</v>
      </c>
    </row>
    <row r="19" spans="1:13" ht="14.25" customHeight="1" x14ac:dyDescent="0.25">
      <c r="B19" s="142">
        <f t="shared" si="1"/>
        <v>16</v>
      </c>
      <c r="C19" s="148" t="s">
        <v>113</v>
      </c>
      <c r="D19" s="138">
        <f t="shared" si="4"/>
        <v>1</v>
      </c>
      <c r="E19" s="139">
        <f>'Corte de Extranjeros '!BS26</f>
        <v>1</v>
      </c>
      <c r="F19" s="140">
        <f>'Corte de Extranjeros '!BT26</f>
        <v>0</v>
      </c>
      <c r="G19" s="138">
        <f t="shared" si="2"/>
        <v>0</v>
      </c>
      <c r="H19" s="139">
        <f>'Corte de Extranjeros '!BW26</f>
        <v>0</v>
      </c>
      <c r="I19" s="140">
        <f>'Corte de Extranjeros '!BX26</f>
        <v>0</v>
      </c>
      <c r="J19" s="147">
        <f t="shared" si="3"/>
        <v>1</v>
      </c>
    </row>
    <row r="20" spans="1:13" ht="15" customHeight="1" x14ac:dyDescent="0.25">
      <c r="A20" s="56"/>
      <c r="B20" s="142">
        <f t="shared" si="1"/>
        <v>17</v>
      </c>
      <c r="C20" s="149" t="s">
        <v>114</v>
      </c>
      <c r="D20" s="138">
        <f t="shared" si="4"/>
        <v>1</v>
      </c>
      <c r="E20" s="139">
        <f>'Corte de Extranjeros '!BS27</f>
        <v>0</v>
      </c>
      <c r="F20" s="140">
        <f>'Corte de Extranjeros '!BT27</f>
        <v>1</v>
      </c>
      <c r="G20" s="138">
        <f t="shared" si="2"/>
        <v>0</v>
      </c>
      <c r="H20" s="139">
        <f>'Corte de Extranjeros '!BW27</f>
        <v>0</v>
      </c>
      <c r="I20" s="140">
        <f>'Corte de Extranjeros '!BX27</f>
        <v>0</v>
      </c>
      <c r="J20" s="147">
        <f t="shared" si="3"/>
        <v>1</v>
      </c>
    </row>
    <row r="21" spans="1:13" s="56" customFormat="1" ht="15" customHeight="1" x14ac:dyDescent="0.25">
      <c r="A21" s="42"/>
      <c r="B21" s="142">
        <f t="shared" si="1"/>
        <v>18</v>
      </c>
      <c r="C21" s="150" t="s">
        <v>115</v>
      </c>
      <c r="D21" s="138">
        <f t="shared" si="4"/>
        <v>0</v>
      </c>
      <c r="E21" s="139">
        <f>'Corte de Extranjeros '!BS28</f>
        <v>0</v>
      </c>
      <c r="F21" s="140">
        <f>'Corte de Extranjeros '!BT28</f>
        <v>0</v>
      </c>
      <c r="G21" s="138">
        <f t="shared" si="2"/>
        <v>0</v>
      </c>
      <c r="H21" s="139">
        <f>'Corte de Extranjeros '!BW28</f>
        <v>0</v>
      </c>
      <c r="I21" s="140">
        <f>'Corte de Extranjeros '!BX28</f>
        <v>0</v>
      </c>
      <c r="J21" s="147">
        <f t="shared" si="3"/>
        <v>0</v>
      </c>
      <c r="K21" s="42"/>
      <c r="L21" s="56">
        <v>0</v>
      </c>
      <c r="M21" s="56">
        <v>0</v>
      </c>
    </row>
    <row r="22" spans="1:13" ht="14.25" customHeight="1" x14ac:dyDescent="0.25">
      <c r="B22" s="142">
        <f t="shared" si="1"/>
        <v>19</v>
      </c>
      <c r="C22" s="143" t="s">
        <v>116</v>
      </c>
      <c r="D22" s="138">
        <f t="shared" si="4"/>
        <v>0</v>
      </c>
      <c r="E22" s="139">
        <f>'Corte de Extranjeros '!BS29</f>
        <v>0</v>
      </c>
      <c r="F22" s="140">
        <f>'Corte de Extranjeros '!BT29</f>
        <v>0</v>
      </c>
      <c r="G22" s="138">
        <f t="shared" si="2"/>
        <v>0</v>
      </c>
      <c r="H22" s="139">
        <f>'Corte de Extranjeros '!BW29</f>
        <v>0</v>
      </c>
      <c r="I22" s="140">
        <f>'Corte de Extranjeros '!BX29</f>
        <v>0</v>
      </c>
      <c r="J22" s="147">
        <f t="shared" si="3"/>
        <v>0</v>
      </c>
    </row>
    <row r="23" spans="1:13" ht="14.25" customHeight="1" x14ac:dyDescent="0.25">
      <c r="B23" s="142">
        <f t="shared" si="1"/>
        <v>20</v>
      </c>
      <c r="C23" s="143" t="s">
        <v>117</v>
      </c>
      <c r="D23" s="138">
        <f t="shared" si="4"/>
        <v>5</v>
      </c>
      <c r="E23" s="139">
        <f>'Corte de Extranjeros '!BS30</f>
        <v>3</v>
      </c>
      <c r="F23" s="140">
        <f>'Corte de Extranjeros '!BT30</f>
        <v>2</v>
      </c>
      <c r="G23" s="138">
        <f t="shared" si="2"/>
        <v>3</v>
      </c>
      <c r="H23" s="139">
        <f>'Corte de Extranjeros '!BW30</f>
        <v>3</v>
      </c>
      <c r="I23" s="140">
        <f>'Corte de Extranjeros '!BX30</f>
        <v>0</v>
      </c>
      <c r="J23" s="147">
        <f t="shared" si="3"/>
        <v>8</v>
      </c>
    </row>
    <row r="24" spans="1:13" ht="14.25" customHeight="1" x14ac:dyDescent="0.25">
      <c r="B24" s="142">
        <f t="shared" si="1"/>
        <v>21</v>
      </c>
      <c r="C24" s="143" t="s">
        <v>118</v>
      </c>
      <c r="D24" s="138">
        <f t="shared" si="4"/>
        <v>7</v>
      </c>
      <c r="E24" s="139">
        <f>'Corte de Extranjeros '!BS31</f>
        <v>4</v>
      </c>
      <c r="F24" s="140">
        <f>'Corte de Extranjeros '!BT31</f>
        <v>3</v>
      </c>
      <c r="G24" s="138">
        <f t="shared" si="2"/>
        <v>1</v>
      </c>
      <c r="H24" s="139">
        <f>'Corte de Extranjeros '!BW31</f>
        <v>0</v>
      </c>
      <c r="I24" s="140">
        <f>'Corte de Extranjeros '!BX31</f>
        <v>1</v>
      </c>
      <c r="J24" s="147">
        <f t="shared" si="3"/>
        <v>8</v>
      </c>
    </row>
    <row r="25" spans="1:13" ht="14.25" customHeight="1" x14ac:dyDescent="0.25">
      <c r="B25" s="142">
        <f t="shared" si="1"/>
        <v>22</v>
      </c>
      <c r="C25" s="148" t="s">
        <v>119</v>
      </c>
      <c r="D25" s="138">
        <f t="shared" si="4"/>
        <v>0</v>
      </c>
      <c r="E25" s="139">
        <f>'Corte de Extranjeros '!BS32</f>
        <v>0</v>
      </c>
      <c r="F25" s="140">
        <f>'Corte de Extranjeros '!BT32</f>
        <v>0</v>
      </c>
      <c r="G25" s="138">
        <f t="shared" si="2"/>
        <v>0</v>
      </c>
      <c r="H25" s="139">
        <f>'Corte de Extranjeros '!BW32</f>
        <v>0</v>
      </c>
      <c r="I25" s="140">
        <f>'Corte de Extranjeros '!BX32</f>
        <v>0</v>
      </c>
      <c r="J25" s="147"/>
    </row>
    <row r="26" spans="1:13" ht="15" customHeight="1" thickBot="1" x14ac:dyDescent="0.3">
      <c r="B26" s="142">
        <f t="shared" si="1"/>
        <v>23</v>
      </c>
      <c r="C26" s="151" t="s">
        <v>120</v>
      </c>
      <c r="D26" s="138">
        <f t="shared" si="4"/>
        <v>33</v>
      </c>
      <c r="E26" s="139">
        <f>'Corte de Extranjeros '!BS33</f>
        <v>20</v>
      </c>
      <c r="F26" s="140">
        <f>'Corte de Extranjeros '!BT33</f>
        <v>13</v>
      </c>
      <c r="G26" s="138">
        <f t="shared" si="2"/>
        <v>8</v>
      </c>
      <c r="H26" s="139">
        <f>'Corte de Extranjeros '!BW33</f>
        <v>4</v>
      </c>
      <c r="I26" s="140">
        <f>'Corte de Extranjeros '!BX33</f>
        <v>4</v>
      </c>
      <c r="J26" s="147">
        <f t="shared" si="3"/>
        <v>41</v>
      </c>
    </row>
    <row r="27" spans="1:13" ht="10.5" customHeight="1" thickBot="1" x14ac:dyDescent="0.3">
      <c r="B27" s="712" t="s">
        <v>121</v>
      </c>
      <c r="C27" s="714"/>
      <c r="D27" s="712"/>
      <c r="E27" s="712"/>
      <c r="F27" s="712"/>
      <c r="G27" s="712"/>
      <c r="H27" s="712"/>
      <c r="I27" s="712"/>
      <c r="J27" s="712"/>
    </row>
    <row r="28" spans="1:13" ht="14.25" customHeight="1" x14ac:dyDescent="0.25">
      <c r="B28" s="142">
        <f>B26+1</f>
        <v>24</v>
      </c>
      <c r="C28" s="152" t="s">
        <v>122</v>
      </c>
      <c r="D28" s="144">
        <f>E28+F28</f>
        <v>4</v>
      </c>
      <c r="E28" s="145">
        <f>'Corte de Extranjeros '!BS35</f>
        <v>3</v>
      </c>
      <c r="F28" s="146">
        <f>'Corte de Extranjeros '!BT35</f>
        <v>1</v>
      </c>
      <c r="G28" s="144">
        <f>H28+I28</f>
        <v>1</v>
      </c>
      <c r="H28" s="145">
        <v>0</v>
      </c>
      <c r="I28" s="146">
        <v>1</v>
      </c>
      <c r="J28" s="147">
        <f t="shared" si="3"/>
        <v>5</v>
      </c>
    </row>
    <row r="29" spans="1:13" ht="15" customHeight="1" x14ac:dyDescent="0.25">
      <c r="B29" s="142">
        <v>25</v>
      </c>
      <c r="C29" s="149" t="s">
        <v>169</v>
      </c>
      <c r="D29" s="144">
        <f t="shared" ref="D29:D41" si="5">E29+F29</f>
        <v>3</v>
      </c>
      <c r="E29" s="145">
        <f>'Corte de Extranjeros '!BS36</f>
        <v>0</v>
      </c>
      <c r="F29" s="146">
        <f>'Corte de Extranjeros '!BT36</f>
        <v>3</v>
      </c>
      <c r="G29" s="144">
        <f t="shared" ref="G29:G41" si="6">H29+I29</f>
        <v>1</v>
      </c>
      <c r="H29" s="145">
        <v>0</v>
      </c>
      <c r="I29" s="146">
        <v>1</v>
      </c>
      <c r="J29" s="147">
        <f t="shared" si="3"/>
        <v>4</v>
      </c>
    </row>
    <row r="30" spans="1:13" ht="15" customHeight="1" x14ac:dyDescent="0.25">
      <c r="B30" s="142">
        <f t="shared" ref="B30" si="7">B28+1</f>
        <v>25</v>
      </c>
      <c r="C30" s="149" t="s">
        <v>124</v>
      </c>
      <c r="D30" s="144">
        <f t="shared" si="5"/>
        <v>0</v>
      </c>
      <c r="E30" s="145">
        <f>'Corte de Extranjeros '!BS37</f>
        <v>0</v>
      </c>
      <c r="F30" s="146">
        <f>'Corte de Extranjeros '!BT37</f>
        <v>0</v>
      </c>
      <c r="G30" s="144">
        <f t="shared" si="6"/>
        <v>1</v>
      </c>
      <c r="H30" s="145">
        <v>0</v>
      </c>
      <c r="I30" s="146">
        <v>1</v>
      </c>
      <c r="J30" s="147">
        <f t="shared" si="3"/>
        <v>1</v>
      </c>
    </row>
    <row r="31" spans="1:13" ht="15.75" customHeight="1" x14ac:dyDescent="0.25">
      <c r="B31" s="142">
        <v>26</v>
      </c>
      <c r="C31" s="149" t="s">
        <v>125</v>
      </c>
      <c r="D31" s="144">
        <f t="shared" si="5"/>
        <v>2</v>
      </c>
      <c r="E31" s="145">
        <f>'Corte de Extranjeros '!BS38</f>
        <v>1</v>
      </c>
      <c r="F31" s="146">
        <f>'Corte de Extranjeros '!BT38</f>
        <v>1</v>
      </c>
      <c r="G31" s="144">
        <f t="shared" si="6"/>
        <v>1</v>
      </c>
      <c r="H31" s="145">
        <v>0</v>
      </c>
      <c r="I31" s="146">
        <v>1</v>
      </c>
      <c r="J31" s="147">
        <f t="shared" si="3"/>
        <v>3</v>
      </c>
    </row>
    <row r="32" spans="1:13" ht="12.75" customHeight="1" x14ac:dyDescent="0.25">
      <c r="B32" s="142">
        <f t="shared" ref="B32" si="8">B30+1</f>
        <v>26</v>
      </c>
      <c r="C32" s="149" t="s">
        <v>126</v>
      </c>
      <c r="D32" s="144">
        <f t="shared" si="5"/>
        <v>16</v>
      </c>
      <c r="E32" s="145">
        <f>'Corte de Extranjeros '!BS39</f>
        <v>10</v>
      </c>
      <c r="F32" s="146">
        <f>'Corte de Extranjeros '!BT39</f>
        <v>6</v>
      </c>
      <c r="G32" s="144">
        <f t="shared" si="6"/>
        <v>1</v>
      </c>
      <c r="H32" s="145">
        <v>0</v>
      </c>
      <c r="I32" s="146">
        <v>1</v>
      </c>
      <c r="J32" s="147">
        <f t="shared" si="3"/>
        <v>17</v>
      </c>
    </row>
    <row r="33" spans="2:10" ht="14.25" customHeight="1" x14ac:dyDescent="0.25">
      <c r="B33" s="142">
        <v>27</v>
      </c>
      <c r="C33" s="149" t="s">
        <v>128</v>
      </c>
      <c r="D33" s="144">
        <f t="shared" si="5"/>
        <v>5</v>
      </c>
      <c r="E33" s="145">
        <f>'Corte de Extranjeros '!BS40</f>
        <v>5</v>
      </c>
      <c r="F33" s="146">
        <f>'Corte de Extranjeros '!BT40</f>
        <v>0</v>
      </c>
      <c r="G33" s="144">
        <f t="shared" si="6"/>
        <v>1</v>
      </c>
      <c r="H33" s="145">
        <v>1</v>
      </c>
      <c r="I33" s="146">
        <v>0</v>
      </c>
      <c r="J33" s="147">
        <f t="shared" si="3"/>
        <v>6</v>
      </c>
    </row>
    <row r="34" spans="2:10" ht="15.75" customHeight="1" x14ac:dyDescent="0.25">
      <c r="B34" s="142">
        <f t="shared" ref="B34" si="9">B32+1</f>
        <v>27</v>
      </c>
      <c r="C34" s="149" t="s">
        <v>130</v>
      </c>
      <c r="D34" s="144">
        <f t="shared" si="5"/>
        <v>15</v>
      </c>
      <c r="E34" s="145">
        <f>'Corte de Extranjeros '!BS41</f>
        <v>12</v>
      </c>
      <c r="F34" s="146">
        <f>'Corte de Extranjeros '!BT41</f>
        <v>3</v>
      </c>
      <c r="G34" s="144">
        <f t="shared" si="6"/>
        <v>0</v>
      </c>
      <c r="H34" s="145">
        <v>0</v>
      </c>
      <c r="I34" s="146">
        <v>0</v>
      </c>
      <c r="J34" s="147">
        <f t="shared" si="3"/>
        <v>15</v>
      </c>
    </row>
    <row r="35" spans="2:10" ht="15" customHeight="1" x14ac:dyDescent="0.25">
      <c r="B35" s="142">
        <v>28</v>
      </c>
      <c r="C35" s="149" t="s">
        <v>132</v>
      </c>
      <c r="D35" s="144">
        <f>E35+F35</f>
        <v>3</v>
      </c>
      <c r="E35" s="145">
        <f>'Corte de Extranjeros '!BS42</f>
        <v>1</v>
      </c>
      <c r="F35" s="146">
        <f>'Corte de Extranjeros '!BT42</f>
        <v>2</v>
      </c>
      <c r="G35" s="144">
        <f t="shared" si="6"/>
        <v>0</v>
      </c>
      <c r="H35" s="145">
        <v>0</v>
      </c>
      <c r="I35" s="146">
        <v>0</v>
      </c>
      <c r="J35" s="147">
        <f t="shared" si="3"/>
        <v>3</v>
      </c>
    </row>
    <row r="36" spans="2:10" ht="15" customHeight="1" x14ac:dyDescent="0.25">
      <c r="B36" s="142">
        <f t="shared" ref="B36" si="10">B34+1</f>
        <v>28</v>
      </c>
      <c r="C36" s="149" t="s">
        <v>133</v>
      </c>
      <c r="D36" s="144">
        <f>E36+F36</f>
        <v>1</v>
      </c>
      <c r="E36" s="145">
        <f>'Corte de Extranjeros '!BS43</f>
        <v>0</v>
      </c>
      <c r="F36" s="146">
        <f>'Corte de Extranjeros '!BT43</f>
        <v>1</v>
      </c>
      <c r="G36" s="144">
        <f t="shared" si="6"/>
        <v>0</v>
      </c>
      <c r="H36" s="145">
        <v>0</v>
      </c>
      <c r="I36" s="146">
        <v>0</v>
      </c>
      <c r="J36" s="147">
        <f t="shared" si="3"/>
        <v>1</v>
      </c>
    </row>
    <row r="37" spans="2:10" ht="14.25" customHeight="1" x14ac:dyDescent="0.25">
      <c r="B37" s="142">
        <v>29</v>
      </c>
      <c r="C37" s="149" t="s">
        <v>134</v>
      </c>
      <c r="D37" s="144">
        <f t="shared" si="5"/>
        <v>8</v>
      </c>
      <c r="E37" s="220">
        <f>'Corte de Extranjeros '!BS44</f>
        <v>7</v>
      </c>
      <c r="F37" s="146">
        <f>'Corte de Extranjeros '!BT44</f>
        <v>1</v>
      </c>
      <c r="G37" s="144">
        <f t="shared" si="6"/>
        <v>0</v>
      </c>
      <c r="H37" s="145">
        <v>0</v>
      </c>
      <c r="I37" s="146">
        <v>0</v>
      </c>
      <c r="J37" s="147">
        <f t="shared" si="3"/>
        <v>8</v>
      </c>
    </row>
    <row r="38" spans="2:10" ht="15.75" customHeight="1" x14ac:dyDescent="0.25">
      <c r="B38" s="142">
        <f t="shared" ref="B38" si="11">B36+1</f>
        <v>29</v>
      </c>
      <c r="C38" s="149" t="s">
        <v>135</v>
      </c>
      <c r="D38" s="144">
        <f t="shared" si="5"/>
        <v>1</v>
      </c>
      <c r="E38" s="145">
        <f>'Corte de Extranjeros '!BS43</f>
        <v>0</v>
      </c>
      <c r="F38" s="146">
        <f>'Corte de Extranjeros '!BT43</f>
        <v>1</v>
      </c>
      <c r="G38" s="144">
        <f t="shared" si="6"/>
        <v>0</v>
      </c>
      <c r="H38" s="145">
        <v>0</v>
      </c>
      <c r="I38" s="146">
        <v>0</v>
      </c>
      <c r="J38" s="147">
        <f t="shared" si="3"/>
        <v>1</v>
      </c>
    </row>
    <row r="39" spans="2:10" ht="14.25" customHeight="1" x14ac:dyDescent="0.25">
      <c r="B39" s="142">
        <v>30</v>
      </c>
      <c r="C39" s="149" t="s">
        <v>137</v>
      </c>
      <c r="D39" s="144">
        <f t="shared" si="5"/>
        <v>1</v>
      </c>
      <c r="E39" s="145">
        <f>'Corte de Extranjeros '!BS45</f>
        <v>0</v>
      </c>
      <c r="F39" s="146">
        <f>'Corte de Extranjeros '!BT45</f>
        <v>1</v>
      </c>
      <c r="G39" s="144">
        <f t="shared" si="6"/>
        <v>0</v>
      </c>
      <c r="H39" s="145">
        <v>0</v>
      </c>
      <c r="I39" s="146">
        <v>0</v>
      </c>
      <c r="J39" s="147">
        <f t="shared" si="3"/>
        <v>1</v>
      </c>
    </row>
    <row r="40" spans="2:10" ht="13.5" customHeight="1" x14ac:dyDescent="0.25">
      <c r="B40" s="142">
        <f t="shared" ref="B40" si="12">B38+1</f>
        <v>30</v>
      </c>
      <c r="C40" s="149" t="s">
        <v>138</v>
      </c>
      <c r="D40" s="144">
        <f t="shared" si="5"/>
        <v>3</v>
      </c>
      <c r="E40" s="145">
        <f>'Corte de Extranjeros '!BS47</f>
        <v>1</v>
      </c>
      <c r="F40" s="146">
        <f>'Corte de Extranjeros '!BT47</f>
        <v>2</v>
      </c>
      <c r="G40" s="144">
        <f t="shared" si="6"/>
        <v>1</v>
      </c>
      <c r="H40" s="145">
        <v>1</v>
      </c>
      <c r="I40" s="146">
        <v>0</v>
      </c>
      <c r="J40" s="147">
        <f t="shared" si="3"/>
        <v>4</v>
      </c>
    </row>
    <row r="41" spans="2:10" ht="14.25" customHeight="1" thickBot="1" x14ac:dyDescent="0.3">
      <c r="B41" s="142">
        <v>31</v>
      </c>
      <c r="C41" s="153" t="s">
        <v>139</v>
      </c>
      <c r="D41" s="144">
        <f t="shared" si="5"/>
        <v>0</v>
      </c>
      <c r="E41" s="145">
        <f>'Corte de Extranjeros '!BS48</f>
        <v>0</v>
      </c>
      <c r="F41" s="146">
        <f>'Corte de Extranjeros '!BT48</f>
        <v>0</v>
      </c>
      <c r="G41" s="144">
        <f t="shared" si="6"/>
        <v>0</v>
      </c>
      <c r="H41" s="145">
        <v>0</v>
      </c>
      <c r="I41" s="146">
        <v>0</v>
      </c>
      <c r="J41" s="147">
        <f t="shared" si="3"/>
        <v>0</v>
      </c>
    </row>
    <row r="42" spans="2:10" ht="9" customHeight="1" x14ac:dyDescent="0.25">
      <c r="B42" s="712" t="s">
        <v>140</v>
      </c>
      <c r="C42" s="714"/>
      <c r="D42" s="712"/>
      <c r="E42" s="712"/>
      <c r="F42" s="712"/>
      <c r="G42" s="712"/>
      <c r="H42" s="712"/>
      <c r="I42" s="712"/>
      <c r="J42" s="712"/>
    </row>
    <row r="43" spans="2:10" ht="14.25" customHeight="1" x14ac:dyDescent="0.25">
      <c r="B43" s="142">
        <v>32</v>
      </c>
      <c r="C43" s="149" t="s">
        <v>142</v>
      </c>
      <c r="D43" s="144">
        <f t="shared" ref="D43:D45" si="13">E43+F43</f>
        <v>6</v>
      </c>
      <c r="E43" s="145">
        <f>'Corte de Extranjeros '!BS50</f>
        <v>1</v>
      </c>
      <c r="F43" s="146">
        <f>'Corte de Extranjeros '!BT50</f>
        <v>5</v>
      </c>
      <c r="G43" s="144">
        <f t="shared" ref="G43:G45" si="14">H43+I43</f>
        <v>0</v>
      </c>
      <c r="H43" s="145">
        <v>0</v>
      </c>
      <c r="I43" s="146">
        <v>0</v>
      </c>
      <c r="J43" s="147">
        <f t="shared" si="3"/>
        <v>6</v>
      </c>
    </row>
    <row r="44" spans="2:10" ht="14.25" customHeight="1" x14ac:dyDescent="0.25">
      <c r="B44" s="142">
        <v>33</v>
      </c>
      <c r="C44" s="149" t="s">
        <v>143</v>
      </c>
      <c r="D44" s="144">
        <f t="shared" si="13"/>
        <v>1</v>
      </c>
      <c r="E44" s="145">
        <f>'Corte de Extranjeros '!BS51</f>
        <v>0</v>
      </c>
      <c r="F44" s="146">
        <f>'Corte de Extranjeros '!BT51</f>
        <v>1</v>
      </c>
      <c r="G44" s="144">
        <f t="shared" si="14"/>
        <v>0</v>
      </c>
      <c r="H44" s="145">
        <v>0</v>
      </c>
      <c r="I44" s="146">
        <v>0</v>
      </c>
      <c r="J44" s="147">
        <f t="shared" si="3"/>
        <v>1</v>
      </c>
    </row>
    <row r="45" spans="2:10" ht="13.5" customHeight="1" thickBot="1" x14ac:dyDescent="0.3">
      <c r="B45" s="142">
        <v>34</v>
      </c>
      <c r="C45" s="153" t="s">
        <v>170</v>
      </c>
      <c r="D45" s="144">
        <f t="shared" si="13"/>
        <v>1</v>
      </c>
      <c r="E45" s="145">
        <f>'Corte de Extranjeros '!BS52</f>
        <v>1</v>
      </c>
      <c r="F45" s="146">
        <f>'Corte de Extranjeros '!BT52</f>
        <v>0</v>
      </c>
      <c r="G45" s="144">
        <f t="shared" si="14"/>
        <v>0</v>
      </c>
      <c r="H45" s="154">
        <v>0</v>
      </c>
      <c r="I45" s="155">
        <v>0</v>
      </c>
      <c r="J45" s="156">
        <f t="shared" si="3"/>
        <v>1</v>
      </c>
    </row>
    <row r="46" spans="2:10" ht="9" customHeight="1" thickBot="1" x14ac:dyDescent="0.3">
      <c r="B46" s="712" t="s">
        <v>146</v>
      </c>
      <c r="C46" s="714"/>
      <c r="D46" s="712"/>
      <c r="E46" s="712"/>
      <c r="F46" s="712"/>
      <c r="G46" s="712"/>
      <c r="H46" s="712"/>
      <c r="I46" s="712"/>
      <c r="J46" s="712"/>
    </row>
    <row r="47" spans="2:10" ht="13.5" customHeight="1" thickBot="1" x14ac:dyDescent="0.3">
      <c r="B47" s="136">
        <f>B45+1</f>
        <v>35</v>
      </c>
      <c r="C47" s="152" t="s">
        <v>147</v>
      </c>
      <c r="D47" s="138">
        <f>E47+F47</f>
        <v>1</v>
      </c>
      <c r="E47" s="145">
        <f>'Corte de Extranjeros '!BS54</f>
        <v>1</v>
      </c>
      <c r="F47" s="146">
        <f>'Corte de Extranjeros '!BT54</f>
        <v>0</v>
      </c>
      <c r="G47" s="138">
        <f>H47+I47</f>
        <v>0</v>
      </c>
      <c r="H47" s="145"/>
      <c r="I47" s="146"/>
      <c r="J47" s="157"/>
    </row>
    <row r="48" spans="2:10" ht="13.5" customHeight="1" thickBot="1" x14ac:dyDescent="0.3">
      <c r="B48" s="142">
        <f t="shared" si="1"/>
        <v>36</v>
      </c>
      <c r="C48" s="149"/>
      <c r="D48" s="138">
        <f t="shared" ref="D48:D49" si="15">E48+F48</f>
        <v>0</v>
      </c>
      <c r="E48" s="145">
        <f>'Corte de Extranjeros '!BS55</f>
        <v>0</v>
      </c>
      <c r="F48" s="146">
        <f>'Corte de Extranjeros '!BT55</f>
        <v>0</v>
      </c>
      <c r="G48" s="138">
        <f t="shared" ref="G48:G49" si="16">H48+I48</f>
        <v>0</v>
      </c>
      <c r="H48" s="154"/>
      <c r="I48" s="155"/>
      <c r="J48" s="158"/>
    </row>
    <row r="49" spans="2:10" ht="13.5" customHeight="1" thickBot="1" x14ac:dyDescent="0.3">
      <c r="B49" s="136">
        <v>37</v>
      </c>
      <c r="C49" s="149"/>
      <c r="D49" s="138">
        <f t="shared" si="15"/>
        <v>0</v>
      </c>
      <c r="E49" s="145">
        <f>'Corte de Extranjeros '!BS56</f>
        <v>0</v>
      </c>
      <c r="F49" s="146">
        <f>'Corte de Extranjeros '!BT56</f>
        <v>0</v>
      </c>
      <c r="G49" s="138">
        <f t="shared" si="16"/>
        <v>0</v>
      </c>
      <c r="H49" s="145"/>
      <c r="I49" s="146"/>
      <c r="J49" s="158"/>
    </row>
    <row r="50" spans="2:10" ht="13.5" customHeight="1" x14ac:dyDescent="0.25">
      <c r="B50" s="700" t="s">
        <v>148</v>
      </c>
      <c r="C50" s="701"/>
      <c r="D50" s="704">
        <f>SUM(D4:D49)</f>
        <v>607</v>
      </c>
      <c r="G50" s="707">
        <f>SUM(G4:G49)</f>
        <v>43</v>
      </c>
    </row>
    <row r="51" spans="2:10" ht="9" customHeight="1" x14ac:dyDescent="0.25">
      <c r="B51" s="700"/>
      <c r="C51" s="701"/>
      <c r="D51" s="705"/>
      <c r="G51" s="707"/>
    </row>
    <row r="52" spans="2:10" ht="6" customHeight="1" thickBot="1" x14ac:dyDescent="0.3">
      <c r="B52" s="702"/>
      <c r="C52" s="703"/>
      <c r="D52" s="706"/>
      <c r="G52" s="708"/>
    </row>
    <row r="53" spans="2:10" ht="4.5" customHeight="1" x14ac:dyDescent="0.35">
      <c r="B53" s="69"/>
      <c r="C53" s="70"/>
    </row>
    <row r="54" spans="2:10" ht="16.5" customHeight="1" x14ac:dyDescent="0.35">
      <c r="B54" s="69"/>
      <c r="C54" s="70"/>
    </row>
    <row r="55" spans="2:10" ht="16.5" x14ac:dyDescent="0.35">
      <c r="B55" s="69"/>
      <c r="C55" s="70"/>
    </row>
    <row r="56" spans="2:10" ht="16.5" x14ac:dyDescent="0.35">
      <c r="B56" s="69"/>
      <c r="C56" s="70"/>
    </row>
    <row r="57" spans="2:10" ht="16.5" x14ac:dyDescent="0.35">
      <c r="B57" s="69"/>
      <c r="C57" s="70"/>
    </row>
    <row r="58" spans="2:10" ht="16.5" x14ac:dyDescent="0.35">
      <c r="B58" s="69"/>
      <c r="C58" s="70"/>
    </row>
    <row r="59" spans="2:10" ht="16.5" x14ac:dyDescent="0.35">
      <c r="B59" s="69"/>
      <c r="C59" s="70"/>
    </row>
    <row r="60" spans="2:10" ht="16.5" x14ac:dyDescent="0.35">
      <c r="B60" s="69"/>
      <c r="C60" s="70"/>
    </row>
    <row r="61" spans="2:10" ht="16.5" x14ac:dyDescent="0.35">
      <c r="B61" s="69"/>
      <c r="C61" s="70"/>
    </row>
    <row r="62" spans="2:10" ht="16.5" x14ac:dyDescent="0.35">
      <c r="B62" s="69"/>
      <c r="C62" s="70"/>
    </row>
    <row r="63" spans="2:10" ht="16.5" x14ac:dyDescent="0.35">
      <c r="B63" s="69"/>
      <c r="C63" s="70"/>
    </row>
    <row r="64" spans="2:10" ht="16.5" x14ac:dyDescent="0.35">
      <c r="B64" s="69"/>
      <c r="C64" s="70"/>
    </row>
    <row r="65" spans="2:3" ht="16.5" x14ac:dyDescent="0.35">
      <c r="B65" s="69"/>
      <c r="C65" s="70"/>
    </row>
    <row r="66" spans="2:3" ht="16.5" x14ac:dyDescent="0.35">
      <c r="B66" s="69"/>
      <c r="C66" s="70"/>
    </row>
    <row r="67" spans="2:3" ht="16.5" x14ac:dyDescent="0.35">
      <c r="B67" s="69"/>
      <c r="C67" s="70"/>
    </row>
    <row r="68" spans="2:3" ht="16.5" x14ac:dyDescent="0.35">
      <c r="B68" s="69"/>
      <c r="C68" s="70"/>
    </row>
    <row r="69" spans="2:3" ht="16.5" x14ac:dyDescent="0.35">
      <c r="B69" s="69"/>
      <c r="C69" s="70"/>
    </row>
    <row r="70" spans="2:3" ht="16.5" x14ac:dyDescent="0.35">
      <c r="B70" s="69"/>
      <c r="C70" s="70"/>
    </row>
    <row r="71" spans="2:3" ht="16.5" x14ac:dyDescent="0.35">
      <c r="B71" s="69"/>
      <c r="C71" s="70"/>
    </row>
    <row r="72" spans="2:3" ht="16.5" x14ac:dyDescent="0.35">
      <c r="B72" s="69"/>
      <c r="C72" s="70"/>
    </row>
    <row r="73" spans="2:3" ht="16.5" x14ac:dyDescent="0.35">
      <c r="B73" s="69"/>
      <c r="C73" s="70"/>
    </row>
    <row r="74" spans="2:3" ht="16.5" x14ac:dyDescent="0.35">
      <c r="B74" s="69"/>
      <c r="C74" s="70"/>
    </row>
    <row r="75" spans="2:3" ht="16.5" x14ac:dyDescent="0.35">
      <c r="B75" s="69"/>
      <c r="C75" s="70"/>
    </row>
    <row r="76" spans="2:3" ht="16.5" x14ac:dyDescent="0.35">
      <c r="B76" s="69"/>
      <c r="C76" s="70"/>
    </row>
    <row r="77" spans="2:3" ht="16.5" x14ac:dyDescent="0.35">
      <c r="B77" s="69"/>
      <c r="C77" s="70"/>
    </row>
    <row r="78" spans="2:3" ht="16.5" x14ac:dyDescent="0.35">
      <c r="B78" s="69"/>
      <c r="C78" s="70"/>
    </row>
    <row r="79" spans="2:3" ht="16.5" x14ac:dyDescent="0.35">
      <c r="B79" s="69"/>
      <c r="C79" s="70"/>
    </row>
    <row r="80" spans="2:3" ht="16.5" x14ac:dyDescent="0.35">
      <c r="B80" s="69"/>
      <c r="C80" s="70"/>
    </row>
    <row r="81" spans="2:3" ht="16.5" x14ac:dyDescent="0.35">
      <c r="B81" s="69"/>
      <c r="C81" s="70"/>
    </row>
    <row r="82" spans="2:3" ht="16.5" x14ac:dyDescent="0.35">
      <c r="B82" s="69"/>
      <c r="C82" s="70"/>
    </row>
    <row r="83" spans="2:3" ht="16.5" x14ac:dyDescent="0.35">
      <c r="B83" s="69"/>
      <c r="C83" s="70"/>
    </row>
    <row r="84" spans="2:3" ht="16.5" x14ac:dyDescent="0.35">
      <c r="B84" s="69"/>
      <c r="C84" s="70"/>
    </row>
    <row r="85" spans="2:3" ht="16.5" x14ac:dyDescent="0.35">
      <c r="B85" s="69"/>
      <c r="C85" s="70"/>
    </row>
    <row r="86" spans="2:3" ht="16.5" x14ac:dyDescent="0.35">
      <c r="B86" s="69"/>
      <c r="C86" s="70"/>
    </row>
    <row r="87" spans="2:3" ht="16.5" x14ac:dyDescent="0.35">
      <c r="B87" s="69"/>
      <c r="C87" s="70"/>
    </row>
    <row r="88" spans="2:3" ht="16.5" x14ac:dyDescent="0.35">
      <c r="B88" s="69"/>
      <c r="C88" s="70"/>
    </row>
    <row r="89" spans="2:3" ht="16.5" x14ac:dyDescent="0.35">
      <c r="B89" s="69"/>
      <c r="C89" s="70"/>
    </row>
    <row r="90" spans="2:3" ht="16.5" x14ac:dyDescent="0.35">
      <c r="B90" s="69"/>
      <c r="C90" s="70"/>
    </row>
    <row r="91" spans="2:3" ht="16.5" x14ac:dyDescent="0.35">
      <c r="B91" s="69"/>
      <c r="C91" s="70"/>
    </row>
    <row r="92" spans="2:3" ht="16.5" x14ac:dyDescent="0.35">
      <c r="B92" s="69"/>
      <c r="C92" s="70"/>
    </row>
    <row r="93" spans="2:3" ht="16.5" x14ac:dyDescent="0.35">
      <c r="B93" s="69"/>
      <c r="C93" s="70"/>
    </row>
    <row r="94" spans="2:3" ht="16.5" x14ac:dyDescent="0.35">
      <c r="B94" s="69"/>
      <c r="C94" s="70"/>
    </row>
    <row r="95" spans="2:3" ht="16.5" x14ac:dyDescent="0.35">
      <c r="B95" s="69"/>
      <c r="C95" s="70"/>
    </row>
    <row r="96" spans="2:3" ht="16.5" x14ac:dyDescent="0.35">
      <c r="B96" s="69"/>
      <c r="C96" s="70"/>
    </row>
    <row r="97" spans="2:3" ht="16.5" x14ac:dyDescent="0.35">
      <c r="B97" s="69"/>
      <c r="C97" s="70"/>
    </row>
    <row r="98" spans="2:3" ht="16.5" x14ac:dyDescent="0.35">
      <c r="B98" s="69"/>
      <c r="C98" s="70"/>
    </row>
    <row r="99" spans="2:3" ht="16.5" x14ac:dyDescent="0.35">
      <c r="B99" s="69"/>
      <c r="C99" s="70"/>
    </row>
    <row r="100" spans="2:3" ht="16.5" x14ac:dyDescent="0.35">
      <c r="B100" s="69"/>
      <c r="C100" s="70"/>
    </row>
    <row r="101" spans="2:3" ht="16.5" x14ac:dyDescent="0.35">
      <c r="B101" s="69"/>
      <c r="C101" s="70"/>
    </row>
    <row r="102" spans="2:3" ht="16.5" x14ac:dyDescent="0.35">
      <c r="B102" s="69"/>
      <c r="C102" s="70"/>
    </row>
    <row r="103" spans="2:3" ht="16.5" x14ac:dyDescent="0.35">
      <c r="B103" s="69"/>
      <c r="C103" s="70"/>
    </row>
    <row r="104" spans="2:3" ht="16.5" x14ac:dyDescent="0.35">
      <c r="B104" s="69"/>
      <c r="C104" s="70"/>
    </row>
    <row r="105" spans="2:3" ht="16.5" x14ac:dyDescent="0.35">
      <c r="B105" s="69"/>
      <c r="C105" s="70"/>
    </row>
    <row r="106" spans="2:3" ht="16.5" x14ac:dyDescent="0.35">
      <c r="B106" s="69"/>
      <c r="C106" s="70"/>
    </row>
    <row r="107" spans="2:3" ht="16.5" x14ac:dyDescent="0.35">
      <c r="B107" s="69"/>
      <c r="C107" s="70"/>
    </row>
    <row r="108" spans="2:3" ht="16.5" x14ac:dyDescent="0.35">
      <c r="B108" s="69"/>
      <c r="C108" s="70"/>
    </row>
    <row r="109" spans="2:3" ht="16.5" x14ac:dyDescent="0.35">
      <c r="B109" s="69"/>
      <c r="C109" s="70"/>
    </row>
    <row r="110" spans="2:3" ht="16.5" x14ac:dyDescent="0.35">
      <c r="B110" s="69"/>
      <c r="C110" s="70"/>
    </row>
    <row r="111" spans="2:3" ht="16.5" x14ac:dyDescent="0.35">
      <c r="B111" s="69"/>
      <c r="C111" s="70"/>
    </row>
    <row r="112" spans="2:3" ht="16.5" x14ac:dyDescent="0.35">
      <c r="B112" s="69"/>
      <c r="C112" s="70"/>
    </row>
    <row r="113" spans="2:3" ht="16.5" x14ac:dyDescent="0.35">
      <c r="B113" s="69"/>
      <c r="C113" s="70"/>
    </row>
    <row r="114" spans="2:3" ht="16.5" x14ac:dyDescent="0.35">
      <c r="B114" s="69"/>
      <c r="C114" s="70"/>
    </row>
    <row r="115" spans="2:3" ht="16.5" x14ac:dyDescent="0.35">
      <c r="B115" s="69"/>
      <c r="C115" s="70"/>
    </row>
    <row r="116" spans="2:3" ht="16.5" x14ac:dyDescent="0.35">
      <c r="B116" s="69"/>
      <c r="C116" s="70"/>
    </row>
    <row r="117" spans="2:3" ht="16.5" x14ac:dyDescent="0.35">
      <c r="B117" s="69"/>
      <c r="C117" s="70"/>
    </row>
    <row r="118" spans="2:3" ht="16.5" x14ac:dyDescent="0.35">
      <c r="B118" s="69"/>
      <c r="C118" s="70"/>
    </row>
    <row r="119" spans="2:3" ht="16.5" x14ac:dyDescent="0.35">
      <c r="B119" s="69"/>
      <c r="C119" s="70"/>
    </row>
    <row r="120" spans="2:3" ht="16.5" x14ac:dyDescent="0.35">
      <c r="B120" s="69"/>
      <c r="C120" s="70"/>
    </row>
    <row r="121" spans="2:3" ht="16.5" x14ac:dyDescent="0.35">
      <c r="B121" s="69"/>
      <c r="C121" s="70"/>
    </row>
    <row r="122" spans="2:3" ht="16.5" x14ac:dyDescent="0.35">
      <c r="B122" s="69"/>
      <c r="C122" s="70"/>
    </row>
    <row r="123" spans="2:3" ht="16.5" x14ac:dyDescent="0.35">
      <c r="B123" s="69"/>
      <c r="C123" s="70"/>
    </row>
    <row r="124" spans="2:3" ht="16.5" x14ac:dyDescent="0.35">
      <c r="B124" s="69"/>
      <c r="C124" s="70"/>
    </row>
    <row r="125" spans="2:3" ht="16.5" x14ac:dyDescent="0.35">
      <c r="B125" s="69"/>
      <c r="C125" s="70"/>
    </row>
    <row r="126" spans="2:3" ht="16.5" x14ac:dyDescent="0.35">
      <c r="B126" s="69"/>
      <c r="C126" s="70"/>
    </row>
    <row r="127" spans="2:3" ht="16.5" x14ac:dyDescent="0.35">
      <c r="B127" s="69"/>
      <c r="C127" s="70"/>
    </row>
    <row r="128" spans="2:3" ht="16.5" x14ac:dyDescent="0.35">
      <c r="B128" s="69"/>
      <c r="C128" s="70"/>
    </row>
    <row r="129" spans="2:3" ht="16.5" x14ac:dyDescent="0.35">
      <c r="B129" s="69"/>
      <c r="C129" s="70"/>
    </row>
    <row r="130" spans="2:3" ht="16.5" x14ac:dyDescent="0.35">
      <c r="B130" s="69"/>
      <c r="C130" s="70"/>
    </row>
    <row r="131" spans="2:3" ht="16.5" x14ac:dyDescent="0.35">
      <c r="B131" s="69"/>
      <c r="C131" s="70"/>
    </row>
    <row r="132" spans="2:3" ht="16.5" x14ac:dyDescent="0.35">
      <c r="B132" s="69"/>
      <c r="C132" s="70"/>
    </row>
    <row r="133" spans="2:3" ht="16.5" x14ac:dyDescent="0.35">
      <c r="B133" s="69"/>
      <c r="C133" s="70"/>
    </row>
    <row r="134" spans="2:3" ht="16.5" x14ac:dyDescent="0.35">
      <c r="B134" s="69"/>
      <c r="C134" s="70"/>
    </row>
    <row r="135" spans="2:3" ht="16.5" x14ac:dyDescent="0.35">
      <c r="B135" s="69"/>
      <c r="C135" s="70"/>
    </row>
    <row r="136" spans="2:3" ht="16.5" x14ac:dyDescent="0.35">
      <c r="B136" s="69"/>
      <c r="C136" s="70"/>
    </row>
    <row r="137" spans="2:3" ht="16.5" x14ac:dyDescent="0.35">
      <c r="B137" s="69"/>
      <c r="C137" s="70"/>
    </row>
    <row r="138" spans="2:3" ht="16.5" x14ac:dyDescent="0.35">
      <c r="B138" s="69"/>
      <c r="C138" s="70"/>
    </row>
    <row r="139" spans="2:3" ht="16.5" x14ac:dyDescent="0.35">
      <c r="B139" s="69"/>
      <c r="C139" s="70"/>
    </row>
    <row r="140" spans="2:3" ht="16.5" x14ac:dyDescent="0.35">
      <c r="B140" s="69"/>
      <c r="C140" s="70"/>
    </row>
    <row r="141" spans="2:3" ht="16.5" x14ac:dyDescent="0.35">
      <c r="B141" s="69"/>
      <c r="C141" s="70"/>
    </row>
    <row r="142" spans="2:3" ht="16.5" x14ac:dyDescent="0.35">
      <c r="B142" s="69"/>
      <c r="C142" s="70"/>
    </row>
    <row r="143" spans="2:3" ht="16.5" x14ac:dyDescent="0.35">
      <c r="B143" s="69"/>
      <c r="C143" s="70"/>
    </row>
    <row r="144" spans="2:3" ht="16.5" x14ac:dyDescent="0.35">
      <c r="B144" s="69"/>
      <c r="C144" s="70"/>
    </row>
    <row r="145" spans="2:3" ht="16.5" x14ac:dyDescent="0.35">
      <c r="B145" s="69"/>
      <c r="C145" s="70"/>
    </row>
    <row r="146" spans="2:3" ht="16.5" x14ac:dyDescent="0.35">
      <c r="B146" s="69"/>
      <c r="C146" s="70"/>
    </row>
    <row r="147" spans="2:3" ht="16.5" x14ac:dyDescent="0.35">
      <c r="B147" s="69"/>
      <c r="C147" s="70"/>
    </row>
    <row r="148" spans="2:3" ht="16.5" x14ac:dyDescent="0.35">
      <c r="B148" s="69"/>
      <c r="C148" s="70"/>
    </row>
    <row r="149" spans="2:3" ht="16.5" x14ac:dyDescent="0.35">
      <c r="B149" s="69"/>
      <c r="C149" s="70"/>
    </row>
    <row r="150" spans="2:3" ht="16.5" x14ac:dyDescent="0.35">
      <c r="B150" s="69"/>
      <c r="C150" s="70"/>
    </row>
    <row r="151" spans="2:3" ht="16.5" x14ac:dyDescent="0.35">
      <c r="B151" s="69"/>
      <c r="C151" s="70"/>
    </row>
    <row r="152" spans="2:3" ht="16.5" x14ac:dyDescent="0.35">
      <c r="B152" s="69"/>
      <c r="C152" s="70"/>
    </row>
    <row r="153" spans="2:3" ht="16.5" x14ac:dyDescent="0.35">
      <c r="B153" s="69"/>
      <c r="C153" s="70"/>
    </row>
    <row r="154" spans="2:3" ht="16.5" x14ac:dyDescent="0.35">
      <c r="B154" s="69"/>
      <c r="C154" s="70"/>
    </row>
    <row r="155" spans="2:3" ht="16.5" x14ac:dyDescent="0.35">
      <c r="B155" s="69"/>
      <c r="C155" s="70"/>
    </row>
    <row r="156" spans="2:3" ht="16.5" x14ac:dyDescent="0.35">
      <c r="B156" s="69"/>
      <c r="C156" s="70"/>
    </row>
    <row r="157" spans="2:3" ht="16.5" x14ac:dyDescent="0.35">
      <c r="B157" s="69"/>
      <c r="C157" s="70"/>
    </row>
    <row r="158" spans="2:3" ht="16.5" x14ac:dyDescent="0.35">
      <c r="B158" s="69"/>
      <c r="C158" s="70"/>
    </row>
    <row r="159" spans="2:3" ht="16.5" x14ac:dyDescent="0.35">
      <c r="B159" s="69"/>
      <c r="C159" s="70"/>
    </row>
  </sheetData>
  <mergeCells count="8">
    <mergeCell ref="B50:C52"/>
    <mergeCell ref="D50:D52"/>
    <mergeCell ref="G50:G52"/>
    <mergeCell ref="D1:J1"/>
    <mergeCell ref="B3:J3"/>
    <mergeCell ref="B27:J27"/>
    <mergeCell ref="B42:J42"/>
    <mergeCell ref="B46:J46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ignoredErrors>
    <ignoredError sqref="E36:F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de los Delitos del MGP</vt:lpstr>
      <vt:lpstr>Delitos por Región del MGP</vt:lpstr>
      <vt:lpstr>Corte de Extranjeros </vt:lpstr>
      <vt:lpstr>Total de C y P extranjeros </vt:lpstr>
      <vt:lpstr> paises con &gt; indice delitos </vt:lpstr>
      <vt:lpstr>T. Nacionalidad de H y M Extraj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Antonio Herrera Acosta</dc:creator>
  <cp:lastModifiedBy>Jonathan Munoz Paulino</cp:lastModifiedBy>
  <cp:lastPrinted>2018-12-03T19:20:24Z</cp:lastPrinted>
  <dcterms:created xsi:type="dcterms:W3CDTF">2017-07-17T23:13:07Z</dcterms:created>
  <dcterms:modified xsi:type="dcterms:W3CDTF">2019-02-08T13:00:29Z</dcterms:modified>
</cp:coreProperties>
</file>