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clmejia\Desktop\"/>
    </mc:Choice>
  </mc:AlternateContent>
  <bookViews>
    <workbookView xWindow="0" yWindow="0" windowWidth="20400" windowHeight="5475" activeTab="1"/>
  </bookViews>
  <sheets>
    <sheet name=" PRESUPUESTO X PROGRAMAS" sheetId="23" r:id="rId1"/>
    <sheet name="CONSOLIDADO " sheetId="25" r:id="rId2"/>
  </sheets>
  <calcPr calcId="152511"/>
</workbook>
</file>

<file path=xl/calcChain.xml><?xml version="1.0" encoding="utf-8"?>
<calcChain xmlns="http://schemas.openxmlformats.org/spreadsheetml/2006/main">
  <c r="C32" i="25" l="1"/>
  <c r="C35" i="25"/>
  <c r="D32" i="25" l="1"/>
  <c r="C38" i="25"/>
  <c r="C39" i="25" s="1"/>
  <c r="D20" i="25"/>
  <c r="C20" i="25"/>
  <c r="D37" i="25"/>
  <c r="D38" i="25" s="1"/>
  <c r="D36" i="25"/>
  <c r="D33" i="25"/>
  <c r="G16" i="25"/>
  <c r="H37" i="23"/>
  <c r="H38" i="23"/>
  <c r="H22" i="23"/>
  <c r="H23" i="23"/>
  <c r="H24" i="23"/>
  <c r="I24" i="23"/>
  <c r="H25" i="23"/>
  <c r="I25" i="23"/>
  <c r="H26" i="23"/>
  <c r="I26" i="23"/>
  <c r="H27" i="23"/>
  <c r="H28" i="23"/>
  <c r="H29" i="23"/>
  <c r="H30" i="23"/>
  <c r="H31" i="23"/>
  <c r="H4" i="23"/>
  <c r="H5" i="23"/>
  <c r="H6" i="23"/>
  <c r="H7" i="23"/>
  <c r="H8" i="23"/>
  <c r="H9" i="23"/>
  <c r="H10" i="23"/>
  <c r="H11" i="23"/>
  <c r="H12" i="23"/>
  <c r="H13" i="23"/>
  <c r="H14" i="23"/>
  <c r="H15" i="23"/>
  <c r="H16" i="23"/>
  <c r="H17" i="23"/>
  <c r="H18" i="23"/>
  <c r="H19" i="23"/>
  <c r="H20" i="23"/>
  <c r="D38" i="23"/>
  <c r="D39" i="25" l="1"/>
  <c r="I21" i="23"/>
  <c r="I33" i="23"/>
  <c r="I36" i="23"/>
  <c r="I37" i="23" l="1"/>
  <c r="I23" i="23"/>
  <c r="I27" i="23"/>
  <c r="I28" i="23"/>
  <c r="I29" i="23"/>
  <c r="I30" i="23"/>
  <c r="I31" i="23"/>
  <c r="I5" i="23"/>
  <c r="I6" i="23"/>
  <c r="I7" i="23"/>
  <c r="I8" i="23"/>
  <c r="I9" i="23"/>
  <c r="I10" i="23"/>
  <c r="I11" i="23"/>
  <c r="I12" i="23"/>
  <c r="I13" i="23"/>
  <c r="I14" i="23"/>
  <c r="I15" i="23"/>
  <c r="I16" i="23"/>
  <c r="I17" i="23"/>
  <c r="I18" i="23"/>
  <c r="I19" i="23"/>
  <c r="I38" i="23" l="1"/>
  <c r="G20" i="23"/>
  <c r="F20" i="23"/>
  <c r="E35" i="23"/>
  <c r="E32" i="23"/>
  <c r="E20" i="23"/>
  <c r="D35" i="23"/>
  <c r="D32" i="23"/>
  <c r="H32" i="23" s="1"/>
  <c r="D20" i="23"/>
  <c r="C20" i="23"/>
  <c r="D39" i="23" l="1"/>
  <c r="F39" i="23"/>
  <c r="I4" i="23" l="1"/>
  <c r="L16" i="23" s="1"/>
  <c r="C32" i="23"/>
  <c r="E39" i="23"/>
  <c r="I20" i="23" l="1"/>
  <c r="C39" i="23" l="1"/>
  <c r="H34" i="23"/>
  <c r="I34" i="23" s="1"/>
  <c r="H35" i="23" l="1"/>
  <c r="I35" i="23" s="1"/>
  <c r="I22" i="23"/>
  <c r="G32" i="23"/>
  <c r="G39" i="23" l="1"/>
  <c r="H39" i="23" l="1"/>
  <c r="I32" i="23"/>
  <c r="H51" i="23" l="1"/>
  <c r="I39" i="23"/>
</calcChain>
</file>

<file path=xl/sharedStrings.xml><?xml version="1.0" encoding="utf-8"?>
<sst xmlns="http://schemas.openxmlformats.org/spreadsheetml/2006/main" count="145" uniqueCount="76">
  <si>
    <t>CUENTA</t>
  </si>
  <si>
    <t>2.1.1.1.01</t>
  </si>
  <si>
    <t>2.1.1.4.01</t>
  </si>
  <si>
    <t>2.1.5.1.01</t>
  </si>
  <si>
    <t>2.1.5.2.01</t>
  </si>
  <si>
    <t>Contribuciones al Seguro de Pensiones (7.10%)</t>
  </si>
  <si>
    <t>2.1.5.3.01</t>
  </si>
  <si>
    <t>2.2.6.3.01</t>
  </si>
  <si>
    <t>2.1.2.2.05</t>
  </si>
  <si>
    <t>2.1.2.2.01</t>
  </si>
  <si>
    <t>2.1.2.2.04</t>
  </si>
  <si>
    <t>2.2.1.6.01</t>
  </si>
  <si>
    <t>2.1.1.2.01</t>
  </si>
  <si>
    <t>REMUNERACIONES Y CONTRIBUCIONES</t>
  </si>
  <si>
    <t>Sueldos al Personal Contratado y/o igualado</t>
  </si>
  <si>
    <t>2.1.1.2.04</t>
  </si>
  <si>
    <t>Sueldo a Personal por Servicios Especiales</t>
  </si>
  <si>
    <t>Sueldo Anual No. 13</t>
  </si>
  <si>
    <t>2.1.1.5.03</t>
  </si>
  <si>
    <t>Prestación Laboral por Desvinculación</t>
  </si>
  <si>
    <t>2.1.1.5.04</t>
  </si>
  <si>
    <t>Proporción de Vacaciones No Disfrutadas</t>
  </si>
  <si>
    <t>Compensación por Gastos de Alimentos</t>
  </si>
  <si>
    <t>2.1.2.2.02</t>
  </si>
  <si>
    <t>Compensación de Horas Extraordinarias</t>
  </si>
  <si>
    <t>Prima de Transporte</t>
  </si>
  <si>
    <t>Compensación Servicios de Seguridad</t>
  </si>
  <si>
    <t>2.1.2.2.08</t>
  </si>
  <si>
    <t>Compensaciones Especiales</t>
  </si>
  <si>
    <t>2.1.3.2.01</t>
  </si>
  <si>
    <t>Gastos de Representación en el País</t>
  </si>
  <si>
    <t>2.1.4.2.02</t>
  </si>
  <si>
    <t xml:space="preserve">Gratificaciones por Pasantías </t>
  </si>
  <si>
    <t>Constribuciones al Seguro de Salud (7.09)</t>
  </si>
  <si>
    <t>Contribuciones al Seguro de Riesgo Laboral (1.10%)</t>
  </si>
  <si>
    <t>TOTAL DE REMUNERACIONES Y CONTRIBUCIONES</t>
  </si>
  <si>
    <t xml:space="preserve">CONTRATACION DE SERVICIOS </t>
  </si>
  <si>
    <t>2.2.1.3.01</t>
  </si>
  <si>
    <t>Teléfono Local</t>
  </si>
  <si>
    <t xml:space="preserve">Seguros de Personas </t>
  </si>
  <si>
    <t>2.2.7.1.01</t>
  </si>
  <si>
    <t>Obras Menores en Edificación</t>
  </si>
  <si>
    <t>2.2.8.1.01</t>
  </si>
  <si>
    <t>Gastos Judiciales</t>
  </si>
  <si>
    <t>2.2.8.6.01</t>
  </si>
  <si>
    <t xml:space="preserve">TOTAL DE CONTRATACION DE SERVICIOS </t>
  </si>
  <si>
    <t>MATERIALES Y SUMINISTROS</t>
  </si>
  <si>
    <t>2.3.1.1.01</t>
  </si>
  <si>
    <t>Alimentos y Bebidas para Personas</t>
  </si>
  <si>
    <t>TOTAL DE MATERIALES Y SUMINISTROS</t>
  </si>
  <si>
    <t>Energía No Cortable</t>
  </si>
  <si>
    <t>TOTAL GENERAL  PRESUPUESTO GASTOS CORRIENTES</t>
  </si>
  <si>
    <t>Remuneraciones Al Personal  Fijo</t>
  </si>
  <si>
    <t>TRANSFERENCIAS A OTRAS INSTITUCIONES PUBLICAS</t>
  </si>
  <si>
    <t>2.4.9.1.01</t>
  </si>
  <si>
    <t>Transferencias Corrientes destinas a Otras Inst. Publicas</t>
  </si>
  <si>
    <t>TOTAL DE TRANSFERENCIAS CORRIENTES</t>
  </si>
  <si>
    <t>PROGRAMA 01</t>
  </si>
  <si>
    <t>PROGRAMA 11</t>
  </si>
  <si>
    <t>PROGRAMA 12</t>
  </si>
  <si>
    <t>PROGRAMA 13</t>
  </si>
  <si>
    <t>PROGRAMAS</t>
  </si>
  <si>
    <t>PROGRAMA 14</t>
  </si>
  <si>
    <t>Eventos Generales</t>
  </si>
  <si>
    <t>TOTAL  ANUAL</t>
  </si>
  <si>
    <t>TOTAL  MENSUAL</t>
  </si>
  <si>
    <t>2.2.8.7.06</t>
  </si>
  <si>
    <t>Otros Servicios Tecnicos Profesionales</t>
  </si>
  <si>
    <t xml:space="preserve"> PRESUPUESTO DEL MINISTERIO PUBLICO AÑO  2018</t>
  </si>
  <si>
    <t>2.2.5.4.01</t>
  </si>
  <si>
    <t>2.2.6.1.01</t>
  </si>
  <si>
    <t>2.2.6.2.01</t>
  </si>
  <si>
    <t>Seguro de bienes muebles</t>
  </si>
  <si>
    <t>Alquileres de equipos de transporte, tracción y elevación</t>
  </si>
  <si>
    <t>Seguro de bienes inmuebles e infraestructura</t>
  </si>
  <si>
    <t>DESCRIPCION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</si>
</sst>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Times New Roman"/>
      <family val="1"/>
    </font>
    <font>
      <b/>
      <sz val="11"/>
      <name val="Garamond"/>
      <family val="1"/>
    </font>
    <font>
      <b/>
      <sz val="12"/>
      <name val="Garamond"/>
      <family val="1"/>
    </font>
    <font>
      <b/>
      <sz val="12"/>
      <color theme="1"/>
      <name val="Garamond"/>
      <family val="1"/>
    </font>
    <font>
      <sz val="12"/>
      <name val="Garamond"/>
      <family val="1"/>
    </font>
    <font>
      <b/>
      <sz val="1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43" fontId="0" fillId="0" borderId="0" xfId="0" applyNumberFormat="1"/>
    <xf numFmtId="0" fontId="2" fillId="3" borderId="13" xfId="0" applyFont="1" applyFill="1" applyBorder="1" applyAlignment="1">
      <alignment horizontal="center"/>
    </xf>
    <xf numFmtId="0" fontId="4" fillId="2" borderId="4" xfId="0" applyFont="1" applyFill="1" applyBorder="1" applyAlignment="1"/>
    <xf numFmtId="43" fontId="3" fillId="0" borderId="5" xfId="0" applyNumberFormat="1" applyFont="1" applyBorder="1"/>
    <xf numFmtId="0" fontId="3" fillId="2" borderId="5" xfId="0" applyNumberFormat="1" applyFont="1" applyFill="1" applyBorder="1" applyAlignment="1">
      <alignment horizontal="center"/>
    </xf>
    <xf numFmtId="0" fontId="4" fillId="2" borderId="6" xfId="0" applyFont="1" applyFill="1" applyBorder="1" applyAlignment="1"/>
    <xf numFmtId="0" fontId="3" fillId="2" borderId="8" xfId="0" applyNumberFormat="1" applyFont="1" applyFill="1" applyBorder="1" applyAlignment="1">
      <alignment horizontal="center"/>
    </xf>
    <xf numFmtId="0" fontId="4" fillId="2" borderId="7" xfId="0" applyFont="1" applyFill="1" applyBorder="1" applyAlignment="1"/>
    <xf numFmtId="43" fontId="2" fillId="0" borderId="1" xfId="0" applyNumberFormat="1" applyFont="1" applyBorder="1"/>
    <xf numFmtId="43" fontId="4" fillId="2" borderId="5" xfId="0" applyNumberFormat="1" applyFont="1" applyFill="1" applyBorder="1" applyAlignment="1"/>
    <xf numFmtId="43" fontId="2" fillId="3" borderId="1" xfId="0" applyNumberFormat="1" applyFont="1" applyFill="1" applyBorder="1"/>
    <xf numFmtId="43" fontId="3" fillId="0" borderId="3" xfId="0" applyNumberFormat="1" applyFont="1" applyBorder="1"/>
    <xf numFmtId="43" fontId="3" fillId="0" borderId="8" xfId="0" applyNumberFormat="1" applyFont="1" applyBorder="1"/>
    <xf numFmtId="0" fontId="2" fillId="3" borderId="14" xfId="0" applyFont="1" applyFill="1" applyBorder="1" applyAlignment="1">
      <alignment horizontal="center" wrapText="1"/>
    </xf>
    <xf numFmtId="0" fontId="3" fillId="2" borderId="3" xfId="0" applyNumberFormat="1" applyFont="1" applyFill="1" applyBorder="1" applyAlignment="1">
      <alignment horizontal="center"/>
    </xf>
    <xf numFmtId="43" fontId="3" fillId="0" borderId="20" xfId="0" applyNumberFormat="1" applyFont="1" applyBorder="1"/>
    <xf numFmtId="43" fontId="3" fillId="0" borderId="19" xfId="0" applyNumberFormat="1" applyFont="1" applyBorder="1"/>
    <xf numFmtId="43" fontId="2" fillId="0" borderId="9" xfId="0" applyNumberFormat="1" applyFont="1" applyBorder="1"/>
    <xf numFmtId="43" fontId="3" fillId="0" borderId="21" xfId="0" applyNumberFormat="1" applyFont="1" applyBorder="1"/>
    <xf numFmtId="0" fontId="2" fillId="3" borderId="1" xfId="0" applyFont="1" applyFill="1" applyBorder="1" applyAlignment="1">
      <alignment horizontal="center" wrapText="1"/>
    </xf>
    <xf numFmtId="43" fontId="2" fillId="3" borderId="9" xfId="0" applyNumberFormat="1" applyFont="1" applyFill="1" applyBorder="1"/>
    <xf numFmtId="43" fontId="0" fillId="0" borderId="11" xfId="0" applyNumberFormat="1" applyBorder="1"/>
    <xf numFmtId="43" fontId="0" fillId="0" borderId="5" xfId="0" applyNumberFormat="1" applyBorder="1"/>
    <xf numFmtId="43" fontId="2" fillId="0" borderId="15" xfId="0" applyNumberFormat="1" applyFont="1" applyBorder="1"/>
    <xf numFmtId="43" fontId="0" fillId="0" borderId="8" xfId="0" applyNumberFormat="1" applyBorder="1"/>
    <xf numFmtId="43" fontId="2" fillId="0" borderId="12" xfId="0" applyNumberFormat="1" applyFont="1" applyBorder="1"/>
    <xf numFmtId="4" fontId="3" fillId="0" borderId="3" xfId="0" applyNumberFormat="1" applyFont="1" applyBorder="1"/>
    <xf numFmtId="0" fontId="8" fillId="2" borderId="3" xfId="0" applyFont="1" applyFill="1" applyBorder="1" applyAlignment="1">
      <alignment horizontal="center"/>
    </xf>
    <xf numFmtId="43" fontId="2" fillId="0" borderId="16" xfId="0" applyNumberFormat="1" applyFont="1" applyBorder="1"/>
    <xf numFmtId="43" fontId="3" fillId="0" borderId="13" xfId="0" applyNumberFormat="1" applyFont="1" applyBorder="1"/>
    <xf numFmtId="43" fontId="1" fillId="0" borderId="1" xfId="0" applyNumberFormat="1" applyFont="1" applyBorder="1"/>
    <xf numFmtId="43" fontId="0" fillId="0" borderId="3" xfId="0" applyNumberFormat="1" applyBorder="1"/>
    <xf numFmtId="4" fontId="3" fillId="0" borderId="20" xfId="0" applyNumberFormat="1" applyFont="1" applyBorder="1"/>
    <xf numFmtId="43" fontId="2" fillId="0" borderId="13" xfId="0" applyNumberFormat="1" applyFont="1" applyBorder="1"/>
    <xf numFmtId="43" fontId="4" fillId="2" borderId="19" xfId="0" applyNumberFormat="1" applyFont="1" applyFill="1" applyBorder="1" applyAlignment="1"/>
    <xf numFmtId="43" fontId="4" fillId="2" borderId="4" xfId="0" applyNumberFormat="1" applyFont="1" applyFill="1" applyBorder="1" applyAlignment="1"/>
    <xf numFmtId="43" fontId="3" fillId="0" borderId="4" xfId="0" applyNumberFormat="1" applyFont="1" applyBorder="1"/>
    <xf numFmtId="43" fontId="3" fillId="0" borderId="22" xfId="0" applyNumberFormat="1" applyFont="1" applyBorder="1"/>
    <xf numFmtId="43" fontId="3" fillId="0" borderId="0" xfId="0" applyNumberFormat="1" applyFont="1" applyBorder="1"/>
    <xf numFmtId="43" fontId="3" fillId="0" borderId="11" xfId="0" applyNumberFormat="1" applyFont="1" applyBorder="1"/>
    <xf numFmtId="43" fontId="4" fillId="2" borderId="3" xfId="0" applyNumberFormat="1" applyFont="1" applyFill="1" applyBorder="1" applyAlignment="1"/>
    <xf numFmtId="43" fontId="3" fillId="0" borderId="14" xfId="0" applyNumberFormat="1" applyFont="1" applyBorder="1"/>
    <xf numFmtId="43" fontId="4" fillId="2" borderId="6" xfId="0" applyNumberFormat="1" applyFont="1" applyFill="1" applyBorder="1" applyAlignment="1"/>
    <xf numFmtId="43" fontId="0" fillId="0" borderId="25" xfId="0" applyNumberFormat="1" applyBorder="1"/>
    <xf numFmtId="43" fontId="0" fillId="0" borderId="19" xfId="0" applyNumberFormat="1" applyBorder="1"/>
    <xf numFmtId="43" fontId="0" fillId="0" borderId="21" xfId="0" applyNumberFormat="1" applyBorder="1"/>
    <xf numFmtId="43" fontId="1" fillId="0" borderId="9" xfId="0" applyNumberFormat="1" applyFont="1" applyBorder="1"/>
    <xf numFmtId="43" fontId="2" fillId="3" borderId="14" xfId="0" applyNumberFormat="1" applyFont="1" applyFill="1" applyBorder="1"/>
    <xf numFmtId="43" fontId="2" fillId="3" borderId="26" xfId="0" applyNumberFormat="1" applyFont="1" applyFill="1" applyBorder="1"/>
    <xf numFmtId="43" fontId="0" fillId="0" borderId="1" xfId="0" applyNumberFormat="1" applyBorder="1"/>
    <xf numFmtId="4" fontId="0" fillId="0" borderId="25" xfId="0" applyNumberFormat="1" applyBorder="1"/>
    <xf numFmtId="43" fontId="0" fillId="0" borderId="12" xfId="0" applyNumberFormat="1" applyBorder="1"/>
    <xf numFmtId="43" fontId="0" fillId="0" borderId="16" xfId="0" applyNumberFormat="1" applyBorder="1"/>
    <xf numFmtId="0" fontId="3" fillId="4" borderId="3" xfId="0" applyNumberFormat="1" applyFont="1" applyFill="1" applyBorder="1" applyAlignment="1">
      <alignment horizontal="center"/>
    </xf>
    <xf numFmtId="0" fontId="4" fillId="4" borderId="4" xfId="0" applyFont="1" applyFill="1" applyBorder="1" applyAlignment="1"/>
    <xf numFmtId="43" fontId="0" fillId="4" borderId="5" xfId="0" applyNumberFormat="1" applyFill="1" applyBorder="1"/>
    <xf numFmtId="0" fontId="9" fillId="3" borderId="9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center"/>
    </xf>
    <xf numFmtId="0" fontId="9" fillId="3" borderId="10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7" fillId="3" borderId="26" xfId="0" applyNumberFormat="1" applyFont="1" applyFill="1" applyBorder="1" applyAlignment="1">
      <alignment horizontal="center"/>
    </xf>
    <xf numFmtId="0" fontId="7" fillId="3" borderId="27" xfId="0" applyNumberFormat="1" applyFont="1" applyFill="1" applyBorder="1" applyAlignment="1">
      <alignment horizontal="center"/>
    </xf>
    <xf numFmtId="1" fontId="6" fillId="3" borderId="9" xfId="0" applyNumberFormat="1" applyFont="1" applyFill="1" applyBorder="1" applyAlignment="1">
      <alignment horizontal="center"/>
    </xf>
    <xf numFmtId="1" fontId="6" fillId="3" borderId="2" xfId="0" applyNumberFormat="1" applyFont="1" applyFill="1" applyBorder="1" applyAlignment="1">
      <alignment horizontal="center"/>
    </xf>
    <xf numFmtId="1" fontId="6" fillId="3" borderId="9" xfId="0" applyNumberFormat="1" applyFont="1" applyFill="1" applyBorder="1" applyAlignment="1">
      <alignment horizontal="center" vertical="center"/>
    </xf>
    <xf numFmtId="1" fontId="6" fillId="3" borderId="2" xfId="0" applyNumberFormat="1" applyFont="1" applyFill="1" applyBorder="1" applyAlignment="1">
      <alignment horizontal="center" vertical="center"/>
    </xf>
    <xf numFmtId="1" fontId="6" fillId="3" borderId="10" xfId="0" applyNumberFormat="1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/>
    </xf>
    <xf numFmtId="0" fontId="5" fillId="2" borderId="24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5" fillId="2" borderId="18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6" fillId="2" borderId="17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5"/>
  <sheetViews>
    <sheetView topLeftCell="A37" workbookViewId="0">
      <selection activeCell="G46" sqref="G46"/>
    </sheetView>
  </sheetViews>
  <sheetFormatPr baseColWidth="10" defaultRowHeight="15" x14ac:dyDescent="0.25"/>
  <cols>
    <col min="1" max="1" width="11.42578125" customWidth="1"/>
    <col min="2" max="2" width="54.7109375" customWidth="1"/>
    <col min="3" max="4" width="18.5703125" bestFit="1" customWidth="1"/>
    <col min="5" max="5" width="16.85546875" customWidth="1"/>
    <col min="6" max="6" width="16.85546875" bestFit="1" customWidth="1"/>
    <col min="7" max="7" width="15.5703125" customWidth="1"/>
    <col min="8" max="8" width="18.5703125" bestFit="1" customWidth="1"/>
    <col min="9" max="9" width="15.140625" bestFit="1" customWidth="1"/>
    <col min="12" max="12" width="21.5703125" bestFit="1" customWidth="1"/>
  </cols>
  <sheetData>
    <row r="1" spans="1:13" ht="20.25" customHeight="1" thickBot="1" x14ac:dyDescent="0.4">
      <c r="A1" s="57" t="s">
        <v>68</v>
      </c>
      <c r="B1" s="58"/>
      <c r="C1" s="58"/>
      <c r="D1" s="58"/>
      <c r="E1" s="58"/>
      <c r="F1" s="58"/>
      <c r="G1" s="58"/>
      <c r="H1" s="58"/>
      <c r="I1" s="59"/>
    </row>
    <row r="2" spans="1:13" ht="20.25" customHeight="1" thickBot="1" x14ac:dyDescent="0.3">
      <c r="A2" s="2" t="s">
        <v>0</v>
      </c>
      <c r="B2" s="2" t="s">
        <v>61</v>
      </c>
      <c r="C2" s="14" t="s">
        <v>57</v>
      </c>
      <c r="D2" s="14" t="s">
        <v>58</v>
      </c>
      <c r="E2" s="14" t="s">
        <v>59</v>
      </c>
      <c r="F2" s="14" t="s">
        <v>60</v>
      </c>
      <c r="G2" s="14" t="s">
        <v>62</v>
      </c>
      <c r="H2" s="20" t="s">
        <v>64</v>
      </c>
      <c r="I2" s="20" t="s">
        <v>65</v>
      </c>
    </row>
    <row r="3" spans="1:13" ht="15.75" thickBot="1" x14ac:dyDescent="0.3">
      <c r="A3" s="60" t="s">
        <v>13</v>
      </c>
      <c r="B3" s="61"/>
      <c r="C3" s="61"/>
      <c r="D3" s="61"/>
      <c r="E3" s="61"/>
      <c r="F3" s="61"/>
      <c r="G3" s="61"/>
      <c r="H3" s="61"/>
      <c r="I3" s="62"/>
    </row>
    <row r="4" spans="1:13" ht="15.75" x14ac:dyDescent="0.25">
      <c r="A4" s="15" t="s">
        <v>1</v>
      </c>
      <c r="B4" s="3" t="s">
        <v>52</v>
      </c>
      <c r="C4" s="40">
        <v>1194537820</v>
      </c>
      <c r="D4" s="16">
        <v>1442639906</v>
      </c>
      <c r="E4" s="16">
        <v>654029081</v>
      </c>
      <c r="F4" s="16">
        <v>180338874</v>
      </c>
      <c r="G4" s="16">
        <v>63559231</v>
      </c>
      <c r="H4" s="44">
        <f t="shared" ref="H4:H20" si="0">SUM(C4:G4)</f>
        <v>3535104912</v>
      </c>
      <c r="I4" s="22">
        <f>+H4/12</f>
        <v>294592076</v>
      </c>
      <c r="L4" s="1"/>
      <c r="M4" s="1"/>
    </row>
    <row r="5" spans="1:13" ht="15.75" x14ac:dyDescent="0.25">
      <c r="A5" s="5" t="s">
        <v>12</v>
      </c>
      <c r="B5" s="6" t="s">
        <v>14</v>
      </c>
      <c r="C5" s="4"/>
      <c r="D5" s="17">
        <v>16079284</v>
      </c>
      <c r="E5" s="17"/>
      <c r="F5" s="17"/>
      <c r="G5" s="17"/>
      <c r="H5" s="45">
        <f t="shared" si="0"/>
        <v>16079284</v>
      </c>
      <c r="I5" s="23">
        <f t="shared" ref="I5:I39" si="1">+H5/12</f>
        <v>1339940.3333333333</v>
      </c>
      <c r="L5" s="1"/>
      <c r="M5" s="1"/>
    </row>
    <row r="6" spans="1:13" ht="15.75" x14ac:dyDescent="0.25">
      <c r="A6" s="5" t="s">
        <v>15</v>
      </c>
      <c r="B6" s="6" t="s">
        <v>16</v>
      </c>
      <c r="C6" s="4"/>
      <c r="D6" s="17">
        <v>4714652</v>
      </c>
      <c r="E6" s="17"/>
      <c r="F6" s="17"/>
      <c r="G6" s="17"/>
      <c r="H6" s="45">
        <f t="shared" si="0"/>
        <v>4714652</v>
      </c>
      <c r="I6" s="23">
        <f t="shared" si="1"/>
        <v>392887.66666666669</v>
      </c>
      <c r="L6" s="1"/>
      <c r="M6" s="1"/>
    </row>
    <row r="7" spans="1:13" ht="15.75" x14ac:dyDescent="0.25">
      <c r="A7" s="5" t="s">
        <v>2</v>
      </c>
      <c r="B7" s="6" t="s">
        <v>17</v>
      </c>
      <c r="C7" s="4">
        <v>93968923</v>
      </c>
      <c r="D7" s="17">
        <v>81967610</v>
      </c>
      <c r="E7" s="17">
        <v>112905563</v>
      </c>
      <c r="F7" s="17">
        <v>11308114</v>
      </c>
      <c r="G7" s="17">
        <v>4941866</v>
      </c>
      <c r="H7" s="45">
        <f t="shared" si="0"/>
        <v>305092076</v>
      </c>
      <c r="I7" s="23">
        <f t="shared" si="1"/>
        <v>25424339.666666668</v>
      </c>
      <c r="L7" s="1"/>
      <c r="M7" s="1"/>
    </row>
    <row r="8" spans="1:13" ht="15.75" x14ac:dyDescent="0.25">
      <c r="A8" s="5" t="s">
        <v>18</v>
      </c>
      <c r="B8" s="6" t="s">
        <v>19</v>
      </c>
      <c r="C8" s="4"/>
      <c r="D8" s="17">
        <v>4382929</v>
      </c>
      <c r="E8" s="17"/>
      <c r="F8" s="17"/>
      <c r="G8" s="17"/>
      <c r="H8" s="45">
        <f t="shared" si="0"/>
        <v>4382929</v>
      </c>
      <c r="I8" s="23">
        <f t="shared" si="1"/>
        <v>365244.08333333331</v>
      </c>
    </row>
    <row r="9" spans="1:13" ht="15.75" x14ac:dyDescent="0.25">
      <c r="A9" s="5" t="s">
        <v>20</v>
      </c>
      <c r="B9" s="6" t="s">
        <v>21</v>
      </c>
      <c r="C9" s="4"/>
      <c r="D9" s="17">
        <v>2566256</v>
      </c>
      <c r="E9" s="17"/>
      <c r="F9" s="17"/>
      <c r="G9" s="17"/>
      <c r="H9" s="45">
        <f t="shared" si="0"/>
        <v>2566256</v>
      </c>
      <c r="I9" s="23">
        <f t="shared" si="1"/>
        <v>213854.66666666666</v>
      </c>
      <c r="L9" s="1"/>
    </row>
    <row r="10" spans="1:13" ht="15.75" x14ac:dyDescent="0.25">
      <c r="A10" s="5" t="s">
        <v>9</v>
      </c>
      <c r="B10" s="6" t="s">
        <v>22</v>
      </c>
      <c r="C10" s="4"/>
      <c r="D10" s="17">
        <v>12825841</v>
      </c>
      <c r="E10" s="17"/>
      <c r="F10" s="17"/>
      <c r="G10" s="17"/>
      <c r="H10" s="45">
        <f t="shared" si="0"/>
        <v>12825841</v>
      </c>
      <c r="I10" s="23">
        <f t="shared" si="1"/>
        <v>1068820.0833333333</v>
      </c>
    </row>
    <row r="11" spans="1:13" ht="15.75" x14ac:dyDescent="0.25">
      <c r="A11" s="5" t="s">
        <v>23</v>
      </c>
      <c r="B11" s="6" t="s">
        <v>24</v>
      </c>
      <c r="C11" s="4"/>
      <c r="D11" s="17">
        <v>7659600</v>
      </c>
      <c r="E11" s="17"/>
      <c r="F11" s="17"/>
      <c r="G11" s="17"/>
      <c r="H11" s="45">
        <f t="shared" si="0"/>
        <v>7659600</v>
      </c>
      <c r="I11" s="23">
        <f t="shared" si="1"/>
        <v>638300</v>
      </c>
      <c r="L11" s="1"/>
    </row>
    <row r="12" spans="1:13" ht="15.75" x14ac:dyDescent="0.25">
      <c r="A12" s="5" t="s">
        <v>10</v>
      </c>
      <c r="B12" s="6" t="s">
        <v>25</v>
      </c>
      <c r="C12" s="4"/>
      <c r="D12" s="17">
        <v>11154744</v>
      </c>
      <c r="E12" s="17"/>
      <c r="F12" s="17"/>
      <c r="G12" s="17"/>
      <c r="H12" s="45">
        <f t="shared" si="0"/>
        <v>11154744</v>
      </c>
      <c r="I12" s="23">
        <f t="shared" si="1"/>
        <v>929562</v>
      </c>
    </row>
    <row r="13" spans="1:13" ht="15.75" x14ac:dyDescent="0.25">
      <c r="A13" s="5" t="s">
        <v>8</v>
      </c>
      <c r="B13" s="6" t="s">
        <v>26</v>
      </c>
      <c r="C13" s="4"/>
      <c r="D13" s="17">
        <v>124593135</v>
      </c>
      <c r="E13" s="17"/>
      <c r="F13" s="17"/>
      <c r="G13" s="17"/>
      <c r="H13" s="45">
        <f t="shared" si="0"/>
        <v>124593135</v>
      </c>
      <c r="I13" s="23">
        <f t="shared" si="1"/>
        <v>10382761.25</v>
      </c>
    </row>
    <row r="14" spans="1:13" ht="15.75" x14ac:dyDescent="0.25">
      <c r="A14" s="5" t="s">
        <v>27</v>
      </c>
      <c r="B14" s="6" t="s">
        <v>28</v>
      </c>
      <c r="C14" s="4"/>
      <c r="D14" s="17">
        <v>30011624</v>
      </c>
      <c r="E14" s="17"/>
      <c r="F14" s="17"/>
      <c r="G14" s="17"/>
      <c r="H14" s="45">
        <f t="shared" si="0"/>
        <v>30011624</v>
      </c>
      <c r="I14" s="23">
        <f t="shared" si="1"/>
        <v>2500968.6666666665</v>
      </c>
      <c r="L14" s="1"/>
    </row>
    <row r="15" spans="1:13" ht="15.75" x14ac:dyDescent="0.25">
      <c r="A15" s="5" t="s">
        <v>29</v>
      </c>
      <c r="B15" s="6" t="s">
        <v>30</v>
      </c>
      <c r="C15" s="4"/>
      <c r="D15" s="17">
        <v>30022056</v>
      </c>
      <c r="E15" s="17"/>
      <c r="F15" s="17"/>
      <c r="G15" s="17"/>
      <c r="H15" s="45">
        <f t="shared" si="0"/>
        <v>30022056</v>
      </c>
      <c r="I15" s="23">
        <f t="shared" si="1"/>
        <v>2501838</v>
      </c>
    </row>
    <row r="16" spans="1:13" ht="15.75" x14ac:dyDescent="0.25">
      <c r="A16" s="5" t="s">
        <v>31</v>
      </c>
      <c r="B16" s="6" t="s">
        <v>32</v>
      </c>
      <c r="C16" s="4"/>
      <c r="D16" s="17">
        <v>1980000</v>
      </c>
      <c r="E16" s="17"/>
      <c r="F16" s="17"/>
      <c r="G16" s="17"/>
      <c r="H16" s="45">
        <f t="shared" si="0"/>
        <v>1980000</v>
      </c>
      <c r="I16" s="23">
        <f t="shared" si="1"/>
        <v>165000</v>
      </c>
      <c r="L16" s="1">
        <f>+L14*12</f>
        <v>0</v>
      </c>
    </row>
    <row r="17" spans="1:9" ht="15.75" x14ac:dyDescent="0.25">
      <c r="A17" s="5" t="s">
        <v>3</v>
      </c>
      <c r="B17" s="6" t="s">
        <v>33</v>
      </c>
      <c r="C17" s="4"/>
      <c r="D17" s="17">
        <v>250638938</v>
      </c>
      <c r="E17" s="17"/>
      <c r="F17" s="17"/>
      <c r="G17" s="23"/>
      <c r="H17" s="45">
        <f t="shared" si="0"/>
        <v>250638938</v>
      </c>
      <c r="I17" s="23">
        <f t="shared" si="1"/>
        <v>20886578.166666668</v>
      </c>
    </row>
    <row r="18" spans="1:9" ht="15.75" x14ac:dyDescent="0.25">
      <c r="A18" s="5" t="s">
        <v>4</v>
      </c>
      <c r="B18" s="6" t="s">
        <v>5</v>
      </c>
      <c r="C18" s="4"/>
      <c r="D18" s="17">
        <v>250992449</v>
      </c>
      <c r="E18" s="17"/>
      <c r="F18" s="17"/>
      <c r="G18" s="23"/>
      <c r="H18" s="45">
        <f t="shared" si="0"/>
        <v>250992449</v>
      </c>
      <c r="I18" s="23">
        <f t="shared" si="1"/>
        <v>20916037.416666668</v>
      </c>
    </row>
    <row r="19" spans="1:9" ht="16.5" thickBot="1" x14ac:dyDescent="0.3">
      <c r="A19" s="7" t="s">
        <v>6</v>
      </c>
      <c r="B19" s="8" t="s">
        <v>34</v>
      </c>
      <c r="C19" s="13"/>
      <c r="D19" s="19">
        <v>38886154</v>
      </c>
      <c r="E19" s="19"/>
      <c r="F19" s="19"/>
      <c r="G19" s="25"/>
      <c r="H19" s="46">
        <f t="shared" si="0"/>
        <v>38886154</v>
      </c>
      <c r="I19" s="25">
        <f t="shared" si="1"/>
        <v>3240512.8333333335</v>
      </c>
    </row>
    <row r="20" spans="1:9" ht="16.5" thickBot="1" x14ac:dyDescent="0.3">
      <c r="A20" s="74" t="s">
        <v>35</v>
      </c>
      <c r="B20" s="75"/>
      <c r="C20" s="24">
        <f t="shared" ref="C20:G20" si="2">SUM(C4:C19)</f>
        <v>1288506743</v>
      </c>
      <c r="D20" s="26">
        <f t="shared" si="2"/>
        <v>2311115178</v>
      </c>
      <c r="E20" s="26">
        <f t="shared" si="2"/>
        <v>766934644</v>
      </c>
      <c r="F20" s="26">
        <f t="shared" si="2"/>
        <v>191646988</v>
      </c>
      <c r="G20" s="18">
        <f t="shared" si="2"/>
        <v>68501097</v>
      </c>
      <c r="H20" s="18">
        <f t="shared" si="0"/>
        <v>4626704650</v>
      </c>
      <c r="I20" s="31">
        <f t="shared" si="1"/>
        <v>385558720.83333331</v>
      </c>
    </row>
    <row r="21" spans="1:9" ht="16.5" thickBot="1" x14ac:dyDescent="0.3">
      <c r="A21" s="69" t="s">
        <v>36</v>
      </c>
      <c r="B21" s="70"/>
      <c r="C21" s="70"/>
      <c r="D21" s="70"/>
      <c r="E21" s="70"/>
      <c r="F21" s="70"/>
      <c r="G21" s="70"/>
      <c r="H21" s="71"/>
      <c r="I21" s="50">
        <f t="shared" si="1"/>
        <v>0</v>
      </c>
    </row>
    <row r="22" spans="1:9" ht="15.75" x14ac:dyDescent="0.25">
      <c r="A22" s="15" t="s">
        <v>37</v>
      </c>
      <c r="B22" s="3" t="s">
        <v>38</v>
      </c>
      <c r="C22" s="16"/>
      <c r="D22" s="12">
        <v>68168808</v>
      </c>
      <c r="E22" s="37"/>
      <c r="F22" s="12"/>
      <c r="G22" s="37"/>
      <c r="H22" s="22">
        <f t="shared" ref="H22:H32" si="3">SUM(C22:G22)</f>
        <v>68168808</v>
      </c>
      <c r="I22" s="32">
        <f t="shared" si="1"/>
        <v>5680734</v>
      </c>
    </row>
    <row r="23" spans="1:9" ht="15.75" x14ac:dyDescent="0.25">
      <c r="A23" s="15" t="s">
        <v>11</v>
      </c>
      <c r="B23" s="3" t="s">
        <v>50</v>
      </c>
      <c r="C23" s="16"/>
      <c r="D23" s="12"/>
      <c r="E23" s="37">
        <v>80180605</v>
      </c>
      <c r="F23" s="12"/>
      <c r="G23" s="37"/>
      <c r="H23" s="23">
        <f t="shared" si="3"/>
        <v>80180605</v>
      </c>
      <c r="I23" s="23">
        <f t="shared" si="1"/>
        <v>6681717.083333333</v>
      </c>
    </row>
    <row r="24" spans="1:9" ht="15.75" x14ac:dyDescent="0.25">
      <c r="A24" s="15" t="s">
        <v>69</v>
      </c>
      <c r="B24" s="3" t="s">
        <v>73</v>
      </c>
      <c r="C24" s="16"/>
      <c r="D24" s="12">
        <v>18000000</v>
      </c>
      <c r="E24" s="37"/>
      <c r="F24" s="12"/>
      <c r="G24" s="37"/>
      <c r="H24" s="23">
        <f t="shared" si="3"/>
        <v>18000000</v>
      </c>
      <c r="I24" s="23">
        <f t="shared" si="1"/>
        <v>1500000</v>
      </c>
    </row>
    <row r="25" spans="1:9" ht="15.75" x14ac:dyDescent="0.25">
      <c r="A25" s="15" t="s">
        <v>70</v>
      </c>
      <c r="B25" s="3" t="s">
        <v>74</v>
      </c>
      <c r="C25" s="16"/>
      <c r="D25" s="12">
        <v>4304989</v>
      </c>
      <c r="E25" s="37"/>
      <c r="F25" s="12"/>
      <c r="G25" s="37"/>
      <c r="H25" s="23">
        <f t="shared" si="3"/>
        <v>4304989</v>
      </c>
      <c r="I25" s="23">
        <f t="shared" si="1"/>
        <v>358749.08333333331</v>
      </c>
    </row>
    <row r="26" spans="1:9" ht="15.75" x14ac:dyDescent="0.25">
      <c r="A26" s="15" t="s">
        <v>71</v>
      </c>
      <c r="B26" s="3" t="s">
        <v>72</v>
      </c>
      <c r="C26" s="16"/>
      <c r="D26" s="12">
        <v>6918076</v>
      </c>
      <c r="E26" s="37"/>
      <c r="F26" s="12"/>
      <c r="G26" s="37"/>
      <c r="H26" s="23">
        <f t="shared" si="3"/>
        <v>6918076</v>
      </c>
      <c r="I26" s="23">
        <f t="shared" si="1"/>
        <v>576506.33333333337</v>
      </c>
    </row>
    <row r="27" spans="1:9" ht="15.75" x14ac:dyDescent="0.25">
      <c r="A27" s="5" t="s">
        <v>7</v>
      </c>
      <c r="B27" s="6" t="s">
        <v>39</v>
      </c>
      <c r="C27" s="35"/>
      <c r="D27" s="41">
        <v>66853698</v>
      </c>
      <c r="E27" s="36"/>
      <c r="F27" s="41"/>
      <c r="G27" s="37"/>
      <c r="H27" s="23">
        <f t="shared" si="3"/>
        <v>66853698</v>
      </c>
      <c r="I27" s="23">
        <f t="shared" si="1"/>
        <v>5571141.5</v>
      </c>
    </row>
    <row r="28" spans="1:9" ht="15.75" x14ac:dyDescent="0.25">
      <c r="A28" s="5" t="s">
        <v>40</v>
      </c>
      <c r="B28" s="6" t="s">
        <v>41</v>
      </c>
      <c r="C28" s="35"/>
      <c r="D28" s="41">
        <v>3019323</v>
      </c>
      <c r="E28" s="36"/>
      <c r="F28" s="41"/>
      <c r="G28" s="37"/>
      <c r="H28" s="23">
        <f t="shared" si="3"/>
        <v>3019323</v>
      </c>
      <c r="I28" s="23">
        <f t="shared" si="1"/>
        <v>251610.25</v>
      </c>
    </row>
    <row r="29" spans="1:9" ht="15.75" x14ac:dyDescent="0.25">
      <c r="A29" s="5" t="s">
        <v>42</v>
      </c>
      <c r="B29" s="6" t="s">
        <v>43</v>
      </c>
      <c r="C29" s="35"/>
      <c r="D29" s="41">
        <v>26127084</v>
      </c>
      <c r="E29" s="36"/>
      <c r="F29" s="41"/>
      <c r="G29" s="37"/>
      <c r="H29" s="23">
        <f t="shared" si="3"/>
        <v>26127084</v>
      </c>
      <c r="I29" s="23">
        <f t="shared" si="1"/>
        <v>2177257</v>
      </c>
    </row>
    <row r="30" spans="1:9" ht="15.75" x14ac:dyDescent="0.25">
      <c r="A30" s="5" t="s">
        <v>44</v>
      </c>
      <c r="B30" s="6" t="s">
        <v>63</v>
      </c>
      <c r="C30" s="35"/>
      <c r="D30" s="10">
        <v>72065</v>
      </c>
      <c r="E30" s="43"/>
      <c r="F30" s="41"/>
      <c r="G30" s="37"/>
      <c r="H30" s="23">
        <f t="shared" si="3"/>
        <v>72065</v>
      </c>
      <c r="I30" s="23">
        <f t="shared" si="1"/>
        <v>6005.416666666667</v>
      </c>
    </row>
    <row r="31" spans="1:9" ht="16.5" thickBot="1" x14ac:dyDescent="0.3">
      <c r="A31" s="5" t="s">
        <v>66</v>
      </c>
      <c r="B31" s="8" t="s">
        <v>67</v>
      </c>
      <c r="C31" s="38"/>
      <c r="D31" s="42">
        <v>10223688</v>
      </c>
      <c r="E31" s="39"/>
      <c r="F31" s="42"/>
      <c r="G31" s="37"/>
      <c r="H31" s="25">
        <f t="shared" si="3"/>
        <v>10223688</v>
      </c>
      <c r="I31" s="25">
        <f t="shared" si="1"/>
        <v>851974</v>
      </c>
    </row>
    <row r="32" spans="1:9" ht="16.5" thickBot="1" x14ac:dyDescent="0.3">
      <c r="A32" s="72" t="s">
        <v>45</v>
      </c>
      <c r="B32" s="73"/>
      <c r="C32" s="9">
        <f>SUM(C22:C31)</f>
        <v>0</v>
      </c>
      <c r="D32" s="18">
        <f>SUM(D22:D31)</f>
        <v>203687731</v>
      </c>
      <c r="E32" s="18">
        <f>SUM(E22:E31)</f>
        <v>80180605</v>
      </c>
      <c r="F32" s="18"/>
      <c r="G32" s="18">
        <f>SUM(G22:G31)</f>
        <v>0</v>
      </c>
      <c r="H32" s="31">
        <f t="shared" si="3"/>
        <v>283868336</v>
      </c>
      <c r="I32" s="31">
        <f t="shared" si="1"/>
        <v>23655694.666666668</v>
      </c>
    </row>
    <row r="33" spans="1:9" ht="16.5" thickBot="1" x14ac:dyDescent="0.3">
      <c r="A33" s="67" t="s">
        <v>46</v>
      </c>
      <c r="B33" s="68"/>
      <c r="C33" s="68"/>
      <c r="D33" s="68"/>
      <c r="E33" s="68"/>
      <c r="F33" s="68"/>
      <c r="G33" s="68"/>
      <c r="H33" s="68"/>
      <c r="I33" s="50">
        <f t="shared" si="1"/>
        <v>0</v>
      </c>
    </row>
    <row r="34" spans="1:9" ht="16.5" thickBot="1" x14ac:dyDescent="0.3">
      <c r="A34" s="15" t="s">
        <v>47</v>
      </c>
      <c r="B34" s="3" t="s">
        <v>48</v>
      </c>
      <c r="C34" s="27"/>
      <c r="D34" s="33">
        <v>230418684</v>
      </c>
      <c r="E34" s="33"/>
      <c r="F34" s="33"/>
      <c r="G34" s="16"/>
      <c r="H34" s="51">
        <f>SUM(C34:G34)</f>
        <v>230418684</v>
      </c>
      <c r="I34" s="32">
        <f t="shared" si="1"/>
        <v>19201557</v>
      </c>
    </row>
    <row r="35" spans="1:9" ht="16.5" thickBot="1" x14ac:dyDescent="0.3">
      <c r="A35" s="76" t="s">
        <v>49</v>
      </c>
      <c r="B35" s="77"/>
      <c r="C35" s="24"/>
      <c r="D35" s="26">
        <f t="shared" ref="D35:H35" si="4">SUM(D34:D34)</f>
        <v>230418684</v>
      </c>
      <c r="E35" s="26">
        <f t="shared" si="4"/>
        <v>0</v>
      </c>
      <c r="F35" s="26"/>
      <c r="G35" s="26"/>
      <c r="H35" s="47">
        <f t="shared" si="4"/>
        <v>230418684</v>
      </c>
      <c r="I35" s="31">
        <f t="shared" si="1"/>
        <v>19201557</v>
      </c>
    </row>
    <row r="36" spans="1:9" ht="16.5" thickBot="1" x14ac:dyDescent="0.3">
      <c r="A36" s="67" t="s">
        <v>53</v>
      </c>
      <c r="B36" s="68"/>
      <c r="C36" s="68"/>
      <c r="D36" s="68"/>
      <c r="E36" s="68"/>
      <c r="F36" s="68"/>
      <c r="G36" s="68"/>
      <c r="H36" s="68"/>
      <c r="I36" s="50">
        <f t="shared" si="1"/>
        <v>0</v>
      </c>
    </row>
    <row r="37" spans="1:9" ht="16.5" thickBot="1" x14ac:dyDescent="0.3">
      <c r="A37" s="28" t="s">
        <v>54</v>
      </c>
      <c r="B37" s="3" t="s">
        <v>55</v>
      </c>
      <c r="C37" s="29"/>
      <c r="D37" s="30">
        <v>12000000</v>
      </c>
      <c r="E37" s="34"/>
      <c r="F37" s="34"/>
      <c r="G37" s="30"/>
      <c r="H37" s="52">
        <f>SUM(D37:G37)</f>
        <v>12000000</v>
      </c>
      <c r="I37" s="32">
        <f t="shared" si="1"/>
        <v>1000000</v>
      </c>
    </row>
    <row r="38" spans="1:9" ht="16.5" thickBot="1" x14ac:dyDescent="0.3">
      <c r="A38" s="63" t="s">
        <v>56</v>
      </c>
      <c r="B38" s="64"/>
      <c r="C38" s="9"/>
      <c r="D38" s="18">
        <f>SUM(D37)</f>
        <v>12000000</v>
      </c>
      <c r="E38" s="18"/>
      <c r="F38" s="18"/>
      <c r="G38" s="18"/>
      <c r="H38" s="47">
        <f>SUM(D38:G38)</f>
        <v>12000000</v>
      </c>
      <c r="I38" s="25">
        <f t="shared" si="1"/>
        <v>1000000</v>
      </c>
    </row>
    <row r="39" spans="1:9" ht="16.5" thickBot="1" x14ac:dyDescent="0.3">
      <c r="A39" s="65" t="s">
        <v>51</v>
      </c>
      <c r="B39" s="66"/>
      <c r="C39" s="48">
        <f>+C35+C32+C20</f>
        <v>1288506743</v>
      </c>
      <c r="D39" s="49">
        <f>+D38+D35+D32+D20</f>
        <v>2757221593</v>
      </c>
      <c r="E39" s="49">
        <f>+E35+E32+E20</f>
        <v>847115249</v>
      </c>
      <c r="F39" s="49">
        <f>+F35+F32+F20</f>
        <v>191646988</v>
      </c>
      <c r="G39" s="49">
        <f>+G38+G35+G32+G20</f>
        <v>68501097</v>
      </c>
      <c r="H39" s="21">
        <f>+H38+H35+H32+H20</f>
        <v>5152991670</v>
      </c>
      <c r="I39" s="31">
        <f t="shared" si="1"/>
        <v>429415972.5</v>
      </c>
    </row>
    <row r="41" spans="1:9" x14ac:dyDescent="0.25">
      <c r="D41" s="1"/>
    </row>
    <row r="42" spans="1:9" x14ac:dyDescent="0.25">
      <c r="D42" s="1"/>
      <c r="H42" s="1"/>
    </row>
    <row r="43" spans="1:9" x14ac:dyDescent="0.25">
      <c r="D43" s="1"/>
      <c r="E43" s="1"/>
      <c r="H43" s="1"/>
    </row>
    <row r="44" spans="1:9" x14ac:dyDescent="0.25">
      <c r="D44" s="1"/>
      <c r="E44" s="1"/>
      <c r="H44" s="1"/>
    </row>
    <row r="45" spans="1:9" x14ac:dyDescent="0.25">
      <c r="D45" s="1"/>
      <c r="E45" s="1"/>
      <c r="H45" s="1"/>
    </row>
    <row r="46" spans="1:9" x14ac:dyDescent="0.25">
      <c r="H46" s="1"/>
    </row>
    <row r="47" spans="1:9" x14ac:dyDescent="0.25">
      <c r="H47" s="1"/>
    </row>
    <row r="48" spans="1:9" x14ac:dyDescent="0.25">
      <c r="H48" s="1"/>
    </row>
    <row r="49" spans="8:8" x14ac:dyDescent="0.25">
      <c r="H49" s="1"/>
    </row>
    <row r="50" spans="8:8" x14ac:dyDescent="0.25">
      <c r="H50" s="1"/>
    </row>
    <row r="51" spans="8:8" x14ac:dyDescent="0.25">
      <c r="H51" s="1">
        <f>+H49-H44</f>
        <v>0</v>
      </c>
    </row>
    <row r="52" spans="8:8" x14ac:dyDescent="0.25">
      <c r="H52" s="1"/>
    </row>
    <row r="53" spans="8:8" x14ac:dyDescent="0.25">
      <c r="H53" s="1"/>
    </row>
    <row r="54" spans="8:8" x14ac:dyDescent="0.25">
      <c r="H54" s="1"/>
    </row>
    <row r="55" spans="8:8" x14ac:dyDescent="0.25">
      <c r="H55" s="1"/>
    </row>
  </sheetData>
  <mergeCells count="10">
    <mergeCell ref="A35:B35"/>
    <mergeCell ref="A36:H36"/>
    <mergeCell ref="A39:B39"/>
    <mergeCell ref="A38:B38"/>
    <mergeCell ref="A33:H33"/>
    <mergeCell ref="A20:B20"/>
    <mergeCell ref="A21:H21"/>
    <mergeCell ref="A32:B32"/>
    <mergeCell ref="A1:I1"/>
    <mergeCell ref="A3:I3"/>
  </mergeCells>
  <printOptions horizontalCentered="1" verticalCentered="1"/>
  <pageMargins left="0" right="0.78740157480314965" top="0" bottom="0.74803149606299213" header="0" footer="0.31496062992125984"/>
  <pageSetup paperSize="5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1"/>
  <sheetViews>
    <sheetView tabSelected="1" topLeftCell="A43" workbookViewId="0">
      <selection activeCell="F56" sqref="F56"/>
    </sheetView>
  </sheetViews>
  <sheetFormatPr baseColWidth="10" defaultRowHeight="15" x14ac:dyDescent="0.25"/>
  <cols>
    <col min="1" max="1" width="11.42578125" customWidth="1"/>
    <col min="2" max="2" width="54.7109375" customWidth="1"/>
    <col min="3" max="3" width="18.5703125" bestFit="1" customWidth="1"/>
    <col min="4" max="4" width="18.28515625" bestFit="1" customWidth="1"/>
    <col min="7" max="7" width="21.5703125" bestFit="1" customWidth="1"/>
  </cols>
  <sheetData>
    <row r="1" spans="1:8" ht="20.25" customHeight="1" thickBot="1" x14ac:dyDescent="0.4">
      <c r="A1" s="57" t="s">
        <v>68</v>
      </c>
      <c r="B1" s="58"/>
      <c r="C1" s="58"/>
      <c r="D1" s="59"/>
    </row>
    <row r="2" spans="1:8" ht="20.25" customHeight="1" thickBot="1" x14ac:dyDescent="0.3">
      <c r="A2" s="2" t="s">
        <v>0</v>
      </c>
      <c r="B2" s="2" t="s">
        <v>75</v>
      </c>
      <c r="C2" s="20" t="s">
        <v>64</v>
      </c>
      <c r="D2" s="20" t="s">
        <v>65</v>
      </c>
    </row>
    <row r="3" spans="1:8" ht="15.75" thickBot="1" x14ac:dyDescent="0.3">
      <c r="A3" s="60" t="s">
        <v>13</v>
      </c>
      <c r="B3" s="61"/>
      <c r="C3" s="61"/>
      <c r="D3" s="62"/>
    </row>
    <row r="4" spans="1:8" ht="15.75" x14ac:dyDescent="0.25">
      <c r="A4" s="15" t="s">
        <v>1</v>
      </c>
      <c r="B4" s="3" t="s">
        <v>52</v>
      </c>
      <c r="C4" s="44">
        <v>3535104912</v>
      </c>
      <c r="D4" s="22">
        <v>294592076</v>
      </c>
      <c r="G4" s="1"/>
      <c r="H4" s="1"/>
    </row>
    <row r="5" spans="1:8" ht="15.75" x14ac:dyDescent="0.25">
      <c r="A5" s="5" t="s">
        <v>12</v>
      </c>
      <c r="B5" s="6" t="s">
        <v>14</v>
      </c>
      <c r="C5" s="45">
        <v>16079284</v>
      </c>
      <c r="D5" s="23">
        <v>1339940.3333333333</v>
      </c>
      <c r="G5" s="1"/>
      <c r="H5" s="1"/>
    </row>
    <row r="6" spans="1:8" ht="15.75" x14ac:dyDescent="0.25">
      <c r="A6" s="5" t="s">
        <v>15</v>
      </c>
      <c r="B6" s="6" t="s">
        <v>16</v>
      </c>
      <c r="C6" s="45">
        <v>4714652</v>
      </c>
      <c r="D6" s="23">
        <v>392887.66666666669</v>
      </c>
      <c r="G6" s="1"/>
      <c r="H6" s="1"/>
    </row>
    <row r="7" spans="1:8" ht="15.75" x14ac:dyDescent="0.25">
      <c r="A7" s="5" t="s">
        <v>2</v>
      </c>
      <c r="B7" s="6" t="s">
        <v>17</v>
      </c>
      <c r="C7" s="45">
        <v>305092076</v>
      </c>
      <c r="D7" s="23">
        <v>25424339.666666668</v>
      </c>
      <c r="G7" s="1"/>
      <c r="H7" s="1"/>
    </row>
    <row r="8" spans="1:8" ht="15.75" x14ac:dyDescent="0.25">
      <c r="A8" s="5" t="s">
        <v>18</v>
      </c>
      <c r="B8" s="6" t="s">
        <v>19</v>
      </c>
      <c r="C8" s="45">
        <v>4382929</v>
      </c>
      <c r="D8" s="23">
        <v>365244.08333333331</v>
      </c>
    </row>
    <row r="9" spans="1:8" ht="15.75" x14ac:dyDescent="0.25">
      <c r="A9" s="5" t="s">
        <v>20</v>
      </c>
      <c r="B9" s="6" t="s">
        <v>21</v>
      </c>
      <c r="C9" s="45">
        <v>2566256</v>
      </c>
      <c r="D9" s="23">
        <v>213854.66666666666</v>
      </c>
      <c r="G9" s="1"/>
    </row>
    <row r="10" spans="1:8" ht="15.75" x14ac:dyDescent="0.25">
      <c r="A10" s="5" t="s">
        <v>9</v>
      </c>
      <c r="B10" s="6" t="s">
        <v>22</v>
      </c>
      <c r="C10" s="45">
        <v>12825841</v>
      </c>
      <c r="D10" s="23">
        <v>1068820.0833333333</v>
      </c>
    </row>
    <row r="11" spans="1:8" ht="15.75" x14ac:dyDescent="0.25">
      <c r="A11" s="5" t="s">
        <v>23</v>
      </c>
      <c r="B11" s="6" t="s">
        <v>24</v>
      </c>
      <c r="C11" s="45">
        <v>7659600</v>
      </c>
      <c r="D11" s="23">
        <v>638300</v>
      </c>
      <c r="G11" s="1"/>
    </row>
    <row r="12" spans="1:8" ht="15.75" x14ac:dyDescent="0.25">
      <c r="A12" s="5" t="s">
        <v>10</v>
      </c>
      <c r="B12" s="6" t="s">
        <v>25</v>
      </c>
      <c r="C12" s="45">
        <v>11154744</v>
      </c>
      <c r="D12" s="23">
        <v>929562</v>
      </c>
    </row>
    <row r="13" spans="1:8" ht="15.75" x14ac:dyDescent="0.25">
      <c r="A13" s="5" t="s">
        <v>8</v>
      </c>
      <c r="B13" s="6" t="s">
        <v>26</v>
      </c>
      <c r="C13" s="45">
        <v>124593135</v>
      </c>
      <c r="D13" s="23">
        <v>10382761.25</v>
      </c>
    </row>
    <row r="14" spans="1:8" ht="15.75" x14ac:dyDescent="0.25">
      <c r="A14" s="5" t="s">
        <v>27</v>
      </c>
      <c r="B14" s="6" t="s">
        <v>28</v>
      </c>
      <c r="C14" s="45">
        <v>30011624</v>
      </c>
      <c r="D14" s="23">
        <v>2500968.6666666665</v>
      </c>
      <c r="G14" s="1"/>
    </row>
    <row r="15" spans="1:8" ht="15.75" x14ac:dyDescent="0.25">
      <c r="A15" s="5" t="s">
        <v>29</v>
      </c>
      <c r="B15" s="6" t="s">
        <v>30</v>
      </c>
      <c r="C15" s="45">
        <v>30022056</v>
      </c>
      <c r="D15" s="23">
        <v>2501838</v>
      </c>
    </row>
    <row r="16" spans="1:8" ht="15.75" x14ac:dyDescent="0.25">
      <c r="A16" s="5" t="s">
        <v>31</v>
      </c>
      <c r="B16" s="6" t="s">
        <v>32</v>
      </c>
      <c r="C16" s="45">
        <v>1980000</v>
      </c>
      <c r="D16" s="23">
        <v>165000</v>
      </c>
      <c r="G16" s="1">
        <f>+G14*12</f>
        <v>0</v>
      </c>
    </row>
    <row r="17" spans="1:6" ht="15.75" x14ac:dyDescent="0.25">
      <c r="A17" s="5" t="s">
        <v>3</v>
      </c>
      <c r="B17" s="6" t="s">
        <v>33</v>
      </c>
      <c r="C17" s="45">
        <v>250638938</v>
      </c>
      <c r="D17" s="23">
        <v>20886578.166666668</v>
      </c>
    </row>
    <row r="18" spans="1:6" ht="15.75" x14ac:dyDescent="0.25">
      <c r="A18" s="5" t="s">
        <v>4</v>
      </c>
      <c r="B18" s="6" t="s">
        <v>5</v>
      </c>
      <c r="C18" s="45">
        <v>250992449</v>
      </c>
      <c r="D18" s="23">
        <v>20916037.416666668</v>
      </c>
    </row>
    <row r="19" spans="1:6" ht="16.5" thickBot="1" x14ac:dyDescent="0.3">
      <c r="A19" s="7" t="s">
        <v>6</v>
      </c>
      <c r="B19" s="8" t="s">
        <v>34</v>
      </c>
      <c r="C19" s="46">
        <v>38886154</v>
      </c>
      <c r="D19" s="25">
        <v>3240512.8333333335</v>
      </c>
    </row>
    <row r="20" spans="1:6" ht="16.5" thickBot="1" x14ac:dyDescent="0.3">
      <c r="A20" s="74" t="s">
        <v>35</v>
      </c>
      <c r="B20" s="75"/>
      <c r="C20" s="18">
        <f>SUM(C4:C19)</f>
        <v>4626704650</v>
      </c>
      <c r="D20" s="9">
        <f>SUM(D4:D19)</f>
        <v>385558720.83333337</v>
      </c>
    </row>
    <row r="21" spans="1:6" ht="16.5" thickBot="1" x14ac:dyDescent="0.3">
      <c r="A21" s="69" t="s">
        <v>36</v>
      </c>
      <c r="B21" s="70"/>
      <c r="C21" s="70"/>
      <c r="D21" s="71"/>
    </row>
    <row r="22" spans="1:6" ht="15.75" x14ac:dyDescent="0.25">
      <c r="A22" s="15" t="s">
        <v>37</v>
      </c>
      <c r="B22" s="3" t="s">
        <v>38</v>
      </c>
      <c r="C22" s="22">
        <v>68168808</v>
      </c>
      <c r="D22" s="32">
        <v>5680734</v>
      </c>
    </row>
    <row r="23" spans="1:6" ht="15.75" x14ac:dyDescent="0.25">
      <c r="A23" s="54" t="s">
        <v>11</v>
      </c>
      <c r="B23" s="55" t="s">
        <v>50</v>
      </c>
      <c r="C23" s="56">
        <v>80180605</v>
      </c>
      <c r="D23" s="56">
        <v>6681717.083333333</v>
      </c>
    </row>
    <row r="24" spans="1:6" ht="15.75" x14ac:dyDescent="0.25">
      <c r="A24" s="15" t="s">
        <v>69</v>
      </c>
      <c r="B24" s="3" t="s">
        <v>73</v>
      </c>
      <c r="C24" s="23">
        <v>18000000</v>
      </c>
      <c r="D24" s="23">
        <v>1500000</v>
      </c>
    </row>
    <row r="25" spans="1:6" ht="15.75" x14ac:dyDescent="0.25">
      <c r="A25" s="15" t="s">
        <v>70</v>
      </c>
      <c r="B25" s="3" t="s">
        <v>74</v>
      </c>
      <c r="C25" s="23">
        <v>4304989</v>
      </c>
      <c r="D25" s="23">
        <v>358749.08333333331</v>
      </c>
    </row>
    <row r="26" spans="1:6" ht="15.75" x14ac:dyDescent="0.25">
      <c r="A26" s="15" t="s">
        <v>71</v>
      </c>
      <c r="B26" s="3" t="s">
        <v>72</v>
      </c>
      <c r="C26" s="23">
        <v>6918076</v>
      </c>
      <c r="D26" s="23">
        <v>576506.33333333337</v>
      </c>
    </row>
    <row r="27" spans="1:6" ht="15.75" x14ac:dyDescent="0.25">
      <c r="A27" s="5" t="s">
        <v>7</v>
      </c>
      <c r="B27" s="6" t="s">
        <v>39</v>
      </c>
      <c r="C27" s="23">
        <v>66853698</v>
      </c>
      <c r="D27" s="23">
        <v>5571141.5</v>
      </c>
    </row>
    <row r="28" spans="1:6" ht="15.75" x14ac:dyDescent="0.25">
      <c r="A28" s="5" t="s">
        <v>40</v>
      </c>
      <c r="B28" s="6" t="s">
        <v>41</v>
      </c>
      <c r="C28" s="23">
        <v>3019323</v>
      </c>
      <c r="D28" s="23">
        <v>251610.25</v>
      </c>
    </row>
    <row r="29" spans="1:6" ht="15.75" x14ac:dyDescent="0.25">
      <c r="A29" s="5" t="s">
        <v>42</v>
      </c>
      <c r="B29" s="6" t="s">
        <v>43</v>
      </c>
      <c r="C29" s="23">
        <v>26127084</v>
      </c>
      <c r="D29" s="23">
        <v>2177257</v>
      </c>
    </row>
    <row r="30" spans="1:6" ht="15.75" x14ac:dyDescent="0.25">
      <c r="A30" s="5" t="s">
        <v>44</v>
      </c>
      <c r="B30" s="6" t="s">
        <v>63</v>
      </c>
      <c r="C30" s="23">
        <v>72065</v>
      </c>
      <c r="D30" s="23">
        <v>6005.416666666667</v>
      </c>
    </row>
    <row r="31" spans="1:6" ht="16.5" thickBot="1" x14ac:dyDescent="0.3">
      <c r="A31" s="5" t="s">
        <v>66</v>
      </c>
      <c r="B31" s="8" t="s">
        <v>67</v>
      </c>
      <c r="C31" s="25">
        <v>10223688</v>
      </c>
      <c r="D31" s="25">
        <v>851974</v>
      </c>
      <c r="F31" s="1"/>
    </row>
    <row r="32" spans="1:6" ht="15.75" thickBot="1" x14ac:dyDescent="0.3">
      <c r="A32" s="72" t="s">
        <v>45</v>
      </c>
      <c r="B32" s="73"/>
      <c r="C32" s="31">
        <f>SUM(C22:C31)</f>
        <v>283868336</v>
      </c>
      <c r="D32" s="31">
        <f>SUM(D22:D31)</f>
        <v>23655694.666666668</v>
      </c>
    </row>
    <row r="33" spans="1:4" ht="16.5" thickBot="1" x14ac:dyDescent="0.3">
      <c r="A33" s="67" t="s">
        <v>46</v>
      </c>
      <c r="B33" s="68"/>
      <c r="C33" s="68"/>
      <c r="D33" s="50">
        <f t="shared" ref="D33:D37" si="0">+C33/12</f>
        <v>0</v>
      </c>
    </row>
    <row r="34" spans="1:4" ht="16.5" thickBot="1" x14ac:dyDescent="0.3">
      <c r="A34" s="15" t="s">
        <v>47</v>
      </c>
      <c r="B34" s="3" t="s">
        <v>48</v>
      </c>
      <c r="C34" s="51">
        <v>230418684</v>
      </c>
      <c r="D34" s="32">
        <v>19002083.333333332</v>
      </c>
    </row>
    <row r="35" spans="1:4" ht="16.5" thickBot="1" x14ac:dyDescent="0.3">
      <c r="A35" s="76" t="s">
        <v>49</v>
      </c>
      <c r="B35" s="77"/>
      <c r="C35" s="47">
        <f>SUM(C34)</f>
        <v>230418684</v>
      </c>
      <c r="D35" s="31">
        <v>19002083.333333332</v>
      </c>
    </row>
    <row r="36" spans="1:4" ht="16.5" thickBot="1" x14ac:dyDescent="0.3">
      <c r="A36" s="67" t="s">
        <v>53</v>
      </c>
      <c r="B36" s="68"/>
      <c r="C36" s="68"/>
      <c r="D36" s="50">
        <f t="shared" si="0"/>
        <v>0</v>
      </c>
    </row>
    <row r="37" spans="1:4" ht="16.5" thickBot="1" x14ac:dyDescent="0.3">
      <c r="A37" s="28" t="s">
        <v>54</v>
      </c>
      <c r="B37" s="3" t="s">
        <v>55</v>
      </c>
      <c r="C37" s="52">
        <v>12000000</v>
      </c>
      <c r="D37" s="53">
        <f t="shared" si="0"/>
        <v>1000000</v>
      </c>
    </row>
    <row r="38" spans="1:4" ht="16.5" thickBot="1" x14ac:dyDescent="0.3">
      <c r="A38" s="63" t="s">
        <v>56</v>
      </c>
      <c r="B38" s="64"/>
      <c r="C38" s="47">
        <f>SUM(C37)</f>
        <v>12000000</v>
      </c>
      <c r="D38" s="31">
        <f>SUM(D37)</f>
        <v>1000000</v>
      </c>
    </row>
    <row r="39" spans="1:4" ht="16.5" thickBot="1" x14ac:dyDescent="0.3">
      <c r="A39" s="65" t="s">
        <v>51</v>
      </c>
      <c r="B39" s="66"/>
      <c r="C39" s="21">
        <f>+C38+C35+C32+C20</f>
        <v>5152991670</v>
      </c>
      <c r="D39" s="11">
        <f>+D38+D35+D32+D20</f>
        <v>429216498.83333337</v>
      </c>
    </row>
    <row r="41" spans="1:4" x14ac:dyDescent="0.25">
      <c r="C41" s="1"/>
    </row>
    <row r="42" spans="1:4" x14ac:dyDescent="0.25">
      <c r="C42" s="1"/>
    </row>
    <row r="43" spans="1:4" x14ac:dyDescent="0.25">
      <c r="C43" s="1"/>
    </row>
    <row r="44" spans="1:4" x14ac:dyDescent="0.25">
      <c r="C44" s="1"/>
    </row>
    <row r="45" spans="1:4" x14ac:dyDescent="0.25">
      <c r="C45" s="1"/>
    </row>
    <row r="46" spans="1:4" x14ac:dyDescent="0.25">
      <c r="C46" s="1"/>
    </row>
    <row r="47" spans="1:4" x14ac:dyDescent="0.25">
      <c r="C47" s="1"/>
    </row>
    <row r="48" spans="1:4" x14ac:dyDescent="0.25">
      <c r="C48" s="1"/>
    </row>
    <row r="49" spans="3:3" x14ac:dyDescent="0.25">
      <c r="C49" s="1"/>
    </row>
    <row r="50" spans="3:3" x14ac:dyDescent="0.25">
      <c r="C50" s="1"/>
    </row>
    <row r="51" spans="3:3" x14ac:dyDescent="0.25">
      <c r="C51" s="1"/>
    </row>
  </sheetData>
  <mergeCells count="10">
    <mergeCell ref="A35:B35"/>
    <mergeCell ref="A36:C36"/>
    <mergeCell ref="A38:B38"/>
    <mergeCell ref="A39:B39"/>
    <mergeCell ref="A21:D21"/>
    <mergeCell ref="A1:D1"/>
    <mergeCell ref="A3:D3"/>
    <mergeCell ref="A20:B20"/>
    <mergeCell ref="A32:B32"/>
    <mergeCell ref="A33:C33"/>
  </mergeCells>
  <printOptions horizontalCentered="1" verticalCentered="1"/>
  <pageMargins left="0" right="0.78740157480314965" top="0" bottom="0.74803149606299213" header="0" footer="0.31496062992125984"/>
  <pageSetup paperSize="5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 PRESUPUESTO X PROGRAMAS</vt:lpstr>
      <vt:lpstr>CONSOLIDADO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clugo</dc:creator>
  <cp:lastModifiedBy>clmejia</cp:lastModifiedBy>
  <cp:lastPrinted>2017-12-26T15:54:38Z</cp:lastPrinted>
  <dcterms:created xsi:type="dcterms:W3CDTF">2015-07-16T18:01:19Z</dcterms:created>
  <dcterms:modified xsi:type="dcterms:W3CDTF">2018-02-16T14:35:07Z</dcterms:modified>
</cp:coreProperties>
</file>