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worksheets/sheet27.xml" ContentType="application/vnd.openxmlformats-officedocument.spreadsheetml.workshee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drawings/drawing32.xml" ContentType="application/vnd.openxmlformats-officedocument.drawing+xml"/>
  <Override PartName="/xl/worksheets/sheet30.xml" ContentType="application/vnd.openxmlformats-officedocument.spreadsheetml.worksheet+xml"/>
  <Override PartName="/xl/drawings/drawing33.xml" ContentType="application/vnd.openxmlformats-officedocument.drawing+xml"/>
  <Override PartName="/xl/worksheets/sheet31.xml" ContentType="application/vnd.openxmlformats-officedocument.spreadsheetml.worksheet+xml"/>
  <Override PartName="/xl/drawings/drawing34.xml" ContentType="application/vnd.openxmlformats-officedocument.drawing+xml"/>
  <Override PartName="/xl/worksheets/sheet32.xml" ContentType="application/vnd.openxmlformats-officedocument.spreadsheetml.worksheet+xml"/>
  <Override PartName="/xl/drawings/drawing35.xml" ContentType="application/vnd.openxmlformats-officedocument.drawing+xml"/>
  <Override PartName="/xl/worksheets/sheet33.xml" ContentType="application/vnd.openxmlformats-officedocument.spreadsheetml.worksheet+xml"/>
  <Override PartName="/xl/drawings/drawing36.xml" ContentType="application/vnd.openxmlformats-officedocument.drawing+xml"/>
  <Override PartName="/xl/worksheets/sheet34.xml" ContentType="application/vnd.openxmlformats-officedocument.spreadsheetml.worksheet+xml"/>
  <Override PartName="/xl/drawings/drawing37.xml" ContentType="application/vnd.openxmlformats-officedocument.drawing+xml"/>
  <Override PartName="/xl/worksheets/sheet35.xml" ContentType="application/vnd.openxmlformats-officedocument.spreadsheetml.worksheet+xml"/>
  <Override PartName="/xl/drawings/drawing38.xml" ContentType="application/vnd.openxmlformats-officedocument.drawing+xml"/>
  <Override PartName="/xl/worksheets/sheet36.xml" ContentType="application/vnd.openxmlformats-officedocument.spreadsheetml.worksheet+xml"/>
  <Override PartName="/xl/drawings/drawing39.xml" ContentType="application/vnd.openxmlformats-officedocument.drawing+xml"/>
  <Override PartName="/xl/worksheets/sheet37.xml" ContentType="application/vnd.openxmlformats-officedocument.spreadsheetml.worksheet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drawings/drawing41.xml" ContentType="application/vnd.openxmlformats-officedocument.drawing+xml"/>
  <Override PartName="/xl/worksheets/sheet39.xml" ContentType="application/vnd.openxmlformats-officedocument.spreadsheetml.worksheet+xml"/>
  <Override PartName="/xl/drawings/drawing42.xml" ContentType="application/vnd.openxmlformats-officedocument.drawing+xml"/>
  <Override PartName="/xl/worksheets/sheet40.xml" ContentType="application/vnd.openxmlformats-officedocument.spreadsheetml.worksheet+xml"/>
  <Override PartName="/xl/drawings/drawing43.xml" ContentType="application/vnd.openxmlformats-officedocument.drawing+xml"/>
  <Override PartName="/xl/worksheets/sheet41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900" windowWidth="9090" windowHeight="9840" tabRatio="773" firstSheet="33" activeTab="33"/>
  </bookViews>
  <sheets>
    <sheet name="Comparación (P.N-INACIF) (2)" sheetId="1" r:id="rId1"/>
    <sheet name="Homicidios según la Provincia" sheetId="2" r:id="rId2"/>
    <sheet name="Totales (P.N-INACIF-FISCALIAS)" sheetId="3" r:id="rId3"/>
    <sheet name="Circunstancia RD" sheetId="4" r:id="rId4"/>
    <sheet name="Circunstancia SD" sheetId="5" r:id="rId5"/>
    <sheet name="Circunstancia DN" sheetId="6" r:id="rId6"/>
    <sheet name="Circunstancia STGO" sheetId="7" r:id="rId7"/>
    <sheet name="Segú el Sexo" sheetId="8" r:id="rId8"/>
    <sheet name="Nacionalidad" sheetId="9" r:id="rId9"/>
    <sheet name="Nacionalidad Feminicidio" sheetId="10" r:id="rId10"/>
    <sheet name="Según Tipo de Arma RD" sheetId="11" r:id="rId11"/>
    <sheet name="Según Tipo de Arma Sto. Dgo." sheetId="12" r:id="rId12"/>
    <sheet name="Según Tipo de Arma D.N" sheetId="13" r:id="rId13"/>
    <sheet name="Según Tipo de Arma STGO" sheetId="14" r:id="rId14"/>
    <sheet name="Según Dias Rep. Dom" sheetId="15" r:id="rId15"/>
    <sheet name="Según Días Sto. Dgo" sheetId="16" r:id="rId16"/>
    <sheet name="Según Días D.N. " sheetId="17" r:id="rId17"/>
    <sheet name="Según Días Stgo." sheetId="18" r:id="rId18"/>
    <sheet name="Según Edad Rep. Dom" sheetId="19" r:id="rId19"/>
    <sheet name="Según Edad Sto. Dgo." sheetId="20" r:id="rId20"/>
    <sheet name="Según Edad D.N." sheetId="21" r:id="rId21"/>
    <sheet name="Según Edad STGO " sheetId="22" r:id="rId22"/>
    <sheet name="Según Hora REP. DOM." sheetId="23" r:id="rId23"/>
    <sheet name="Según Hora STO. DGO" sheetId="24" r:id="rId24"/>
    <sheet name="Según Hora D. N." sheetId="25" r:id="rId25"/>
    <sheet name="Según Hora STGO" sheetId="26" r:id="rId26"/>
    <sheet name="Según Barrios STO. DGO " sheetId="27" r:id="rId27"/>
    <sheet name="Según Barrios D.N." sheetId="28" r:id="rId28"/>
    <sheet name="Según Barrios STGO." sheetId="29" r:id="rId29"/>
    <sheet name="Tasa de Homicidios" sheetId="30" r:id="rId30"/>
    <sheet name="Distribucion Nacional" sheetId="31" r:id="rId31"/>
    <sheet name="T_Comparación  (P.N.-INACIF)" sheetId="32" r:id="rId32"/>
    <sheet name="Segú el Sexo enero-diciembre" sheetId="33" r:id="rId33"/>
    <sheet name="T_Homicidios según la Provincia" sheetId="34" r:id="rId34"/>
    <sheet name="Circunstancia RD (2)" sheetId="35" r:id="rId35"/>
    <sheet name="Comparacion Meses1" sheetId="36" r:id="rId36"/>
    <sheet name="Comparacion Meses2" sheetId="37" r:id="rId37"/>
    <sheet name="Según Barrios STO. DGO (2)" sheetId="38" r:id="rId38"/>
    <sheet name="Según Barrios D.N. (2)" sheetId="39" r:id="rId39"/>
    <sheet name="Según Barrios STGO. (2)" sheetId="40" r:id="rId40"/>
    <sheet name="Comparaciones" sheetId="41" r:id="rId41"/>
  </sheets>
  <definedNames>
    <definedName name="_xlnm.Print_Area" localSheetId="0">'Comparación (P.N-INACIF) (2)'!$A$1:$G$60</definedName>
    <definedName name="_xlnm.Print_Area" localSheetId="9">'Nacionalidad Feminicidio'!$A$1:$G$63</definedName>
    <definedName name="_xlnm.Print_Area" localSheetId="22">'Según Hora REP. DOM.'!$A$1:$E$48</definedName>
    <definedName name="_xlnm.Print_Area" localSheetId="10">'Según Tipo de Arma RD'!$A$1:$F$55</definedName>
  </definedNames>
  <calcPr fullCalcOnLoad="1"/>
</workbook>
</file>

<file path=xl/sharedStrings.xml><?xml version="1.0" encoding="utf-8"?>
<sst xmlns="http://schemas.openxmlformats.org/spreadsheetml/2006/main" count="1268" uniqueCount="502">
  <si>
    <t>REPUBLICA DOMINICANA</t>
  </si>
  <si>
    <t>TOTAL</t>
  </si>
  <si>
    <t>Indeterminados</t>
  </si>
  <si>
    <t>Armas Blancas</t>
  </si>
  <si>
    <t>Armas de Fuego</t>
  </si>
  <si>
    <t>Otras</t>
  </si>
  <si>
    <t>Provincia Santo Domingo</t>
  </si>
  <si>
    <t>Distrito Nacional</t>
  </si>
  <si>
    <t>Santiago</t>
  </si>
  <si>
    <t>TOTALES</t>
  </si>
  <si>
    <t>MES</t>
  </si>
  <si>
    <t>DISTRITO NACIONAL</t>
  </si>
  <si>
    <t>SANTO DOMINGO</t>
  </si>
  <si>
    <t>JURISDICCIÓN</t>
  </si>
  <si>
    <t>Boca Chica</t>
  </si>
  <si>
    <t>Los Alcarrizos</t>
  </si>
  <si>
    <t>Sabana Perdida</t>
  </si>
  <si>
    <t>Cristo Rey</t>
  </si>
  <si>
    <t>Herrera</t>
  </si>
  <si>
    <t>Masculino</t>
  </si>
  <si>
    <t>Femenino</t>
  </si>
  <si>
    <t>Total</t>
  </si>
  <si>
    <t>6:00am - 5:59pm</t>
  </si>
  <si>
    <t>6:00pm - 5:59am</t>
  </si>
  <si>
    <t>Lunes-Jueves</t>
  </si>
  <si>
    <t>Viernes-Domingo</t>
  </si>
  <si>
    <t>Manoguayabo</t>
  </si>
  <si>
    <t>SEGÚN LAS CIRCUNSTANCIAS</t>
  </si>
  <si>
    <t>SEGÚN BARRIOS, SECTORES Y AVENIDAS</t>
  </si>
  <si>
    <t>La Victoria</t>
  </si>
  <si>
    <t>MUERTES VIOLENTAS</t>
  </si>
  <si>
    <t>MUERTES VIOLENTAS:</t>
  </si>
  <si>
    <t>CANTIDAD</t>
  </si>
  <si>
    <t>INACIF</t>
  </si>
  <si>
    <t>CANTIDADES</t>
  </si>
  <si>
    <t>CIRCUNSTANCIA</t>
  </si>
  <si>
    <t>SEXO</t>
  </si>
  <si>
    <t>SEGÚN EL SEXO</t>
  </si>
  <si>
    <t>SEGÚN EL TIPO DE ARMA</t>
  </si>
  <si>
    <t xml:space="preserve">POLICÍA NACIONAL </t>
  </si>
  <si>
    <t>TIPO DE ARMA</t>
  </si>
  <si>
    <t>POLICÍA NACIONAL</t>
  </si>
  <si>
    <t>DÍAS DE LA SEMANA</t>
  </si>
  <si>
    <t>EDAD</t>
  </si>
  <si>
    <t xml:space="preserve">SEGÚN LA EDAD DEL MUERTO </t>
  </si>
  <si>
    <t>HORA</t>
  </si>
  <si>
    <t>TASA DE MUERTES VIOLENTAS POR CADA 100,000/HAB.</t>
  </si>
  <si>
    <t xml:space="preserve">HOMICIDIOS </t>
  </si>
  <si>
    <t>TASA DE HOMICIDIO POR CADA 100,000/HAB.</t>
  </si>
  <si>
    <t>REPÚBLICA  DOMINICANA</t>
  </si>
  <si>
    <t>REPÚBLICA DOMINICANA</t>
  </si>
  <si>
    <t>PROV. SANTIAGO</t>
  </si>
  <si>
    <t>PROV. SANTO DOMINGO</t>
  </si>
  <si>
    <t>SEGÚN LA TASA DE HOMICIOS POR CADA 100,000 HAB.</t>
  </si>
  <si>
    <t>INSTITUCIÓN</t>
  </si>
  <si>
    <t xml:space="preserve"> </t>
  </si>
  <si>
    <t>Villa Duarte</t>
  </si>
  <si>
    <t>PROCURADURÍA GENERAL DE LA REPUBLICA</t>
  </si>
  <si>
    <t>PROCURADURÍA GENERAL DE LA REPÚBLICA</t>
  </si>
  <si>
    <t xml:space="preserve"> MUERTES VIOLENTAS:</t>
  </si>
  <si>
    <t>SEGÚN LA DISTRIBUCIÓN PROVINCIAL DE LA REP. DOM.</t>
  </si>
  <si>
    <t>PROVINCIAS</t>
  </si>
  <si>
    <t>Habitantes</t>
  </si>
  <si>
    <t>MUERTES VIOLENTAS*</t>
  </si>
  <si>
    <t>cada provincia y el numero de homicidios registrados.</t>
  </si>
  <si>
    <t>Invivienda</t>
  </si>
  <si>
    <t>Capotillo</t>
  </si>
  <si>
    <t>DATOS POLICÍA NACIONAL</t>
  </si>
  <si>
    <t xml:space="preserve">SEGÚN LA HORA DE COMISIÓN (DIURNA O NOCTURNA) </t>
  </si>
  <si>
    <t>27 de Febrero</t>
  </si>
  <si>
    <t>ENERO</t>
  </si>
  <si>
    <t>Santo Domingo</t>
  </si>
  <si>
    <t>San Carlos</t>
  </si>
  <si>
    <t>Hato Mayor</t>
  </si>
  <si>
    <t>Ago.</t>
  </si>
  <si>
    <t>Villa Liberación</t>
  </si>
  <si>
    <t>Mar.</t>
  </si>
  <si>
    <t>Abr.</t>
  </si>
  <si>
    <t>May.</t>
  </si>
  <si>
    <t>Jun.</t>
  </si>
  <si>
    <t>Jul.</t>
  </si>
  <si>
    <t>Sep.</t>
  </si>
  <si>
    <t>Ens. Ozama</t>
  </si>
  <si>
    <t>Oct.</t>
  </si>
  <si>
    <r>
      <t>MUERTES VIOLENTAS</t>
    </r>
    <r>
      <rPr>
        <b/>
        <sz val="11"/>
        <rFont val="Book Antiqua"/>
        <family val="1"/>
      </rPr>
      <t>:</t>
    </r>
  </si>
  <si>
    <t>Azua</t>
  </si>
  <si>
    <t>Bahoruco</t>
  </si>
  <si>
    <t>Barahona</t>
  </si>
  <si>
    <t>Dajabon</t>
  </si>
  <si>
    <t>Duarte</t>
  </si>
  <si>
    <t>Elias Piña</t>
  </si>
  <si>
    <t>Espaillat</t>
  </si>
  <si>
    <t>Independencia</t>
  </si>
  <si>
    <t>La Altagracia</t>
  </si>
  <si>
    <t>La Romana</t>
  </si>
  <si>
    <t>La Vega</t>
  </si>
  <si>
    <t>María Trinidad S.</t>
  </si>
  <si>
    <t>Monseñor Nouel</t>
  </si>
  <si>
    <t>Monte Cristi</t>
  </si>
  <si>
    <t>Monte Plata</t>
  </si>
  <si>
    <t>Pedernales</t>
  </si>
  <si>
    <t>Peravia</t>
  </si>
  <si>
    <t>Puerto Plata</t>
  </si>
  <si>
    <t>Salcedo</t>
  </si>
  <si>
    <t>San Cristobal</t>
  </si>
  <si>
    <t>San José de Ocoa</t>
  </si>
  <si>
    <t>San Juan</t>
  </si>
  <si>
    <t>Sánchez Ramírez</t>
  </si>
  <si>
    <t>Valverde</t>
  </si>
  <si>
    <t>PROV. DISTRITO NACIONAL</t>
  </si>
  <si>
    <t>Dajabón</t>
  </si>
  <si>
    <t>Elías Piña</t>
  </si>
  <si>
    <t>María Trinidad Sánchez</t>
  </si>
  <si>
    <t>San Pedro de M.</t>
  </si>
  <si>
    <t>Santiago Rodríguez</t>
  </si>
  <si>
    <r>
      <t>Nota</t>
    </r>
    <r>
      <rPr>
        <sz val="8"/>
        <rFont val="Trebuchet MS"/>
        <family val="2"/>
      </rPr>
      <t xml:space="preserve">: Tasa de homicidios calculada según la población de </t>
    </r>
  </si>
  <si>
    <t>Samaná</t>
  </si>
  <si>
    <t xml:space="preserve">  INACIF</t>
  </si>
  <si>
    <t>SECTOR</t>
  </si>
  <si>
    <t>Hato Nuevo</t>
  </si>
  <si>
    <t>Brisas del Este</t>
  </si>
  <si>
    <t>El Almirante</t>
  </si>
  <si>
    <t>San Cristóbal</t>
  </si>
  <si>
    <t>HABITANTES</t>
  </si>
  <si>
    <r>
      <t>Nota:</t>
    </r>
    <r>
      <rPr>
        <i/>
        <sz val="10"/>
        <rFont val="Arial"/>
        <family val="2"/>
      </rPr>
      <t xml:space="preserve"> Datos de población según proyección de la ONE para cada año.</t>
    </r>
  </si>
  <si>
    <t>PLAN DE SEGURIDAD DEMOCRÁTICO</t>
  </si>
  <si>
    <t>María Auxiliadora</t>
  </si>
  <si>
    <t>La Agustina</t>
  </si>
  <si>
    <t>Santiago  R.</t>
  </si>
  <si>
    <t>TOTAL MUERTES VIOLENTAS</t>
  </si>
  <si>
    <t xml:space="preserve">TOTAL HOMICIDIOS </t>
  </si>
  <si>
    <t>RESUMEN</t>
  </si>
  <si>
    <t>RESUMEN:</t>
  </si>
  <si>
    <t>HOMICIDIOS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</si>
  <si>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</si>
  <si>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</si>
  <si>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</si>
  <si>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</si>
  <si>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</si>
  <si>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</si>
  <si>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</si>
  <si>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</si>
  <si>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Villa Juana</t>
  </si>
  <si>
    <t>0 a 17 años</t>
  </si>
  <si>
    <t>18 a 34 años</t>
  </si>
  <si>
    <t>35 a 51 años</t>
  </si>
  <si>
    <t>52 a 68 años</t>
  </si>
  <si>
    <t>Más de 68</t>
  </si>
  <si>
    <t>Ens. Isabelita</t>
  </si>
  <si>
    <t>SECUESTRO</t>
  </si>
  <si>
    <t xml:space="preserve">  </t>
  </si>
  <si>
    <t>SEGÚN LA EDAD DE LA VICTIMA</t>
  </si>
  <si>
    <t>SEGÚN, EL TIPO DE ARMA</t>
  </si>
  <si>
    <t>SEGÚN, DÍAS DE LA SEMANA</t>
  </si>
  <si>
    <t>TOTAL MUERTOS POR P.N. EN DESEMPEÑO DE SUS FUNCIONES</t>
  </si>
  <si>
    <t xml:space="preserve">Villa Mella </t>
  </si>
  <si>
    <r>
      <t>Muertes Violentas:</t>
    </r>
    <r>
      <rPr>
        <sz val="8"/>
        <rFont val="Trebuchet MS"/>
        <family val="2"/>
      </rPr>
      <t xml:space="preserve"> Incluye los homicidios y las muertes por P.N. en desempeño de sus funciones</t>
    </r>
  </si>
  <si>
    <t>SEGÚN LA EDAD DE L A VICTIMA</t>
  </si>
  <si>
    <t>SEGÚN DÍAS DE LA SEMANA</t>
  </si>
  <si>
    <t>Gazcue</t>
  </si>
  <si>
    <t>Los Frailes</t>
  </si>
  <si>
    <t>Licey al Medio</t>
  </si>
  <si>
    <t>HOMICIDIOS RELACIONADOS DIRECTAMENTE CON LA DELINCUENCIA</t>
  </si>
  <si>
    <t>HOMICIDIOS NO RELACIONADOS DIRECTAMENTE CON LA DELINCUENCIA</t>
  </si>
  <si>
    <t>FEMINICIDIO NO INTIMO</t>
  </si>
  <si>
    <t>FEMINICIDIO  INTIMO</t>
  </si>
  <si>
    <t>RIÑA PERSONAL</t>
  </si>
  <si>
    <t>RIÑAS EN CENTRO DE DIVERSIÓN</t>
  </si>
  <si>
    <t>SANTIAGO</t>
  </si>
  <si>
    <t>DESCONOCIDA</t>
  </si>
  <si>
    <t>SEGÚN LA COMPARACIÓN DEL AÑO 2006 ENTRE EL AÑO 2007 EN LA REP. DOM.</t>
  </si>
  <si>
    <t>AÑO 2007</t>
  </si>
  <si>
    <t>FEBRERO</t>
  </si>
  <si>
    <t>DEPARTAMENTO DE ESTADISTICA PGR</t>
  </si>
  <si>
    <t>CANTIDAD DE MUERTES VIOLENTAS</t>
  </si>
  <si>
    <t>TASA DE MUERTES VIOLENTAS</t>
  </si>
  <si>
    <t>TASA DE HOMICIDIOS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</si>
  <si>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</si>
  <si>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</si>
  <si>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</si>
  <si>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</si>
  <si>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</si>
  <si>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</si>
  <si>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</si>
  <si>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</si>
  <si>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El Seybo</t>
  </si>
  <si>
    <t>SEGÚN, EL SEXO</t>
  </si>
  <si>
    <t>Enero</t>
  </si>
  <si>
    <t>Febrero</t>
  </si>
  <si>
    <r>
      <t xml:space="preserve">Muertes Violentas: </t>
    </r>
    <r>
      <rPr>
        <sz val="8"/>
        <rFont val="Trebuchet MS"/>
        <family val="2"/>
      </rPr>
      <t>Incluye los Homicidios y las muertes por P.N. en desempeño de sus funciones</t>
    </r>
  </si>
  <si>
    <t>San Isidro</t>
  </si>
  <si>
    <t>Los Tres Ojos</t>
  </si>
  <si>
    <t>Los Guaricanos</t>
  </si>
  <si>
    <t>Lucerna</t>
  </si>
  <si>
    <t>Las Caobas</t>
  </si>
  <si>
    <t>Guachupita</t>
  </si>
  <si>
    <t>Mejoramiento Social</t>
  </si>
  <si>
    <t>Arroyo Hondo</t>
  </si>
  <si>
    <t>Cien Fuego</t>
  </si>
  <si>
    <t>Villa Consuelo</t>
  </si>
  <si>
    <t>DESPOJO DE ARMA DE FUEGO</t>
  </si>
  <si>
    <t>VICTIMA DE ROBO O ATRACO</t>
  </si>
  <si>
    <t>DESPOJO DE MOTOCICLETA</t>
  </si>
  <si>
    <t>DESPOJO DE VEHÍCULOS</t>
  </si>
  <si>
    <t>ACCIDENTAL</t>
  </si>
  <si>
    <t>MUERTO POR P.N EN OCASIÓN DE SERVICIO</t>
  </si>
  <si>
    <t>Navarrete</t>
  </si>
  <si>
    <t>Centro Ciudad</t>
  </si>
  <si>
    <t>Tamboril</t>
  </si>
  <si>
    <t>La Canela</t>
  </si>
  <si>
    <t>Gualey</t>
  </si>
  <si>
    <t>Pantoja</t>
  </si>
  <si>
    <t>Villa Faro</t>
  </si>
  <si>
    <t>Los Mina</t>
  </si>
  <si>
    <t>Mendoza</t>
  </si>
  <si>
    <t>Autopista Duarte</t>
  </si>
  <si>
    <t>El Puñal</t>
  </si>
  <si>
    <t>TRATANDO DE ROBAR O ATRACAR</t>
  </si>
  <si>
    <t>MUERTOS POR P.N., FF.AA. Y DNCD FUERA DE SERVICIO</t>
  </si>
  <si>
    <t>Carretera Mella</t>
  </si>
  <si>
    <t>Los Guandules</t>
  </si>
  <si>
    <t>PROTESTA</t>
  </si>
  <si>
    <t>Santiago Rod.</t>
  </si>
  <si>
    <t>Los Mameyes</t>
  </si>
  <si>
    <t>Bella Vista</t>
  </si>
  <si>
    <t>Las Charcas</t>
  </si>
  <si>
    <t>Pekin</t>
  </si>
  <si>
    <t>ACCIÓN LEGAL</t>
  </si>
  <si>
    <t>Los Girasoles</t>
  </si>
  <si>
    <t>Buenos Aires</t>
  </si>
  <si>
    <t>TASA DE MUERTE EN ACCIÓN LEGAL POR CADA 100,000/HAB.</t>
  </si>
  <si>
    <t>Los Platanitos</t>
  </si>
  <si>
    <t>BALA PERDIDA</t>
  </si>
  <si>
    <t>Las Palomas</t>
  </si>
  <si>
    <t>CENTRO DE DIVERSIÓN</t>
  </si>
  <si>
    <t>San Pedro De M.</t>
  </si>
  <si>
    <t>NOVIEMBRE</t>
  </si>
  <si>
    <t>Las Américas</t>
  </si>
  <si>
    <t>RIÑA EN CENTRO DE DIVERSIÓN</t>
  </si>
  <si>
    <t>FEMINICIDIO  NO INTIMO</t>
  </si>
  <si>
    <t>La Ciénega</t>
  </si>
  <si>
    <t>DICIEMBRE</t>
  </si>
  <si>
    <t>FEMINICIDIO NO  INTIMO</t>
  </si>
  <si>
    <t>FEMINICIDIO INTIMO</t>
  </si>
  <si>
    <t>Las Toronjas</t>
  </si>
  <si>
    <t>Villa Bisono</t>
  </si>
  <si>
    <t>Las Palmas de Herrera</t>
  </si>
  <si>
    <t>Ens. Luperón</t>
  </si>
  <si>
    <t>Ens. La Fé</t>
  </si>
  <si>
    <t>DESPOJO DE VEHICULO</t>
  </si>
  <si>
    <t>DESPOJO DE VEHÍCULO</t>
  </si>
  <si>
    <t>Las Enfermeras</t>
  </si>
  <si>
    <t>Katanga</t>
  </si>
  <si>
    <t>San Luis</t>
  </si>
  <si>
    <t>Villa Olimpica</t>
  </si>
  <si>
    <t>Bagazo de Haina</t>
  </si>
  <si>
    <t>Cabayona</t>
  </si>
  <si>
    <t>Ens. Espaillat</t>
  </si>
  <si>
    <t>Av. Independencia</t>
  </si>
  <si>
    <t>Bonao</t>
  </si>
  <si>
    <t>Cuesta Abajo</t>
  </si>
  <si>
    <t>Hospedaje Yaque</t>
  </si>
  <si>
    <t>La Delgada</t>
  </si>
  <si>
    <t>La Terracita</t>
  </si>
  <si>
    <t>San José de las Matas</t>
  </si>
  <si>
    <t>Villa Verde</t>
  </si>
  <si>
    <t>COMPARACIÓN DEL AÑO 2007 ENTRE EL AÑO 2008 EN LA REP. DOM.</t>
  </si>
  <si>
    <t>OTRO</t>
  </si>
  <si>
    <t>AÑO 2008</t>
  </si>
  <si>
    <t>Arenoso</t>
  </si>
  <si>
    <t>Cancino</t>
  </si>
  <si>
    <t>Cancino Adentro</t>
  </si>
  <si>
    <t>Cancino I</t>
  </si>
  <si>
    <t>El Brisal</t>
  </si>
  <si>
    <t>La Playita</t>
  </si>
  <si>
    <t>Los Prados de Cachon</t>
  </si>
  <si>
    <t>Villa Marina</t>
  </si>
  <si>
    <t>Dominicanos Ausentes</t>
  </si>
  <si>
    <t>El Pedregal</t>
  </si>
  <si>
    <t>Ens. Kennedy</t>
  </si>
  <si>
    <t>El Milloncito</t>
  </si>
  <si>
    <t>Ens. Piantini</t>
  </si>
  <si>
    <t>Los Jardines del Norte</t>
  </si>
  <si>
    <t>Benega</t>
  </si>
  <si>
    <t>El Elejido</t>
  </si>
  <si>
    <t>Jaragua</t>
  </si>
  <si>
    <t>La Herradura</t>
  </si>
  <si>
    <t>Los Meras</t>
  </si>
  <si>
    <t>Primaveral</t>
  </si>
  <si>
    <t>San Miguel</t>
  </si>
  <si>
    <t>Villa González</t>
  </si>
  <si>
    <t>Villas Agrícolas</t>
  </si>
  <si>
    <t>Centro de los Héroes</t>
  </si>
  <si>
    <t xml:space="preserve">REPORTADAS POR INACIF </t>
  </si>
  <si>
    <t>POLICIA</t>
  </si>
  <si>
    <t>Alma Rosa II</t>
  </si>
  <si>
    <t>El Tamarindo</t>
  </si>
  <si>
    <t>La Isabelita</t>
  </si>
  <si>
    <t>Los Tres Brazos</t>
  </si>
  <si>
    <t>El Higuero</t>
  </si>
  <si>
    <t>Guaricanos</t>
  </si>
  <si>
    <t>Los Restauradores</t>
  </si>
  <si>
    <t>Batey Bienvenido</t>
  </si>
  <si>
    <t>Av. Kennedy</t>
  </si>
  <si>
    <t>La Zurza</t>
  </si>
  <si>
    <t>Piantini</t>
  </si>
  <si>
    <t>Villa Francisca</t>
  </si>
  <si>
    <t>Gurabo</t>
  </si>
  <si>
    <t>Monte Adentro</t>
  </si>
  <si>
    <t>P. Francisco Bono</t>
  </si>
  <si>
    <t>Rafey</t>
  </si>
  <si>
    <t>Sabana Iglesia</t>
  </si>
  <si>
    <t>Mirador del Norte</t>
  </si>
  <si>
    <t>Hainamosa</t>
  </si>
  <si>
    <t>San Sousi</t>
  </si>
  <si>
    <t>Ens. La Paz</t>
  </si>
  <si>
    <t>Lotes y Servicios</t>
  </si>
  <si>
    <t>Carretera Samana</t>
  </si>
  <si>
    <t>Pedro Brand</t>
  </si>
  <si>
    <t>Mirador Sur</t>
  </si>
  <si>
    <t>Mira Flores</t>
  </si>
  <si>
    <t>Los Jardines</t>
  </si>
  <si>
    <t>Villa Vásquez</t>
  </si>
  <si>
    <t>Benito Monción</t>
  </si>
  <si>
    <t>El Libertador de Herrera</t>
  </si>
  <si>
    <t>Rios Ozama</t>
  </si>
  <si>
    <t>Alma Rosa I</t>
  </si>
  <si>
    <t>Residencial Don Oscar</t>
  </si>
  <si>
    <t>Los Prados</t>
  </si>
  <si>
    <t>Bayona</t>
  </si>
  <si>
    <t>Hacienda Estrella</t>
  </si>
  <si>
    <t>Janico</t>
  </si>
  <si>
    <t>Paraje Arroyo</t>
  </si>
  <si>
    <t>La Otra Banda</t>
  </si>
  <si>
    <t>Sección Sabana</t>
  </si>
  <si>
    <t>Urb. Codetel</t>
  </si>
  <si>
    <t>Jacagua</t>
  </si>
  <si>
    <t>Las Cañitas</t>
  </si>
  <si>
    <t>Av. 25 de Febrero</t>
  </si>
  <si>
    <t>La Ureña I</t>
  </si>
  <si>
    <t>Valiente</t>
  </si>
  <si>
    <t>Villa Esfuerzo</t>
  </si>
  <si>
    <t>Vista Hermosa</t>
  </si>
  <si>
    <t>Aras Nacionales</t>
  </si>
  <si>
    <t>Los Casabes</t>
  </si>
  <si>
    <t>Claret</t>
  </si>
  <si>
    <t>Ens. Evaristo Morales</t>
  </si>
  <si>
    <t>Av. 27 de Febrero</t>
  </si>
  <si>
    <t>Canal 53</t>
  </si>
  <si>
    <t>La Placita</t>
  </si>
  <si>
    <t>Los Salados</t>
  </si>
  <si>
    <t>Nibaje</t>
  </si>
  <si>
    <t>Villa Olga</t>
  </si>
  <si>
    <t>Yapur Dumit</t>
  </si>
  <si>
    <t>Los Cacicazgos</t>
  </si>
  <si>
    <t>Av. España</t>
  </si>
  <si>
    <t>Charles de Gaulles</t>
  </si>
  <si>
    <t>La Barquita</t>
  </si>
  <si>
    <t>Los Trinitarios</t>
  </si>
  <si>
    <t>Av. Jacobo Majluta</t>
  </si>
  <si>
    <t>Av. Luperon</t>
  </si>
  <si>
    <t>Ens. Quisqueya</t>
  </si>
  <si>
    <t>Hoyo de Chulin</t>
  </si>
  <si>
    <t>Enriquillo</t>
  </si>
  <si>
    <t>Villa Maria</t>
  </si>
  <si>
    <t>La Barranquita</t>
  </si>
  <si>
    <t>Los Reyes</t>
  </si>
  <si>
    <t>Mella II</t>
  </si>
  <si>
    <t>Tierra Alta</t>
  </si>
  <si>
    <t>Villa Gonzales</t>
  </si>
  <si>
    <t>Brisas de la Charles</t>
  </si>
  <si>
    <t>Los Ríos</t>
  </si>
  <si>
    <t>El Millón</t>
  </si>
  <si>
    <t>Av. Máximo Gomez</t>
  </si>
  <si>
    <t>Ens. La Rotonda</t>
  </si>
  <si>
    <t>Ingenio Abajo</t>
  </si>
  <si>
    <t>HOMICIDIOS E INTERCAMBIOS DE DISPAROS</t>
  </si>
  <si>
    <r>
      <t>HOMICIDIOS</t>
    </r>
    <r>
      <rPr>
        <b/>
        <u val="single"/>
        <sz val="10"/>
        <rFont val="Book Antiqua"/>
        <family val="1"/>
      </rPr>
      <t>-INTERCAMBIOS DE DISPAROS P.N.-</t>
    </r>
    <r>
      <rPr>
        <b/>
        <u val="single"/>
        <sz val="10"/>
        <color indexed="14"/>
        <rFont val="Book Antiqua"/>
        <family val="1"/>
      </rPr>
      <t>MUERTES VIOLENTAS</t>
    </r>
  </si>
  <si>
    <t>Guajimia</t>
  </si>
  <si>
    <t>Franconia</t>
  </si>
  <si>
    <t>Guerra</t>
  </si>
  <si>
    <t>Urb. Italia</t>
  </si>
  <si>
    <t>Brisas del Norte</t>
  </si>
  <si>
    <t>Simón Bolivar</t>
  </si>
  <si>
    <t>Villas Agricolas</t>
  </si>
  <si>
    <t>Ens. Serralle</t>
  </si>
  <si>
    <t>Barrio Lindo</t>
  </si>
  <si>
    <t>Cambolla</t>
  </si>
  <si>
    <t>Ens. Bermudez</t>
  </si>
  <si>
    <t>La Gallera</t>
  </si>
  <si>
    <t>Matanza</t>
  </si>
  <si>
    <t>Rivera del Yaque</t>
  </si>
  <si>
    <t>Valle Verde</t>
  </si>
  <si>
    <t>Vietnam</t>
  </si>
  <si>
    <t>Padre de las Casas</t>
  </si>
  <si>
    <t>HOMICIDIOS Y ACCIONES LEGALES P.N.</t>
  </si>
  <si>
    <t>RELACIONADAS CON DROGAS</t>
  </si>
  <si>
    <t>RIÑA INTRAFAMILIAR</t>
  </si>
  <si>
    <t>DESPOJO DE ARMAS</t>
  </si>
  <si>
    <t>TOTAL VICTIMA</t>
  </si>
  <si>
    <t>TOTAL VICTIMARIO</t>
  </si>
  <si>
    <t>HAITI</t>
  </si>
  <si>
    <t>NACIONALIDAD</t>
  </si>
  <si>
    <t>FEMINICIDIOS,  NACIONALIDAD DE LA VICTIMA Y EL VICTIMARIO</t>
  </si>
  <si>
    <t xml:space="preserve"> HOMICIDIOS Y ACCIONES LEGALES P.N.</t>
  </si>
  <si>
    <t>REPORTE SOBRE LAS MUERTES VIOLENTAS: HOMICIDIOS Y ACCIONES LEGALES P.N.</t>
  </si>
  <si>
    <t>MUERTES VIOLENTAS: HOMICIDIOS Y ACCIONES LEGALES P.N.</t>
  </si>
  <si>
    <t>Brisa Oriental</t>
  </si>
  <si>
    <t>Malecon</t>
  </si>
  <si>
    <t>El Dorado II</t>
  </si>
  <si>
    <t>Ens. Julieta</t>
  </si>
  <si>
    <t>La Paz</t>
  </si>
  <si>
    <t>Urb. Paraiso</t>
  </si>
  <si>
    <t>Las Colinas</t>
  </si>
  <si>
    <t>Sabaneta</t>
  </si>
  <si>
    <t>Yaguita del Pastor</t>
  </si>
  <si>
    <t>Los Ciruelitos</t>
  </si>
  <si>
    <t>Libertad</t>
  </si>
  <si>
    <t>Cerro de Papatin</t>
  </si>
  <si>
    <t>ACCIÓN LEGAL P.N.</t>
  </si>
  <si>
    <t>Las América</t>
  </si>
  <si>
    <t>Puerto Rico</t>
  </si>
  <si>
    <t>El Rosal</t>
  </si>
  <si>
    <t>Villa Carmen</t>
  </si>
  <si>
    <t>Haina</t>
  </si>
  <si>
    <t>Evaristo Morales</t>
  </si>
  <si>
    <t>La Castellana</t>
  </si>
  <si>
    <t>Naco</t>
  </si>
  <si>
    <t>Quizqueya</t>
  </si>
  <si>
    <t>Av. Circunsvalación</t>
  </si>
  <si>
    <t>Av. Imbert</t>
  </si>
  <si>
    <t>Baitoa</t>
  </si>
  <si>
    <t>Cerros Don Antonio</t>
  </si>
  <si>
    <t>Don Pedro Abajo</t>
  </si>
  <si>
    <t>Puñal Adentro</t>
  </si>
  <si>
    <t>NACIONALIDAD DE LA VICTIMA Y EL VICTIMARIO</t>
  </si>
  <si>
    <t>ESPAÑA</t>
  </si>
  <si>
    <t>POLACO</t>
  </si>
  <si>
    <t>IRLANDE</t>
  </si>
  <si>
    <t>CHINA</t>
  </si>
  <si>
    <t>IRLANDES</t>
  </si>
  <si>
    <t>Cerros de Vista Linda</t>
  </si>
  <si>
    <t>La Venta</t>
  </si>
  <si>
    <t>Ens. Paraiso</t>
  </si>
  <si>
    <t>Barrio Militar</t>
  </si>
  <si>
    <t>Calle 16 de Agosto</t>
  </si>
  <si>
    <t>Loma de Palo</t>
  </si>
  <si>
    <t>Pontezuela</t>
  </si>
  <si>
    <t>Villa Bao</t>
  </si>
  <si>
    <t>DOMINICANA</t>
  </si>
  <si>
    <t>HAITIANA</t>
  </si>
  <si>
    <t>P.N.</t>
  </si>
  <si>
    <t>MILITAR</t>
  </si>
  <si>
    <t>Urb. Hollguin</t>
  </si>
  <si>
    <t>OTROS</t>
  </si>
  <si>
    <t>TASA DE HOMICIDIOS NO RELACIONADOS DIRECTAMENTE CON LA DELINCUENCIA</t>
  </si>
  <si>
    <t>TASA HOMICIDIOS RELACIONADOS DIRECTAMENTE CON LA DELINCUENCIA</t>
  </si>
  <si>
    <t>Noviembre</t>
  </si>
  <si>
    <t>Santa Cruz</t>
  </si>
  <si>
    <t>Pantojas</t>
  </si>
  <si>
    <t>Engombe</t>
  </si>
  <si>
    <t>La Isabela</t>
  </si>
  <si>
    <t>La Joya</t>
  </si>
  <si>
    <t>Hato del Yaque</t>
  </si>
  <si>
    <t>EL Embrujo</t>
  </si>
  <si>
    <t>EL Jobo</t>
  </si>
  <si>
    <t>DICIEMBRE DE 2008</t>
  </si>
  <si>
    <t>ENERO-DICIEMBRE DE 2008</t>
  </si>
  <si>
    <t>ENERO-DICIEMBRE</t>
  </si>
  <si>
    <t>INFORME ENERO-DICIEMBRE DE 2008, REPÚBLICA  DOMINICANA</t>
  </si>
  <si>
    <t>ENERO-DICIEMBRE DE 2007</t>
  </si>
  <si>
    <t>INFORME ENERO-DICIEMBRE 2008</t>
  </si>
  <si>
    <t>"Año del Centenario del Natalicio de Juan Bosch"</t>
  </si>
  <si>
    <t>DESPOJO DE MOTICICLETA</t>
  </si>
  <si>
    <t>Villa Mella</t>
  </si>
  <si>
    <t>Menodoza</t>
  </si>
  <si>
    <t>La Esperanza</t>
  </si>
  <si>
    <t>Autodromo</t>
  </si>
  <si>
    <t>27 de febrero</t>
  </si>
  <si>
    <t>Spaillat</t>
  </si>
  <si>
    <t>La Puya</t>
  </si>
  <si>
    <t>Villa María</t>
  </si>
  <si>
    <t>Los Rios</t>
  </si>
  <si>
    <t>Carretera Sánchez</t>
  </si>
  <si>
    <t>Ens. Naco</t>
  </si>
  <si>
    <t>La 800</t>
  </si>
  <si>
    <t>Manganagua</t>
  </si>
  <si>
    <t>Carretera Don Pedro</t>
  </si>
  <si>
    <t>Lo Reyes</t>
  </si>
  <si>
    <t>Paraje Guayacanal</t>
  </si>
  <si>
    <t>Urb. Embrujo</t>
  </si>
  <si>
    <t>El Hoyo</t>
  </si>
  <si>
    <t>La Yaguita del Pastor</t>
  </si>
  <si>
    <t>La Junta de los Caminos</t>
  </si>
  <si>
    <t>Av. Yapur Dumit</t>
  </si>
  <si>
    <t>Las Canelas Abajo</t>
  </si>
  <si>
    <t>Diciembre</t>
  </si>
  <si>
    <t>Nota:</t>
  </si>
  <si>
    <t>Las 4 Haitianas Muertas fueron consumadas por sus parejas haitiana.</t>
  </si>
  <si>
    <t>Urb. Rmbrujo</t>
  </si>
  <si>
    <t>REPORTADOS POR EL INACIF Y LA P.N.</t>
  </si>
  <si>
    <t>INACIF Y P.N.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</si>
</sst>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000"/>
    <numFmt numFmtId="190" formatCode="[$€-2]\ #,##0.00_);[Red]\([$€-2]\ #,##0.00\)"/>
    <numFmt numFmtId="191" formatCode="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0"/>
    <numFmt numFmtId="200" formatCode="0.00000000000"/>
    <numFmt numFmtId="201" formatCode="0.0000%"/>
    <numFmt numFmtId="202" formatCode="0.0%"/>
  </numFmts>
  <fonts count="153">
    <font>
      <sz val="10"/>
      <name val="Arial"/>
      <family val="0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2"/>
      <name val="Book Antiqua"/>
      <family val="1"/>
    </font>
    <font>
      <b/>
      <sz val="8"/>
      <name val="Arial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0"/>
      <color indexed="48"/>
      <name val="Arial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name val="Book Antiqua"/>
      <family val="1"/>
    </font>
    <font>
      <b/>
      <u val="single"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b/>
      <u val="single"/>
      <sz val="10"/>
      <name val="Book Antiqua"/>
      <family val="1"/>
    </font>
    <font>
      <b/>
      <sz val="11"/>
      <name val="Book Antiqua"/>
      <family val="1"/>
    </font>
    <font>
      <sz val="8"/>
      <name val="Trebuchet MS"/>
      <family val="2"/>
    </font>
    <font>
      <b/>
      <sz val="10"/>
      <color indexed="8"/>
      <name val="Book Antiqua"/>
      <family val="1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b/>
      <sz val="12"/>
      <color indexed="10"/>
      <name val="Book Antiqua"/>
      <family val="1"/>
    </font>
    <font>
      <b/>
      <u val="single"/>
      <sz val="12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u val="single"/>
      <sz val="11"/>
      <color indexed="10"/>
      <name val="Book Antiqua"/>
      <family val="1"/>
    </font>
    <font>
      <b/>
      <sz val="8"/>
      <color indexed="8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Garamond"/>
      <family val="1"/>
    </font>
    <font>
      <b/>
      <sz val="11"/>
      <color indexed="12"/>
      <name val="Garamond"/>
      <family val="1"/>
    </font>
    <font>
      <i/>
      <sz val="11"/>
      <name val="Garamond"/>
      <family val="1"/>
    </font>
    <font>
      <b/>
      <sz val="7"/>
      <name val="Trebuchet MS"/>
      <family val="2"/>
    </font>
    <font>
      <b/>
      <u val="single"/>
      <sz val="12"/>
      <color indexed="10"/>
      <name val="Book Antiqua"/>
      <family val="1"/>
    </font>
    <font>
      <b/>
      <u val="single"/>
      <sz val="10"/>
      <color indexed="14"/>
      <name val="Book Antiqua"/>
      <family val="1"/>
    </font>
    <font>
      <b/>
      <u val="single"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b/>
      <sz val="10"/>
      <name val="Garamond"/>
      <family val="1"/>
    </font>
    <font>
      <sz val="7"/>
      <name val="Trebuchet MS"/>
      <family val="2"/>
    </font>
    <font>
      <u val="single"/>
      <sz val="10"/>
      <name val="Arial"/>
      <family val="2"/>
    </font>
    <font>
      <b/>
      <sz val="10"/>
      <color indexed="10"/>
      <name val="Book Antiqua"/>
      <family val="1"/>
    </font>
    <font>
      <b/>
      <sz val="14"/>
      <color indexed="10"/>
      <name val="Book Antiqua"/>
      <family val="1"/>
    </font>
    <font>
      <sz val="3.5"/>
      <color indexed="8"/>
      <name val="Arial"/>
      <family val="2"/>
    </font>
    <font>
      <sz val="8.75"/>
      <color indexed="8"/>
      <name val="Trebuchet MS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7"/>
      <color indexed="8"/>
      <name val="Book Antiqua"/>
      <family val="1"/>
    </font>
    <font>
      <sz val="7.5"/>
      <color indexed="8"/>
      <name val="Book Antiqua"/>
      <family val="1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Trebuchet MS"/>
      <family val="2"/>
    </font>
    <font>
      <sz val="7"/>
      <color indexed="8"/>
      <name val="Trebuchet MS"/>
      <family val="2"/>
    </font>
    <font>
      <sz val="6.5"/>
      <color indexed="8"/>
      <name val="Trebuchet MS"/>
      <family val="2"/>
    </font>
    <font>
      <sz val="7"/>
      <color indexed="8"/>
      <name val="Arial"/>
      <family val="2"/>
    </font>
    <font>
      <sz val="4.75"/>
      <color indexed="8"/>
      <name val="Arial"/>
      <family val="2"/>
    </font>
    <font>
      <sz val="11.5"/>
      <color indexed="8"/>
      <name val="Garamond"/>
      <family val="1"/>
    </font>
    <font>
      <sz val="12"/>
      <color indexed="8"/>
      <name val="Garamond"/>
      <family val="1"/>
    </font>
    <font>
      <sz val="11.75"/>
      <color indexed="8"/>
      <name val="Arial"/>
      <family val="2"/>
    </font>
    <font>
      <sz val="12"/>
      <color indexed="8"/>
      <name val="Arial"/>
      <family val="2"/>
    </font>
    <font>
      <b/>
      <sz val="11.75"/>
      <color indexed="8"/>
      <name val="Garamond"/>
      <family val="1"/>
    </font>
    <font>
      <sz val="8"/>
      <color indexed="8"/>
      <name val="Garamond"/>
      <family val="1"/>
    </font>
    <font>
      <sz val="10.25"/>
      <color indexed="8"/>
      <name val="Arial"/>
      <family val="2"/>
    </font>
    <font>
      <sz val="8"/>
      <color indexed="8"/>
      <name val="Trebuchet MS"/>
      <family val="2"/>
    </font>
    <font>
      <sz val="9.25"/>
      <color indexed="8"/>
      <name val="Arial"/>
      <family val="2"/>
    </font>
    <font>
      <sz val="1.25"/>
      <color indexed="8"/>
      <name val="Arial"/>
      <family val="2"/>
    </font>
    <font>
      <b/>
      <i/>
      <sz val="2"/>
      <color indexed="8"/>
      <name val="Arial"/>
      <family val="2"/>
    </font>
    <font>
      <b/>
      <sz val="2"/>
      <color indexed="8"/>
      <name val="Arial"/>
      <family val="2"/>
    </font>
    <font>
      <sz val="1.05"/>
      <color indexed="8"/>
      <name val="Arial"/>
      <family val="2"/>
    </font>
    <font>
      <b/>
      <i/>
      <sz val="1.5"/>
      <color indexed="8"/>
      <name val="Garamond"/>
      <family val="1"/>
    </font>
    <font>
      <b/>
      <sz val="1.25"/>
      <color indexed="8"/>
      <name val="Trebuchet MS"/>
      <family val="2"/>
    </font>
    <font>
      <sz val="8.25"/>
      <color indexed="8"/>
      <name val="Arial"/>
      <family val="2"/>
    </font>
    <font>
      <sz val="12"/>
      <color indexed="8"/>
      <name val="Trebuchet MS"/>
      <family val="2"/>
    </font>
    <font>
      <sz val="9.5"/>
      <color indexed="8"/>
      <name val="Garamond"/>
      <family val="1"/>
    </font>
    <font>
      <b/>
      <sz val="8.5"/>
      <color indexed="8"/>
      <name val="Trebuchet MS"/>
      <family val="2"/>
    </font>
    <font>
      <sz val="9.75"/>
      <color indexed="8"/>
      <name val="Garamond"/>
      <family val="1"/>
    </font>
    <font>
      <sz val="10.25"/>
      <color indexed="8"/>
      <name val="Garamond"/>
      <family val="1"/>
    </font>
    <font>
      <sz val="5"/>
      <color indexed="8"/>
      <name val="Arial"/>
      <family val="2"/>
    </font>
    <font>
      <sz val="5.75"/>
      <color indexed="8"/>
      <name val="Arial"/>
      <family val="2"/>
    </font>
    <font>
      <sz val="4.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5"/>
      <color indexed="8"/>
      <name val="Arial"/>
      <family val="2"/>
    </font>
    <font>
      <b/>
      <sz val="8.5"/>
      <color indexed="8"/>
      <name val="Book Antiqua"/>
      <family val="1"/>
    </font>
    <font>
      <sz val="6.2"/>
      <color indexed="8"/>
      <name val="Arial"/>
      <family val="2"/>
    </font>
    <font>
      <b/>
      <u val="single"/>
      <sz val="9.5"/>
      <color indexed="8"/>
      <name val="Book Antiqua"/>
      <family val="1"/>
    </font>
    <font>
      <b/>
      <sz val="9.5"/>
      <color indexed="8"/>
      <name val="Book Antiqua"/>
      <family val="1"/>
    </font>
    <font>
      <b/>
      <sz val="9.5"/>
      <color indexed="8"/>
      <name val="Garamond"/>
      <family val="1"/>
    </font>
    <font>
      <b/>
      <sz val="10.5"/>
      <color indexed="8"/>
      <name val="Book Antiqua"/>
      <family val="1"/>
    </font>
    <font>
      <b/>
      <sz val="9"/>
      <color indexed="8"/>
      <name val="Book Antiqua"/>
      <family val="1"/>
    </font>
    <font>
      <b/>
      <sz val="8"/>
      <color indexed="8"/>
      <name val="Book Antiqua"/>
      <family val="1"/>
    </font>
    <font>
      <b/>
      <sz val="8"/>
      <color indexed="8"/>
      <name val="Arial"/>
      <family val="2"/>
    </font>
    <font>
      <b/>
      <sz val="12"/>
      <color indexed="8"/>
      <name val="Book Antiqua"/>
      <family val="1"/>
    </font>
    <font>
      <b/>
      <sz val="9.5"/>
      <color indexed="8"/>
      <name val="Arial"/>
      <family val="2"/>
    </font>
    <font>
      <b/>
      <sz val="9.75"/>
      <color indexed="8"/>
      <name val="Arial"/>
      <family val="2"/>
    </font>
    <font>
      <sz val="6.9"/>
      <color indexed="8"/>
      <name val="Trebuchet MS"/>
      <family val="2"/>
    </font>
    <font>
      <sz val="6.9"/>
      <color indexed="8"/>
      <name val="Arial"/>
      <family val="2"/>
    </font>
    <font>
      <b/>
      <sz val="8.5"/>
      <color indexed="8"/>
      <name val="Arial"/>
      <family val="2"/>
    </font>
    <font>
      <b/>
      <u val="single"/>
      <sz val="2.5"/>
      <color indexed="8"/>
      <name val="Garamond"/>
      <family val="1"/>
    </font>
    <font>
      <sz val="2"/>
      <color indexed="8"/>
      <name val="Garamond"/>
      <family val="1"/>
    </font>
    <font>
      <b/>
      <sz val="6.9"/>
      <color indexed="8"/>
      <name val="Trebuchet MS"/>
      <family val="2"/>
    </font>
    <font>
      <b/>
      <sz val="11.75"/>
      <color indexed="8"/>
      <name val="Book Antiqua"/>
      <family val="1"/>
    </font>
    <font>
      <b/>
      <sz val="11.25"/>
      <color indexed="8"/>
      <name val="Book Antiqua"/>
      <family val="1"/>
    </font>
    <font>
      <b/>
      <sz val="11"/>
      <color indexed="8"/>
      <name val="Book Antiqua"/>
      <family val="1"/>
    </font>
    <font>
      <sz val="5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31"/>
      </right>
      <top style="thin">
        <color indexed="22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22"/>
      </top>
      <bottom style="thin">
        <color indexed="31"/>
      </bottom>
    </border>
    <border>
      <left style="thin">
        <color indexed="22"/>
      </left>
      <right style="thin">
        <color indexed="31"/>
      </right>
      <top style="thin">
        <color indexed="31"/>
      </top>
      <bottom style="thin">
        <color indexed="22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3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8" fillId="20" borderId="0" applyNumberFormat="0" applyBorder="0" applyAlignment="0" applyProtection="0"/>
    <xf numFmtId="0" fontId="139" fillId="21" borderId="1" applyNumberFormat="0" applyAlignment="0" applyProtection="0"/>
    <xf numFmtId="0" fontId="140" fillId="22" borderId="2" applyNumberFormat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0" applyNumberFormat="0" applyFill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7" fillId="26" borderId="0" applyNumberFormat="0" applyBorder="0" applyAlignment="0" applyProtection="0"/>
    <xf numFmtId="0" fontId="137" fillId="27" borderId="0" applyNumberFormat="0" applyBorder="0" applyAlignment="0" applyProtection="0"/>
    <xf numFmtId="0" fontId="137" fillId="28" borderId="0" applyNumberFormat="0" applyBorder="0" applyAlignment="0" applyProtection="0"/>
    <xf numFmtId="0" fontId="1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47" fillId="21" borderId="6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7" applyNumberFormat="0" applyFill="0" applyAlignment="0" applyProtection="0"/>
    <xf numFmtId="0" fontId="143" fillId="0" borderId="8" applyNumberFormat="0" applyFill="0" applyAlignment="0" applyProtection="0"/>
    <xf numFmtId="0" fontId="152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1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0" fontId="33" fillId="33" borderId="13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4" borderId="10" xfId="0" applyFill="1" applyBorder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2" fontId="28" fillId="35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2" fontId="28" fillId="34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2" fontId="13" fillId="36" borderId="10" xfId="0" applyNumberFormat="1" applyFont="1" applyFill="1" applyBorder="1" applyAlignment="1">
      <alignment horizontal="center" vertical="center"/>
    </xf>
    <xf numFmtId="2" fontId="28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/>
    </xf>
    <xf numFmtId="0" fontId="27" fillId="0" borderId="16" xfId="0" applyFont="1" applyFill="1" applyBorder="1" applyAlignment="1">
      <alignment vertical="center"/>
    </xf>
    <xf numFmtId="0" fontId="27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39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31" fillId="0" borderId="15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33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40" fillId="0" borderId="0" xfId="0" applyFont="1" applyAlignment="1">
      <alignment/>
    </xf>
    <xf numFmtId="0" fontId="0" fillId="37" borderId="0" xfId="0" applyFill="1" applyAlignment="1">
      <alignment/>
    </xf>
    <xf numFmtId="0" fontId="43" fillId="37" borderId="0" xfId="0" applyFont="1" applyFill="1" applyAlignment="1">
      <alignment/>
    </xf>
    <xf numFmtId="0" fontId="44" fillId="33" borderId="10" xfId="0" applyFont="1" applyFill="1" applyBorder="1" applyAlignment="1">
      <alignment horizontal="center" textRotation="90"/>
    </xf>
    <xf numFmtId="0" fontId="27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2" fillId="37" borderId="17" xfId="0" applyFont="1" applyFill="1" applyBorder="1" applyAlignment="1">
      <alignment/>
    </xf>
    <xf numFmtId="2" fontId="28" fillId="38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44" fillId="33" borderId="13" xfId="0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1" fillId="37" borderId="0" xfId="0" applyFont="1" applyFill="1" applyAlignment="1">
      <alignment/>
    </xf>
    <xf numFmtId="0" fontId="50" fillId="37" borderId="0" xfId="0" applyFont="1" applyFill="1" applyAlignment="1">
      <alignment/>
    </xf>
    <xf numFmtId="2" fontId="28" fillId="35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2" fontId="38" fillId="35" borderId="10" xfId="0" applyNumberFormat="1" applyFont="1" applyFill="1" applyBorder="1" applyAlignment="1">
      <alignment horizontal="center" vertical="center" wrapText="1"/>
    </xf>
    <xf numFmtId="2" fontId="38" fillId="38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/>
    </xf>
    <xf numFmtId="0" fontId="52" fillId="0" borderId="0" xfId="0" applyFont="1" applyAlignment="1">
      <alignment/>
    </xf>
    <xf numFmtId="0" fontId="27" fillId="34" borderId="14" xfId="0" applyFont="1" applyFill="1" applyBorder="1" applyAlignment="1">
      <alignment vertical="center"/>
    </xf>
    <xf numFmtId="0" fontId="27" fillId="34" borderId="15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vertical="center" wrapText="1"/>
    </xf>
    <xf numFmtId="3" fontId="1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7" fillId="33" borderId="2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28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7" fillId="33" borderId="10" xfId="0" applyFont="1" applyFill="1" applyBorder="1" applyAlignment="1">
      <alignment horizontal="center" textRotation="90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right"/>
    </xf>
    <xf numFmtId="0" fontId="27" fillId="0" borderId="10" xfId="0" applyFont="1" applyBorder="1" applyAlignment="1">
      <alignment/>
    </xf>
    <xf numFmtId="3" fontId="6" fillId="39" borderId="24" xfId="0" applyNumberFormat="1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/>
    </xf>
    <xf numFmtId="2" fontId="32" fillId="39" borderId="24" xfId="0" applyNumberFormat="1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2" fontId="6" fillId="39" borderId="24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textRotation="90"/>
    </xf>
    <xf numFmtId="0" fontId="44" fillId="33" borderId="13" xfId="0" applyFont="1" applyFill="1" applyBorder="1" applyAlignment="1">
      <alignment horizontal="center" textRotation="90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4" fillId="34" borderId="21" xfId="0" applyFont="1" applyFill="1" applyBorder="1" applyAlignment="1">
      <alignment textRotation="90" wrapText="1"/>
    </xf>
    <xf numFmtId="0" fontId="27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right" vertical="center" wrapText="1"/>
    </xf>
    <xf numFmtId="0" fontId="33" fillId="33" borderId="10" xfId="0" applyFont="1" applyFill="1" applyBorder="1" applyAlignment="1">
      <alignment horizontal="right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7" fillId="33" borderId="14" xfId="0" applyFont="1" applyFill="1" applyBorder="1" applyAlignment="1">
      <alignment horizontal="left" vertical="center"/>
    </xf>
    <xf numFmtId="0" fontId="27" fillId="33" borderId="15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right" vertical="center" wrapText="1"/>
    </xf>
    <xf numFmtId="0" fontId="27" fillId="33" borderId="15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7" fillId="33" borderId="14" xfId="0" applyFont="1" applyFill="1" applyBorder="1" applyAlignment="1">
      <alignment horizontal="right" vertical="center"/>
    </xf>
    <xf numFmtId="0" fontId="27" fillId="33" borderId="15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 textRotation="90" wrapText="1"/>
    </xf>
    <xf numFmtId="0" fontId="44" fillId="34" borderId="21" xfId="0" applyFont="1" applyFill="1" applyBorder="1" applyAlignment="1">
      <alignment horizontal="center" textRotation="90" wrapText="1"/>
    </xf>
    <xf numFmtId="0" fontId="28" fillId="34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8" fillId="34" borderId="17" xfId="0" applyFont="1" applyFill="1" applyBorder="1" applyAlignment="1">
      <alignment horizontal="left" vertical="center"/>
    </xf>
    <xf numFmtId="0" fontId="28" fillId="34" borderId="18" xfId="0" applyFont="1" applyFill="1" applyBorder="1" applyAlignment="1">
      <alignment horizontal="left" vertical="center"/>
    </xf>
    <xf numFmtId="0" fontId="28" fillId="34" borderId="14" xfId="0" applyFont="1" applyFill="1" applyBorder="1" applyAlignment="1">
      <alignment horizontal="left" vertical="center"/>
    </xf>
    <xf numFmtId="0" fontId="28" fillId="34" borderId="15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33" borderId="13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right"/>
    </xf>
    <xf numFmtId="0" fontId="33" fillId="33" borderId="15" xfId="0" applyFont="1" applyFill="1" applyBorder="1" applyAlignment="1">
      <alignment horizontal="right"/>
    </xf>
    <xf numFmtId="0" fontId="33" fillId="33" borderId="14" xfId="0" applyFont="1" applyFill="1" applyBorder="1" applyAlignment="1">
      <alignment horizontal="left" wrapText="1"/>
    </xf>
    <xf numFmtId="0" fontId="33" fillId="33" borderId="15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right"/>
    </xf>
    <xf numFmtId="0" fontId="27" fillId="33" borderId="14" xfId="0" applyFont="1" applyFill="1" applyBorder="1" applyAlignment="1">
      <alignment horizontal="left" wrapText="1"/>
    </xf>
    <xf numFmtId="0" fontId="27" fillId="33" borderId="15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/>
    </xf>
    <xf numFmtId="0" fontId="33" fillId="33" borderId="11" xfId="0" applyFont="1" applyFill="1" applyBorder="1" applyAlignment="1">
      <alignment horizontal="right"/>
    </xf>
    <xf numFmtId="0" fontId="33" fillId="33" borderId="12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27" fillId="33" borderId="25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right" vertical="center"/>
    </xf>
    <xf numFmtId="0" fontId="27" fillId="33" borderId="28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17" fontId="22" fillId="0" borderId="0" xfId="0" applyNumberFormat="1" applyFont="1" applyAlignment="1">
      <alignment horizontal="center" vertical="center"/>
    </xf>
    <xf numFmtId="0" fontId="27" fillId="33" borderId="10" xfId="0" applyFont="1" applyFill="1" applyBorder="1" applyAlignment="1">
      <alignment/>
    </xf>
    <xf numFmtId="0" fontId="44" fillId="33" borderId="13" xfId="0" applyFont="1" applyFill="1" applyBorder="1" applyAlignment="1">
      <alignment horizontal="center" textRotation="90" wrapText="1"/>
    </xf>
    <xf numFmtId="0" fontId="44" fillId="33" borderId="21" xfId="0" applyFont="1" applyFill="1" applyBorder="1" applyAlignment="1">
      <alignment horizontal="center" textRotation="90" wrapText="1"/>
    </xf>
    <xf numFmtId="0" fontId="44" fillId="33" borderId="23" xfId="0" applyFont="1" applyFill="1" applyBorder="1" applyAlignment="1">
      <alignment horizontal="center" textRotation="90" wrapText="1"/>
    </xf>
    <xf numFmtId="0" fontId="44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textRotation="90" wrapText="1"/>
    </xf>
    <xf numFmtId="0" fontId="44" fillId="34" borderId="14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7" fillId="33" borderId="29" xfId="0" applyFont="1" applyFill="1" applyBorder="1" applyAlignment="1">
      <alignment horizontal="left"/>
    </xf>
    <xf numFmtId="0" fontId="27" fillId="33" borderId="3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/>
    </xf>
    <xf numFmtId="17" fontId="2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39" borderId="24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425"/>
          <c:w val="0.818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'Comparación (P.N-INACIF) (2)'!$C$15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'Comparación (P.N-INACIF) (2)'!$C$15</c:f>
              <c:strCache/>
            </c:strRef>
          </c:cat>
          <c:val>
            <c:numRef>
              <c:f>'Comparación (P.N-INACIF) (2)'!$D$15:$E$15</c:f>
              <c:numCache/>
            </c:numRef>
          </c:val>
        </c:ser>
        <c:ser>
          <c:idx val="0"/>
          <c:order val="1"/>
          <c:tx>
            <c:strRef>
              <c:f>'Comparación (P.N-INACIF) (2)'!$C$16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'Comparación (P.N-INACIF) (2)'!$C$15</c:f>
              <c:strCache/>
            </c:strRef>
          </c:cat>
          <c:val>
            <c:numRef>
              <c:f>'Comparación (P.N-INACIF) (2)'!$D$16:$E$16</c:f>
              <c:numCache/>
            </c:numRef>
          </c:val>
        </c:ser>
        <c:overlap val="-20"/>
        <c:gapWidth val="10"/>
        <c:axId val="40745577"/>
        <c:axId val="31165874"/>
      </c:barChart>
      <c:catAx>
        <c:axId val="407455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65874"/>
        <c:crosses val="autoZero"/>
        <c:auto val="1"/>
        <c:lblOffset val="100"/>
        <c:tickLblSkip val="1"/>
        <c:noMultiLvlLbl val="0"/>
      </c:catAx>
      <c:valAx>
        <c:axId val="311658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55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335"/>
          <c:w val="0.412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HOMICIDIOS NO RELACIONADOS DIRECTAMENTE CON LA DELINCUENCIA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23675"/>
          <c:w val="0.4485"/>
          <c:h val="0.44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STGO'!$B$26:$B$32</c:f>
              <c:strCache/>
            </c:strRef>
          </c:cat>
          <c:val>
            <c:numRef>
              <c:f>'Circunstancia STGO'!$C$26:$C$32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HOMICIDIOS RELACIONADOS DIRECTAMENTE CON LA DELINCUENCIA</a:t>
            </a:r>
          </a:p>
        </c:rich>
      </c:tx>
      <c:layout>
        <c:manualLayout>
          <c:xMode val="factor"/>
          <c:yMode val="factor"/>
          <c:x val="0.005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32725"/>
          <c:w val="0.40975"/>
          <c:h val="0.31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STGO'!$B$16:$B$21</c:f>
              <c:strCache/>
            </c:strRef>
          </c:cat>
          <c:val>
            <c:numRef>
              <c:f>'Circunstancia STGO'!$C$16:$C$21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Según Sexo 
INACIF</a:t>
            </a:r>
          </a:p>
        </c:rich>
      </c:tx>
      <c:layout>
        <c:manualLayout>
          <c:xMode val="factor"/>
          <c:yMode val="factor"/>
          <c:x val="0.04725"/>
          <c:y val="0.0115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79"/>
          <c:y val="0.18625"/>
          <c:w val="0.58425"/>
          <c:h val="0.47275"/>
        </c:manualLayout>
      </c:layout>
      <c:pie3DChart>
        <c:varyColors val="1"/>
        <c:ser>
          <c:idx val="0"/>
          <c:order val="0"/>
          <c:tx>
            <c:strRef>
              <c:f>'Segú el Sexo'!$C$16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Sexo'!$E$16:$E$17</c:f>
              <c:numCache/>
            </c:numRef>
          </c:val>
        </c:ser>
        <c:ser>
          <c:idx val="1"/>
          <c:order val="1"/>
          <c:tx>
            <c:strRef>
              <c:f>'Segú el Sexo'!$C$17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Según Sexo 
POLICIA</a:t>
            </a:r>
          </a:p>
        </c:rich>
      </c:tx>
      <c:layout>
        <c:manualLayout>
          <c:xMode val="factor"/>
          <c:yMode val="factor"/>
          <c:x val="0.04725"/>
          <c:y val="0.0115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79"/>
          <c:y val="0.18625"/>
          <c:w val="0.58425"/>
          <c:h val="0.47275"/>
        </c:manualLayout>
      </c:layout>
      <c:pie3DChart>
        <c:varyColors val="1"/>
        <c:ser>
          <c:idx val="0"/>
          <c:order val="0"/>
          <c:tx>
            <c:strRef>
              <c:f>'Segú el Sexo'!$C$16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Sexo'!$D$16:$D$17</c:f>
              <c:numCache/>
            </c:numRef>
          </c:val>
        </c:ser>
        <c:ser>
          <c:idx val="1"/>
          <c:order val="1"/>
          <c:tx>
            <c:strRef>
              <c:f>'Segú el Sexo'!$C$17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VICTIMA , SEGÚN NACIONALIDAD</a:t>
            </a:r>
          </a:p>
        </c:rich>
      </c:tx>
      <c:layout>
        <c:manualLayout>
          <c:xMode val="factor"/>
          <c:yMode val="factor"/>
          <c:x val="0.0245"/>
          <c:y val="0.04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"/>
          <c:y val="0.35325"/>
          <c:w val="0.60525"/>
          <c:h val="0.4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Nacionalidad!$C$17:$C$22</c:f>
              <c:strCache/>
            </c:strRef>
          </c:cat>
          <c:val>
            <c:numRef>
              <c:f>Nacionalidad!$D$17:$D$22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VICTIMARIO , SEGÚN NACIONALIDAD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"/>
          <c:y val="0.25525"/>
          <c:w val="0.5615"/>
          <c:h val="0.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Nacionalidad!$C$17:$C$22</c:f>
              <c:strCache/>
            </c:strRef>
          </c:cat>
          <c:val>
            <c:numRef>
              <c:f>Nacionalidad!$E$17:$E$22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775"/>
          <c:w val="0.5285"/>
          <c:h val="0.768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RD'!$C$15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RD'!$D$15</c:f>
              <c:numCache/>
            </c:numRef>
          </c:val>
        </c:ser>
        <c:ser>
          <c:idx val="0"/>
          <c:order val="1"/>
          <c:tx>
            <c:strRef>
              <c:f>'Según Tipo de Arma RD'!$C$16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RD'!$D$16</c:f>
              <c:numCache/>
            </c:numRef>
          </c:val>
        </c:ser>
        <c:ser>
          <c:idx val="2"/>
          <c:order val="2"/>
          <c:tx>
            <c:strRef>
              <c:f>'Según Tipo de Arma RD'!$C$17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RD'!$D$17</c:f>
              <c:numCache/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54432599"/>
        <c:axId val="20131344"/>
      </c:barChart>
      <c:catAx>
        <c:axId val="544325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131344"/>
        <c:crosses val="autoZero"/>
        <c:auto val="1"/>
        <c:lblOffset val="100"/>
        <c:tickLblSkip val="1"/>
        <c:noMultiLvlLbl val="0"/>
      </c:catAx>
      <c:valAx>
        <c:axId val="20131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32599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8285"/>
          <c:w val="0.637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"/>
          <c:w val="0.8065"/>
          <c:h val="0.888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Sto. Dgo.'!$E$16:$F$16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Dgo.'!$G$16:$H$16</c:f>
              <c:numCache/>
            </c:numRef>
          </c:val>
        </c:ser>
        <c:ser>
          <c:idx val="0"/>
          <c:order val="1"/>
          <c:tx>
            <c:strRef>
              <c:f>'Según Tipo de Arma Sto. Dgo.'!$E$17:$F$17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Dgo.'!$G$17:$H$17</c:f>
              <c:numCache/>
            </c:numRef>
          </c:val>
        </c:ser>
        <c:ser>
          <c:idx val="2"/>
          <c:order val="2"/>
          <c:tx>
            <c:strRef>
              <c:f>'Según Tipo de Arma Sto. Dgo.'!$E$18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Dgo.'!$G$18:$H$18</c:f>
              <c:numCache/>
            </c:numRef>
          </c:val>
        </c:ser>
        <c:overlap val="100"/>
        <c:gapWidth val="300"/>
        <c:axId val="46964369"/>
        <c:axId val="20026138"/>
      </c:barChart>
      <c:catAx>
        <c:axId val="4696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26138"/>
        <c:crosses val="autoZero"/>
        <c:auto val="1"/>
        <c:lblOffset val="100"/>
        <c:tickLblSkip val="1"/>
        <c:noMultiLvlLbl val="0"/>
      </c:catAx>
      <c:valAx>
        <c:axId val="20026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436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88675"/>
          <c:w val="0.538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80425"/>
          <c:h val="0.88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D.N'!$E$16:$F$16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D.N'!$G$16:$H$16</c:f>
              <c:numCache/>
            </c:numRef>
          </c:val>
        </c:ser>
        <c:ser>
          <c:idx val="0"/>
          <c:order val="1"/>
          <c:tx>
            <c:strRef>
              <c:f>'Según Tipo de Arma D.N'!$E$17:$F$17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D.N'!$G$17:$H$17</c:f>
              <c:numCache/>
            </c:numRef>
          </c:val>
        </c:ser>
        <c:ser>
          <c:idx val="2"/>
          <c:order val="2"/>
          <c:tx>
            <c:strRef>
              <c:f>'Según Tipo de Arma D.N'!$E$18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D.N'!$G$18:$H$18</c:f>
              <c:numCache/>
            </c:numRef>
          </c:val>
        </c:ser>
        <c:overlap val="100"/>
        <c:gapWidth val="300"/>
        <c:axId val="46017515"/>
        <c:axId val="11504452"/>
      </c:barChart>
      <c:catAx>
        <c:axId val="4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04452"/>
        <c:crosses val="autoZero"/>
        <c:auto val="1"/>
        <c:lblOffset val="100"/>
        <c:tickLblSkip val="1"/>
        <c:noMultiLvlLbl val="0"/>
      </c:catAx>
      <c:valAx>
        <c:axId val="11504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7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88175"/>
          <c:w val="0.597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0325"/>
          <c:h val="0.93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STGO'!$E$16:$F$16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STGO'!$G$16:$H$16</c:f>
              <c:numCache/>
            </c:numRef>
          </c:val>
        </c:ser>
        <c:ser>
          <c:idx val="0"/>
          <c:order val="1"/>
          <c:tx>
            <c:strRef>
              <c:f>'Según Tipo de Arma STGO'!$E$17:$F$17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STGO'!$G$17:$H$17</c:f>
              <c:numCache/>
            </c:numRef>
          </c:val>
        </c:ser>
        <c:ser>
          <c:idx val="2"/>
          <c:order val="2"/>
          <c:tx>
            <c:strRef>
              <c:f>'Según Tipo de Arma STGO'!$E$18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STGO'!$G$18:$H$18</c:f>
              <c:numCache/>
            </c:numRef>
          </c:val>
        </c:ser>
        <c:overlap val="100"/>
        <c:gapWidth val="300"/>
        <c:axId val="36431205"/>
        <c:axId val="59445390"/>
      </c:barChart>
      <c:catAx>
        <c:axId val="3643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45390"/>
        <c:crosses val="autoZero"/>
        <c:auto val="1"/>
        <c:lblOffset val="100"/>
        <c:tickLblSkip val="1"/>
        <c:noMultiLvlLbl val="0"/>
      </c:catAx>
      <c:valAx>
        <c:axId val="59445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3120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9265"/>
          <c:w val="0.597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MUERTES VIOLENTAS SEGÚN PROVINCIAS, DICIEMBRE DE 2008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988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'Homicidios según la Provincia'!$D$7</c:f>
              <c:strCache>
                <c:ptCount val="1"/>
                <c:pt idx="0">
                  <c:v>  INACIF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'Homicidios según la Provincia'!$B$8:$B$39</c:f>
              <c:strCache/>
            </c:strRef>
          </c:cat>
          <c:val>
            <c:numRef>
              <c:f>'Homicidios según la Provincia'!$D$8:$D$39</c:f>
              <c:numCache/>
            </c:numRef>
          </c:val>
        </c:ser>
        <c:ser>
          <c:idx val="1"/>
          <c:order val="1"/>
          <c:tx>
            <c:strRef>
              <c:f>'Homicidios según la Provincia'!$C$7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'Homicidios según la Provincia'!$C$8:$C$39</c:f>
              <c:numCache/>
            </c:numRef>
          </c:val>
        </c:ser>
        <c:ser>
          <c:idx val="2"/>
          <c:order val="2"/>
          <c:tx>
            <c:strRef>
              <c:f>'Homicidios según la Provincia'!$E$7</c:f>
              <c:strCache>
                <c:ptCount val="1"/>
                <c:pt idx="0">
                  <c:v>POLICIA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'Homicidios según la Provincia'!$B$8:$B$39</c:f>
              <c:strCache/>
            </c:strRef>
          </c:cat>
          <c:val>
            <c:numRef>
              <c:f>'Homicidios según la Provincia'!$E$8:$E$39</c:f>
            </c:numRef>
          </c:val>
        </c:ser>
        <c:axId val="12057411"/>
        <c:axId val="41407836"/>
      </c:barChart>
      <c:catAx>
        <c:axId val="12057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407836"/>
        <c:crosses val="autoZero"/>
        <c:auto val="1"/>
        <c:lblOffset val="100"/>
        <c:tickLblSkip val="1"/>
        <c:noMultiLvlLbl val="0"/>
      </c:catAx>
      <c:valAx>
        <c:axId val="414078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7411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96475"/>
          <c:w val="0.2877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Rep. Dom'!#REF!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Rep. Dom'!#REF!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Rep. Dom'!#REF!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65246463"/>
        <c:axId val="50347256"/>
      </c:barChart>
      <c:catAx>
        <c:axId val="6524646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7256"/>
        <c:crosses val="autoZero"/>
        <c:auto val="1"/>
        <c:lblOffset val="100"/>
        <c:tickLblSkip val="1"/>
        <c:noMultiLvlLbl val="0"/>
      </c:catAx>
      <c:valAx>
        <c:axId val="50347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Rep. Dom'!#REF!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 
SEGÚN DÍAS DE LA SEMANA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"/>
          <c:y val="0.15825"/>
          <c:w val="0.516"/>
          <c:h val="0.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Dias Rep. Dom'!$D$15:$E$16</c:f>
              <c:multiLvlStrCache/>
            </c:multiLvlStrRef>
          </c:cat>
          <c:val>
            <c:numRef>
              <c:f>'Según Dias Rep. Dom'!$F$15:$F$16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Días Sto. Dgo'!#REF!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Sto. Dgo'!#REF!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Sto. Dgo'!#REF!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Días Sto. Dgo'!#REF!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Sto. Dgo'!#REF!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Sto. Dgo'!#REF!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Días Sto. Dgo'!#REF!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Sto. Dgo'!#REF!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Sto. Dgo'!#REF!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50472121"/>
        <c:axId val="51595906"/>
      </c:barChart>
      <c:catAx>
        <c:axId val="5047212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5906"/>
        <c:crosses val="autoZero"/>
        <c:auto val="1"/>
        <c:lblOffset val="100"/>
        <c:tickLblSkip val="1"/>
        <c:noMultiLvlLbl val="0"/>
      </c:catAx>
      <c:valAx>
        <c:axId val="5159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Días Sto. Dgo'!#REF!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Días Sto. Dgo'!#REF!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Sto. Dgo'!#REF!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 
SEGÚN DÍAS DE LA SEMANA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18325"/>
          <c:w val="0.50575"/>
          <c:h val="0.51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Días Sto. Dgo'!$D$15:$E$16</c:f>
              <c:multiLvlStrCache/>
            </c:multiLvlStrRef>
          </c:cat>
          <c:val>
            <c:numRef>
              <c:f>'Según Días Sto. Dgo'!$F$15:$F$16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Días D.N. 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D.N.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D.N.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Días D.N.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D.N.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D.N.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Días D.N.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D.N.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D.N.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61709971"/>
        <c:axId val="18518828"/>
      </c:barChart>
      <c:catAx>
        <c:axId val="6170997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8828"/>
        <c:crosses val="autoZero"/>
        <c:auto val="1"/>
        <c:lblOffset val="100"/>
        <c:tickLblSkip val="1"/>
        <c:noMultiLvlLbl val="0"/>
      </c:catAx>
      <c:valAx>
        <c:axId val="1851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Días D.N. 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Días D.N.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D.N.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MUERTES VIOLENTAS 
SEGÚN DÍAS DE LA SEMANA</a:t>
            </a:r>
          </a:p>
        </c:rich>
      </c:tx>
      <c:layout>
        <c:manualLayout>
          <c:xMode val="factor"/>
          <c:yMode val="factor"/>
          <c:x val="0.06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"/>
          <c:y val="0.21775"/>
          <c:w val="0.447"/>
          <c:h val="0.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Días D.N. '!$D$15:$E$16</c:f>
              <c:multiLvlStrCache/>
            </c:multiLvlStrRef>
          </c:cat>
          <c:val>
            <c:numRef>
              <c:f>'Según Días D.N. '!$F$15:$F$16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Días Stgo.'!#REF!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Stgo.'!#REF!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Stgo.'!#REF!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Días Stgo.'!#REF!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Stgo.'!#REF!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Stgo.'!#REF!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Días Stgo.'!#REF!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Días Stgo.'!#REF!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Stgo.'!#REF!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32451725"/>
        <c:axId val="23630070"/>
      </c:barChart>
      <c:catAx>
        <c:axId val="3245172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0070"/>
        <c:crosses val="autoZero"/>
        <c:auto val="1"/>
        <c:lblOffset val="100"/>
        <c:tickLblSkip val="1"/>
        <c:noMultiLvlLbl val="0"/>
      </c:catAx>
      <c:valAx>
        <c:axId val="2363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000000"/>
                </a:solidFill>
              </a:rPr>
              <a:t>MUERTES VIOLENTAS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: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HOMICIDIOS Y ACCIONES LEGALES P.N.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DICIEMBRE DE 2008, REPÚBLICA DOMINICAN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06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13325"/>
          <c:w val="0.708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'Totales (P.N-INACIF-FISCALIAS)'!$C$14</c:f>
              <c:strCache>
                <c:ptCount val="1"/>
                <c:pt idx="0">
                  <c:v>DATOS POLICÍA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(P.N-INACIF-FISCALIAS)'!$C$15:$C$17</c:f>
              <c:strCache/>
            </c:strRef>
          </c:cat>
          <c:val>
            <c:numRef>
              <c:f>'Totales (P.N-INACIF-FISCALIAS)'!$E$15:$E$17</c:f>
              <c:numCache/>
            </c:numRef>
          </c:val>
        </c:ser>
        <c:ser>
          <c:idx val="1"/>
          <c:order val="1"/>
          <c:tx>
            <c:strRef>
              <c:f>'Totales (P.N-INACIF-FISCALIAS)'!$C$20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(P.N-INACIF-FISCALIAS)'!$C$15:$C$17</c:f>
              <c:strCache/>
            </c:strRef>
          </c:cat>
          <c:val>
            <c:numRef>
              <c:f>'Totales (P.N-INACIF-FISCALIAS)'!$E$21:$E$23</c:f>
              <c:numCache/>
            </c:numRef>
          </c:val>
        </c:ser>
        <c:ser>
          <c:idx val="2"/>
          <c:order val="2"/>
          <c:tx>
            <c:v>'Totales (P.N-INACIF-FISCALIAS)'!#REF!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'Totales (P.N-INACIF-FISCALIAS)'!#REF!</c:f>
              <c:numCache>
                <c:ptCount val="1"/>
                <c:pt idx="0">
                  <c:v>1</c:v>
                </c:pt>
              </c:numCache>
            </c:numRef>
          </c:val>
        </c:ser>
        <c:gapWidth val="250"/>
        <c:axId val="37126205"/>
        <c:axId val="65700390"/>
      </c:barChart>
      <c:catAx>
        <c:axId val="3712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0390"/>
        <c:crosses val="autoZero"/>
        <c:auto val="1"/>
        <c:lblOffset val="100"/>
        <c:tickLblSkip val="1"/>
        <c:noMultiLvlLbl val="0"/>
      </c:catAx>
      <c:valAx>
        <c:axId val="6570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25"/>
          <c:y val="0.8225"/>
          <c:w val="0.62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Días Stgo.'!#REF!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Días Stgo.'!#REF!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Días Stgo.'!#REF!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MUERTES VIOLENTAS  
SEGÚN DÍAS DE LA SEMANA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"/>
          <c:y val="0.19575"/>
          <c:w val="0.4125"/>
          <c:h val="0.5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Días Stgo.'!$D$15:$E$16</c:f>
              <c:multiLvlStrCache/>
            </c:multiLvlStrRef>
          </c:cat>
          <c:val>
            <c:numRef>
              <c:f>'Según Días Stgo.'!$F$15:$F$16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MUERTES VIOLENTAS 
SEGÚN LA EDAD DE LA  VICTIMA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"/>
          <c:y val="0.36825"/>
          <c:w val="0.3675"/>
          <c:h val="0.57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Rep. Dom'!$C$15:$D$20</c:f>
              <c:multiLvlStrCache/>
            </c:multiLvlStrRef>
          </c:cat>
          <c:val>
            <c:numRef>
              <c:f>'Según Edad Rep. Dom'!$E$15:$E$20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 
SEGÚN LA EDAD DE LA  VICTIMA</a:t>
            </a:r>
          </a:p>
        </c:rich>
      </c:tx>
      <c:layout>
        <c:manualLayout>
          <c:xMode val="factor"/>
          <c:yMode val="factor"/>
          <c:x val="-0.04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"/>
          <c:y val="0.26925"/>
          <c:w val="0.4825"/>
          <c:h val="0.5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Sto. Dgo.'!$C$15:$D$20</c:f>
              <c:multiLvlStrCache/>
            </c:multiLvlStrRef>
          </c:cat>
          <c:val>
            <c:numRef>
              <c:f>'Según Edad Sto. Dgo.'!$E$15:$E$20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
SEGÚN LA EDAD DE LA  VICTIMA</a:t>
            </a:r>
          </a:p>
        </c:rich>
      </c:tx>
      <c:layout>
        <c:manualLayout>
          <c:xMode val="factor"/>
          <c:yMode val="factor"/>
          <c:x val="0.015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25"/>
          <c:y val="0.2635"/>
          <c:w val="0.47675"/>
          <c:h val="0.5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D.N.'!$C$15:$D$20</c:f>
              <c:multiLvlStrCache/>
            </c:multiLvlStrRef>
          </c:cat>
          <c:val>
            <c:numRef>
              <c:f>'Según Edad D.N.'!$E$15:$E$20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 
SEGÚN  LA EDAD DE LA  VICTIMA</a:t>
            </a:r>
          </a:p>
        </c:rich>
      </c:tx>
      <c:layout>
        <c:manualLayout>
          <c:xMode val="factor"/>
          <c:yMode val="factor"/>
          <c:x val="0.0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5"/>
          <c:y val="0.31825"/>
          <c:w val="0.36625"/>
          <c:h val="0.48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STGO '!$C$15:$D$20</c:f>
              <c:multiLvlStrCache/>
            </c:multiLvlStrRef>
          </c:cat>
          <c:val>
            <c:numRef>
              <c:f>'Según Edad STGO 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
SEGÚN LA HORA DE COMISIÓN (DIURNA O NOCTURNA) 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25"/>
          <c:y val="0.2285"/>
          <c:w val="0.47925"/>
          <c:h val="0.64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REP. DOM.'!$B$15:$C$16</c:f>
              <c:multiLvlStrCache/>
            </c:multiLvlStrRef>
          </c:cat>
          <c:val>
            <c:numRef>
              <c:f>'Según Hora REP. DOM.'!$D$15:$D$16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
SEGÚN LA HORA DE COMISIÓN (DIURNA O NOCTURNA) </a:t>
            </a:r>
          </a:p>
        </c:rich>
      </c:tx>
      <c:layout>
        <c:manualLayout>
          <c:xMode val="factor"/>
          <c:yMode val="factor"/>
          <c:x val="0.03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75"/>
          <c:y val="0.25625"/>
          <c:w val="0.487"/>
          <c:h val="0.5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'Según Hora STO. DGO'!$B$15:$B$16</c:f>
              <c:strCache/>
            </c:strRef>
          </c:cat>
          <c:val>
            <c:numRef>
              <c:f>'Según Hora STO. DGO'!$D$15:$D$16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MUERTES VIOLENTAS  
SEGÚN LA HORA DE COMISIÓN (DIURNA O NOCTURNA) 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25"/>
          <c:y val="0.283"/>
          <c:w val="0.42175"/>
          <c:h val="0.509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D. N.'!$B$15:$C$16</c:f>
              <c:multiLvlStrCache/>
            </c:multiLvlStrRef>
          </c:cat>
          <c:val>
            <c:numRef>
              <c:f>'Según Hora D. N.'!$D$15:$D$16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MUERTES VIOLENTAS  
SEGÚN LA HORA DE COMISIÓN (DIURNA O NOCTURNA) 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29925"/>
          <c:w val="0.373"/>
          <c:h val="0.496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STGO'!$B$15:$C$16</c:f>
              <c:multiLvlStrCache/>
            </c:multiLvlStrRef>
          </c:cat>
          <c:val>
            <c:numRef>
              <c:f>'Según Hora STGO'!$D$15:$D$16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HOMICIDIOS RELACIONADOS DIRECTAMENTE CON LA DELINCUENCIA</a:t>
            </a:r>
          </a:p>
        </c:rich>
      </c:tx>
      <c:layout>
        <c:manualLayout>
          <c:xMode val="factor"/>
          <c:yMode val="factor"/>
          <c:x val="-0.1035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5"/>
          <c:y val="0.449"/>
          <c:w val="0.39375"/>
          <c:h val="0.38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RD'!$B$16:$B$22</c:f>
              <c:strCache/>
            </c:strRef>
          </c:cat>
          <c:val>
            <c:numRef>
              <c:f>'Circunstancia RD'!$C$16:$C$22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"/>
      <c:rotY val="334"/>
      <c:depthPercent val="100"/>
      <c:rAngAx val="0"/>
      <c:perspective val="30"/>
    </c:view3D>
    <c:plotArea>
      <c:layout>
        <c:manualLayout>
          <c:xMode val="edge"/>
          <c:yMode val="edge"/>
          <c:x val="0.21725"/>
          <c:y val="0.11525"/>
          <c:w val="0.69025"/>
          <c:h val="0.88475"/>
        </c:manualLayout>
      </c:layout>
      <c:bar3DChart>
        <c:barDir val="col"/>
        <c:grouping val="clustered"/>
        <c:varyColors val="0"/>
        <c:ser>
          <c:idx val="0"/>
          <c:order val="0"/>
          <c:tx>
            <c:v>'T_Comparación  (P.N.-INACIF)'!#REF!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2394
 Muertes Violenats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962
 Muertes Violentas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'T_Comparación  (P.N.-INACIF)'!$C$15:$C$15</c:f>
              <c:strCache/>
            </c:strRef>
          </c:cat>
          <c:val>
            <c:numRef>
              <c:f>'T_Comparación  (P.N.-INACIF)'!$D$15:$D$15</c:f>
              <c:numCache/>
            </c:numRef>
          </c:val>
          <c:shape val="box"/>
        </c:ser>
        <c:ser>
          <c:idx val="1"/>
          <c:order val="1"/>
          <c:tx>
            <c:strRef>
              <c:f>'T_Comparación  (P.N.-INACIF)'!$C$15</c:f>
              <c:strCache>
                <c:ptCount val="1"/>
                <c:pt idx="0">
                  <c:v>INACIF Y P.N.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'T_Comparación  (P.N.-INACIF)'!$C$15:$C$15</c:f>
              <c:strCache/>
            </c:strRef>
          </c:cat>
          <c:val>
            <c:numRef>
              <c:f>'T_Comparación  (P.N.-INACIF)'!$E$15:$E$15</c:f>
              <c:numCache/>
            </c:numRef>
          </c:val>
          <c:shape val="box"/>
        </c:ser>
        <c:gapWidth val="60"/>
        <c:shape val="box"/>
        <c:axId val="11344039"/>
        <c:axId val="34987488"/>
      </c:bar3DChart>
      <c:catAx>
        <c:axId val="11344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987488"/>
        <c:crosses val="autoZero"/>
        <c:auto val="1"/>
        <c:lblOffset val="100"/>
        <c:tickLblSkip val="1"/>
        <c:noMultiLvlLbl val="0"/>
      </c:catAx>
      <c:valAx>
        <c:axId val="34987488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4039"/>
        <c:crosses val="max"/>
        <c:crossBetween val="between"/>
        <c:dispUnits/>
        <c:majorUnit val="200"/>
        <c:minorUnit val="5"/>
      </c:valAx>
      <c:spPr>
        <a:noFill/>
        <a:ln>
          <a:noFill/>
        </a:ln>
      </c:spPr>
    </c:plotArea>
    <c:floor>
      <c:spPr>
        <a:solidFill>
          <a:srgbClr val="FFCC99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Muertes Violentas Según Sexo 
Datos Policía Nacional</a:t>
            </a:r>
          </a:p>
        </c:rich>
      </c:tx>
      <c:layout>
        <c:manualLayout>
          <c:xMode val="factor"/>
          <c:yMode val="factor"/>
          <c:x val="-0.03525"/>
          <c:y val="0.03075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4925"/>
          <c:y val="0.185"/>
          <c:w val="0.74925"/>
          <c:h val="0.55775"/>
        </c:manualLayout>
      </c:layout>
      <c:pie3DChart>
        <c:varyColors val="1"/>
        <c:ser>
          <c:idx val="0"/>
          <c:order val="0"/>
          <c:tx>
            <c:strRef>
              <c:f>'Segú el Sexo enero-diciembre'!$C$17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 enero-diciembre'!$C$17:$C$18</c:f>
              <c:strCache/>
            </c:strRef>
          </c:cat>
          <c:val>
            <c:numRef>
              <c:f>'Segú el Sexo enero-diciembre'!$D$17:$D$18</c:f>
              <c:numCache/>
            </c:numRef>
          </c:val>
        </c:ser>
        <c:ser>
          <c:idx val="1"/>
          <c:order val="1"/>
          <c:tx>
            <c:strRef>
              <c:f>'Segú el Sexo enero-diciembre'!$C$18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 enero-diciembre'!$C$17:$C$18</c:f>
              <c:strCache/>
            </c:strRef>
          </c:cat>
          <c:val>
            <c:numRef>
              <c:f>'Segú el Sexo enero-diciembre'!$E$17:$E$18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Muertes Violentas Según Sexo
Datos INACIF</a:t>
            </a:r>
          </a:p>
        </c:rich>
      </c:tx>
      <c:layout>
        <c:manualLayout>
          <c:xMode val="factor"/>
          <c:yMode val="factor"/>
          <c:x val="0.0415"/>
          <c:y val="-0.011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345"/>
          <c:y val="0.1925"/>
          <c:w val="0.69225"/>
          <c:h val="0.61825"/>
        </c:manualLayout>
      </c:layout>
      <c:pie3DChart>
        <c:varyColors val="1"/>
        <c:ser>
          <c:idx val="0"/>
          <c:order val="0"/>
          <c:tx>
            <c:strRef>
              <c:f>'Segú el Sexo enero-diciembre'!$C$17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 enero-diciembre'!$C$17:$C$18</c:f>
              <c:strCache/>
            </c:strRef>
          </c:cat>
          <c:val>
            <c:numRef>
              <c:f>'Segú el Sexo enero-diciembre'!$E$17:$E$18</c:f>
              <c:numCache/>
            </c:numRef>
          </c:val>
        </c:ser>
        <c:ser>
          <c:idx val="1"/>
          <c:order val="1"/>
          <c:tx>
            <c:strRef>
              <c:f>'Segú el Sexo enero-diciembre'!$C$18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 enero-diciembre'!$C$17:$C$18</c:f>
              <c:strCache/>
            </c:strRef>
          </c:cat>
          <c:val>
            <c:numRef>
              <c:f>'Segú el Sexo enero-diciembre'!$E$17:$E$18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HOMICIDIOS RELACIONADOS DIRECTAMENTE CON  LA DELINCUENCIA</a:t>
            </a:r>
          </a:p>
        </c:rich>
      </c:tx>
      <c:layout>
        <c:manualLayout>
          <c:xMode val="factor"/>
          <c:yMode val="factor"/>
          <c:x val="-0.01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33875"/>
          <c:w val="0.33375"/>
          <c:h val="0.31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RD (2)'!$B$16:$B$25</c:f>
              <c:strCache/>
            </c:strRef>
          </c:cat>
          <c:val>
            <c:numRef>
              <c:f>'Circunstancia RD (2)'!$O$16:$O$25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HOMICIDIOS NO RELACIONADOS DIRECTAMENTE CON LA DELINCUENCIA</a:t>
            </a:r>
          </a:p>
        </c:rich>
      </c:tx>
      <c:layout>
        <c:manualLayout>
          <c:xMode val="factor"/>
          <c:yMode val="factor"/>
          <c:x val="0.114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75"/>
          <c:y val="0.363"/>
          <c:w val="0.26425"/>
          <c:h val="0.3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RD (2)'!$B$30:$B$42</c:f>
              <c:strCache/>
            </c:strRef>
          </c:cat>
          <c:val>
            <c:numRef>
              <c:f>'Circunstancia RD (2)'!$O$30:$O$42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"/>
          <c:w val="0.967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'Comparacion Meses1'!$C$13:$C$14</c:f>
              <c:strCache>
                <c:ptCount val="1"/>
                <c:pt idx="0">
                  <c:v>HOMICIDIOS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Meses1'!$B$15:$B$26</c:f>
              <c:strCache/>
            </c:strRef>
          </c:cat>
          <c:val>
            <c:numRef>
              <c:f>'Comparacion Meses1'!$C$15:$C$26</c:f>
              <c:numCache/>
            </c:numRef>
          </c:val>
          <c:smooth val="1"/>
        </c:ser>
        <c:ser>
          <c:idx val="1"/>
          <c:order val="1"/>
          <c:tx>
            <c:strRef>
              <c:f>'Comparacion Meses1'!$D$13:$D$14</c:f>
              <c:strCache>
                <c:ptCount val="1"/>
                <c:pt idx="0">
                  <c:v>ACCIÓN LEGAL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Meses1'!$B$15:$B$26</c:f>
              <c:strCache/>
            </c:strRef>
          </c:cat>
          <c:val>
            <c:numRef>
              <c:f>'Comparacion Meses1'!$D$15:$D$26</c:f>
              <c:numCache/>
            </c:numRef>
          </c:val>
          <c:smooth val="1"/>
        </c:ser>
        <c:ser>
          <c:idx val="2"/>
          <c:order val="2"/>
          <c:tx>
            <c:strRef>
              <c:f>'Comparacion Meses1'!$E$13:$E$14</c:f>
              <c:strCache>
                <c:ptCount val="1"/>
                <c:pt idx="0">
                  <c:v>MUERTES VIOLENTAS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Meses1'!$B$15:$B$26</c:f>
              <c:strCache/>
            </c:strRef>
          </c:cat>
          <c:val>
            <c:numRef>
              <c:f>'Comparacion Meses1'!$E$15:$E$26</c:f>
              <c:numCache/>
            </c:numRef>
          </c:val>
          <c:smooth val="1"/>
        </c:ser>
        <c:marker val="1"/>
        <c:axId val="46451937"/>
        <c:axId val="15414250"/>
      </c:lineChart>
      <c:catAx>
        <c:axId val="4645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4250"/>
        <c:crosses val="autoZero"/>
        <c:auto val="1"/>
        <c:lblOffset val="100"/>
        <c:tickLblSkip val="1"/>
        <c:noMultiLvlLbl val="0"/>
      </c:catAx>
      <c:valAx>
        <c:axId val="15414250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5193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4225"/>
          <c:w val="0.920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HOMICIDIOS NO RELACIONADOS DIRECTAMENTE CON LA DELINCUENCIA</a:t>
            </a:r>
          </a:p>
        </c:rich>
      </c:tx>
      <c:layout>
        <c:manualLayout>
          <c:xMode val="factor"/>
          <c:yMode val="factor"/>
          <c:x val="0.099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42975"/>
          <c:w val="0.24925"/>
          <c:h val="0.24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RD'!$B$28:$B$37</c:f>
              <c:strCache/>
            </c:strRef>
          </c:cat>
          <c:val>
            <c:numRef>
              <c:f>'Circunstancia RD'!$C$28:$C$37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HOMICIDIOS RELACIONADOS DIRECTAMENTE CON LA DELINCUENCIA</a:t>
            </a:r>
          </a:p>
        </c:rich>
      </c:tx>
      <c:layout>
        <c:manualLayout>
          <c:xMode val="factor"/>
          <c:yMode val="factor"/>
          <c:x val="-0.09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25"/>
          <c:y val="0.2945"/>
          <c:w val="0.41"/>
          <c:h val="0.3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SD'!$B$16:$B$22</c:f>
              <c:strCache/>
            </c:strRef>
          </c:cat>
          <c:val>
            <c:numRef>
              <c:f>'Circunstancia SD'!$C$16:$C$22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HOMICIDIOS NO RELACIONADOS DIRECTAMENTE CON LA DELINCUENCIA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3285"/>
          <c:w val="0.391"/>
          <c:h val="0.3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SD'!$B$27:$B$33</c:f>
              <c:strCache/>
            </c:strRef>
          </c:cat>
          <c:val>
            <c:numRef>
              <c:f>'Circunstancia SD'!$C$27:$C$33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HOMICIDIOS RELACIONADOS DIRECTAMENTE CON LA DELINCUENCIA</a:t>
            </a:r>
          </a:p>
        </c:rich>
      </c:tx>
      <c:layout>
        <c:manualLayout>
          <c:xMode val="factor"/>
          <c:yMode val="factor"/>
          <c:x val="-0.080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3655"/>
          <c:w val="0.36175"/>
          <c:h val="0.32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DN'!$B$16:$B$19</c:f>
              <c:strCache/>
            </c:strRef>
          </c:cat>
          <c:val>
            <c:numRef>
              <c:f>'Circunstancia DN'!$C$16:$C$19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HOMICIDIOS NO RELACIONADOS DIRECTAMENTE CON LA DELINCUENCIA</a:t>
            </a:r>
          </a:p>
        </c:rich>
      </c:tx>
      <c:layout>
        <c:manualLayout>
          <c:xMode val="factor"/>
          <c:yMode val="factor"/>
          <c:x val="0.039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48425"/>
          <c:w val="0.3415"/>
          <c:h val="0.3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'Circunstancia DN'!$B$25:$B$31</c:f>
              <c:strCache/>
            </c:strRef>
          </c:cat>
          <c:val>
            <c:numRef>
              <c:f>'Circunstancia DN'!$C$25:$C$31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9525</xdr:rowOff>
    </xdr:from>
    <xdr:to>
      <xdr:col>3</xdr:col>
      <xdr:colOff>676275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17</xdr:row>
      <xdr:rowOff>104775</xdr:rowOff>
    </xdr:from>
    <xdr:to>
      <xdr:col>5</xdr:col>
      <xdr:colOff>457200</xdr:colOff>
      <xdr:row>45</xdr:row>
      <xdr:rowOff>114300</xdr:rowOff>
    </xdr:to>
    <xdr:graphicFrame>
      <xdr:nvGraphicFramePr>
        <xdr:cNvPr id="2" name="Chart 3"/>
        <xdr:cNvGraphicFramePr/>
      </xdr:nvGraphicFramePr>
      <xdr:xfrm>
        <a:off x="504825" y="3019425"/>
        <a:ext cx="46863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3</xdr:col>
      <xdr:colOff>828675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20</xdr:row>
      <xdr:rowOff>57150</xdr:rowOff>
    </xdr:from>
    <xdr:to>
      <xdr:col>5</xdr:col>
      <xdr:colOff>1295400</xdr:colOff>
      <xdr:row>56</xdr:row>
      <xdr:rowOff>95250</xdr:rowOff>
    </xdr:to>
    <xdr:graphicFrame>
      <xdr:nvGraphicFramePr>
        <xdr:cNvPr id="2" name="Chart 2"/>
        <xdr:cNvGraphicFramePr/>
      </xdr:nvGraphicFramePr>
      <xdr:xfrm>
        <a:off x="447675" y="3886200"/>
        <a:ext cx="570547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36</xdr:row>
      <xdr:rowOff>104775</xdr:rowOff>
    </xdr:from>
    <xdr:to>
      <xdr:col>3</xdr:col>
      <xdr:colOff>857250</xdr:colOff>
      <xdr:row>37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81375" y="65246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65%</a:t>
          </a:r>
        </a:p>
      </xdr:txBody>
    </xdr:sp>
    <xdr:clientData/>
  </xdr:twoCellAnchor>
  <xdr:twoCellAnchor>
    <xdr:from>
      <xdr:col>3</xdr:col>
      <xdr:colOff>276225</xdr:colOff>
      <xdr:row>23</xdr:row>
      <xdr:rowOff>57150</xdr:rowOff>
    </xdr:from>
    <xdr:to>
      <xdr:col>3</xdr:col>
      <xdr:colOff>914400</xdr:colOff>
      <xdr:row>24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438525" y="437197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xdr:txBody>
    </xdr:sp>
    <xdr:clientData/>
  </xdr:twoCellAnchor>
  <xdr:twoCellAnchor>
    <xdr:from>
      <xdr:col>3</xdr:col>
      <xdr:colOff>266700</xdr:colOff>
      <xdr:row>26</xdr:row>
      <xdr:rowOff>142875</xdr:rowOff>
    </xdr:from>
    <xdr:to>
      <xdr:col>3</xdr:col>
      <xdr:colOff>904875</xdr:colOff>
      <xdr:row>27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429000" y="494347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23%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0.37</cdr:y>
    </cdr:from>
    <cdr:to>
      <cdr:x>0.90425</cdr:x>
      <cdr:y>0.4345</cdr:y>
    </cdr:to>
    <cdr:sp>
      <cdr:nvSpPr>
        <cdr:cNvPr id="1" name="Text Box 5"/>
        <cdr:cNvSpPr txBox="1">
          <a:spLocks noChangeArrowheads="1"/>
        </cdr:cNvSpPr>
      </cdr:nvSpPr>
      <cdr:spPr>
        <a:xfrm>
          <a:off x="6124575" y="1143000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0.80275</cdr:x>
      <cdr:y>0.02075</cdr:y>
    </cdr:from>
    <cdr:to>
      <cdr:x>0.89575</cdr:x>
      <cdr:y>0.1245</cdr:y>
    </cdr:to>
    <cdr:sp>
      <cdr:nvSpPr>
        <cdr:cNvPr id="2" name="Text Box 14"/>
        <cdr:cNvSpPr txBox="1">
          <a:spLocks noChangeArrowheads="1"/>
        </cdr:cNvSpPr>
      </cdr:nvSpPr>
      <cdr:spPr>
        <a:xfrm>
          <a:off x="6181725" y="57150"/>
          <a:ext cx="7143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cdr:txBody>
    </cdr:sp>
  </cdr:relSizeAnchor>
  <cdr:relSizeAnchor xmlns:cdr="http://schemas.openxmlformats.org/drawingml/2006/chartDrawing">
    <cdr:from>
      <cdr:x>0.802</cdr:x>
      <cdr:y>0.19125</cdr:y>
    </cdr:from>
    <cdr:to>
      <cdr:x>0.895</cdr:x>
      <cdr:y>0.25425</cdr:y>
    </cdr:to>
    <cdr:sp>
      <cdr:nvSpPr>
        <cdr:cNvPr id="3" name="Text Box 19"/>
        <cdr:cNvSpPr txBox="1">
          <a:spLocks noChangeArrowheads="1"/>
        </cdr:cNvSpPr>
      </cdr:nvSpPr>
      <cdr:spPr>
        <a:xfrm>
          <a:off x="6172200" y="590550"/>
          <a:ext cx="714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19%</a:t>
          </a:r>
        </a:p>
      </cdr:txBody>
    </cdr:sp>
  </cdr:relSizeAnchor>
  <cdr:relSizeAnchor xmlns:cdr="http://schemas.openxmlformats.org/drawingml/2006/chartDrawing">
    <cdr:from>
      <cdr:x>0.4175</cdr:x>
      <cdr:y>0.37</cdr:y>
    </cdr:from>
    <cdr:to>
      <cdr:x>0.47925</cdr:x>
      <cdr:y>0.43375</cdr:y>
    </cdr:to>
    <cdr:sp>
      <cdr:nvSpPr>
        <cdr:cNvPr id="4" name="Text Box 20"/>
        <cdr:cNvSpPr txBox="1">
          <a:spLocks noChangeArrowheads="1"/>
        </cdr:cNvSpPr>
      </cdr:nvSpPr>
      <cdr:spPr>
        <a:xfrm>
          <a:off x="3209925" y="114300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0.40325</cdr:x>
      <cdr:y>0.19125</cdr:y>
    </cdr:from>
    <cdr:to>
      <cdr:x>0.495</cdr:x>
      <cdr:y>0.2535</cdr:y>
    </cdr:to>
    <cdr:sp>
      <cdr:nvSpPr>
        <cdr:cNvPr id="5" name="Text Box 21"/>
        <cdr:cNvSpPr txBox="1">
          <a:spLocks noChangeArrowheads="1"/>
        </cdr:cNvSpPr>
      </cdr:nvSpPr>
      <cdr:spPr>
        <a:xfrm>
          <a:off x="3105150" y="5905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19%</a:t>
          </a:r>
        </a:p>
      </cdr:txBody>
    </cdr:sp>
  </cdr:relSizeAnchor>
  <cdr:relSizeAnchor xmlns:cdr="http://schemas.openxmlformats.org/drawingml/2006/chartDrawing">
    <cdr:from>
      <cdr:x>0.393</cdr:x>
      <cdr:y>0.04275</cdr:y>
    </cdr:from>
    <cdr:to>
      <cdr:x>0.4785</cdr:x>
      <cdr:y>0.10775</cdr:y>
    </cdr:to>
    <cdr:sp>
      <cdr:nvSpPr>
        <cdr:cNvPr id="6" name="Text Box 22"/>
        <cdr:cNvSpPr txBox="1">
          <a:spLocks noChangeArrowheads="1"/>
        </cdr:cNvSpPr>
      </cdr:nvSpPr>
      <cdr:spPr>
        <a:xfrm>
          <a:off x="3019425" y="123825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20</xdr:row>
      <xdr:rowOff>47625</xdr:rowOff>
    </xdr:from>
    <xdr:to>
      <xdr:col>12</xdr:col>
      <xdr:colOff>581025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352425" y="4133850"/>
        <a:ext cx="77057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0</xdr:row>
      <xdr:rowOff>0</xdr:rowOff>
    </xdr:from>
    <xdr:to>
      <xdr:col>7</xdr:col>
      <xdr:colOff>266700</xdr:colOff>
      <xdr:row>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0.412</cdr:y>
    </cdr:from>
    <cdr:to>
      <cdr:x>0.864</cdr:x>
      <cdr:y>0.47525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48275" y="1257300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78%</a:t>
          </a:r>
        </a:p>
      </cdr:txBody>
    </cdr:sp>
  </cdr:relSizeAnchor>
  <cdr:relSizeAnchor xmlns:cdr="http://schemas.openxmlformats.org/drawingml/2006/chartDrawing">
    <cdr:from>
      <cdr:x>0.394</cdr:x>
      <cdr:y>0.14975</cdr:y>
    </cdr:from>
    <cdr:to>
      <cdr:x>0.45525</cdr:x>
      <cdr:y>0.213</cdr:y>
    </cdr:to>
    <cdr:sp>
      <cdr:nvSpPr>
        <cdr:cNvPr id="2" name="Text Box 3"/>
        <cdr:cNvSpPr txBox="1">
          <a:spLocks noChangeArrowheads="1"/>
        </cdr:cNvSpPr>
      </cdr:nvSpPr>
      <cdr:spPr>
        <a:xfrm>
          <a:off x="2733675" y="45720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15%</a:t>
          </a:r>
        </a:p>
      </cdr:txBody>
    </cdr:sp>
  </cdr:relSizeAnchor>
  <cdr:relSizeAnchor xmlns:cdr="http://schemas.openxmlformats.org/drawingml/2006/chartDrawing">
    <cdr:from>
      <cdr:x>0.75575</cdr:x>
      <cdr:y>0.037</cdr:y>
    </cdr:from>
    <cdr:to>
      <cdr:x>0.84925</cdr:x>
      <cdr:y>0.0995</cdr:y>
    </cdr:to>
    <cdr:sp>
      <cdr:nvSpPr>
        <cdr:cNvPr id="3" name="Text Box 16"/>
        <cdr:cNvSpPr txBox="1">
          <a:spLocks noChangeArrowheads="1"/>
        </cdr:cNvSpPr>
      </cdr:nvSpPr>
      <cdr:spPr>
        <a:xfrm>
          <a:off x="5248275" y="104775"/>
          <a:ext cx="647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</a:t>
          </a:r>
        </a:p>
      </cdr:txBody>
    </cdr:sp>
  </cdr:relSizeAnchor>
  <cdr:relSizeAnchor xmlns:cdr="http://schemas.openxmlformats.org/drawingml/2006/chartDrawing">
    <cdr:from>
      <cdr:x>0.394</cdr:x>
      <cdr:y>0.412</cdr:y>
    </cdr:from>
    <cdr:to>
      <cdr:x>0.4545</cdr:x>
      <cdr:y>0.47525</cdr:y>
    </cdr:to>
    <cdr:sp>
      <cdr:nvSpPr>
        <cdr:cNvPr id="4" name="Text Box 31"/>
        <cdr:cNvSpPr txBox="1">
          <a:spLocks noChangeArrowheads="1"/>
        </cdr:cNvSpPr>
      </cdr:nvSpPr>
      <cdr:spPr>
        <a:xfrm>
          <a:off x="2733675" y="1257300"/>
          <a:ext cx="419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75%</a:t>
          </a:r>
        </a:p>
      </cdr:txBody>
    </cdr:sp>
  </cdr:relSizeAnchor>
  <cdr:relSizeAnchor xmlns:cdr="http://schemas.openxmlformats.org/drawingml/2006/chartDrawing">
    <cdr:from>
      <cdr:x>0.394</cdr:x>
      <cdr:y>0.063</cdr:y>
    </cdr:from>
    <cdr:to>
      <cdr:x>0.453</cdr:x>
      <cdr:y>0.12425</cdr:y>
    </cdr:to>
    <cdr:sp>
      <cdr:nvSpPr>
        <cdr:cNvPr id="5" name="Text Box 33"/>
        <cdr:cNvSpPr txBox="1">
          <a:spLocks noChangeArrowheads="1"/>
        </cdr:cNvSpPr>
      </cdr:nvSpPr>
      <cdr:spPr>
        <a:xfrm>
          <a:off x="2733675" y="19050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  <cdr:relSizeAnchor xmlns:cdr="http://schemas.openxmlformats.org/drawingml/2006/chartDrawing">
    <cdr:from>
      <cdr:x>0.7475</cdr:x>
      <cdr:y>0.14975</cdr:y>
    </cdr:from>
    <cdr:to>
      <cdr:x>0.85575</cdr:x>
      <cdr:y>0.213</cdr:y>
    </cdr:to>
    <cdr:sp>
      <cdr:nvSpPr>
        <cdr:cNvPr id="6" name="Text Box 34"/>
        <cdr:cNvSpPr txBox="1">
          <a:spLocks noChangeArrowheads="1"/>
        </cdr:cNvSpPr>
      </cdr:nvSpPr>
      <cdr:spPr>
        <a:xfrm>
          <a:off x="5191125" y="457200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0</xdr:rowOff>
    </xdr:from>
    <xdr:to>
      <xdr:col>11</xdr:col>
      <xdr:colOff>552450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8575" y="3924300"/>
        <a:ext cx="6953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7</xdr:col>
      <xdr:colOff>152400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0.5305</cdr:y>
    </cdr:from>
    <cdr:to>
      <cdr:x>0.8905</cdr:x>
      <cdr:y>0.592</cdr:y>
    </cdr:to>
    <cdr:sp>
      <cdr:nvSpPr>
        <cdr:cNvPr id="1" name="Text Box 17"/>
        <cdr:cNvSpPr txBox="1">
          <a:spLocks noChangeArrowheads="1"/>
        </cdr:cNvSpPr>
      </cdr:nvSpPr>
      <cdr:spPr>
        <a:xfrm>
          <a:off x="5715000" y="161925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63%</a:t>
          </a:r>
        </a:p>
      </cdr:txBody>
    </cdr:sp>
  </cdr:relSizeAnchor>
  <cdr:relSizeAnchor xmlns:cdr="http://schemas.openxmlformats.org/drawingml/2006/chartDrawing">
    <cdr:from>
      <cdr:x>0.817</cdr:x>
      <cdr:y>0.05325</cdr:y>
    </cdr:from>
    <cdr:to>
      <cdr:x>0.88375</cdr:x>
      <cdr:y>0.115</cdr:y>
    </cdr:to>
    <cdr:sp>
      <cdr:nvSpPr>
        <cdr:cNvPr id="2" name="Text Box 18"/>
        <cdr:cNvSpPr txBox="1">
          <a:spLocks noChangeArrowheads="1"/>
        </cdr:cNvSpPr>
      </cdr:nvSpPr>
      <cdr:spPr>
        <a:xfrm>
          <a:off x="5676900" y="161925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21%</a:t>
          </a:r>
        </a:p>
      </cdr:txBody>
    </cdr:sp>
  </cdr:relSizeAnchor>
  <cdr:relSizeAnchor xmlns:cdr="http://schemas.openxmlformats.org/drawingml/2006/chartDrawing">
    <cdr:from>
      <cdr:x>0.4135</cdr:x>
      <cdr:y>0.5305</cdr:y>
    </cdr:from>
    <cdr:to>
      <cdr:x>0.481</cdr:x>
      <cdr:y>0.592</cdr:y>
    </cdr:to>
    <cdr:sp>
      <cdr:nvSpPr>
        <cdr:cNvPr id="3" name="Text Box 31"/>
        <cdr:cNvSpPr txBox="1">
          <a:spLocks noChangeArrowheads="1"/>
        </cdr:cNvSpPr>
      </cdr:nvSpPr>
      <cdr:spPr>
        <a:xfrm>
          <a:off x="2867025" y="161925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cdr:txBody>
    </cdr:sp>
  </cdr:relSizeAnchor>
  <cdr:relSizeAnchor xmlns:cdr="http://schemas.openxmlformats.org/drawingml/2006/chartDrawing">
    <cdr:from>
      <cdr:x>0.40325</cdr:x>
      <cdr:y>0.0565</cdr:y>
    </cdr:from>
    <cdr:to>
      <cdr:x>0.47075</cdr:x>
      <cdr:y>0.1195</cdr:y>
    </cdr:to>
    <cdr:sp>
      <cdr:nvSpPr>
        <cdr:cNvPr id="4" name="Text Box 33"/>
        <cdr:cNvSpPr txBox="1">
          <a:spLocks noChangeArrowheads="1"/>
        </cdr:cNvSpPr>
      </cdr:nvSpPr>
      <cdr:spPr>
        <a:xfrm>
          <a:off x="2800350" y="17145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16%</a:t>
          </a:r>
        </a:p>
      </cdr:txBody>
    </cdr:sp>
  </cdr:relSizeAnchor>
  <cdr:relSizeAnchor xmlns:cdr="http://schemas.openxmlformats.org/drawingml/2006/chartDrawing">
    <cdr:from>
      <cdr:x>0.40325</cdr:x>
      <cdr:y>0.20075</cdr:y>
    </cdr:from>
    <cdr:to>
      <cdr:x>0.47075</cdr:x>
      <cdr:y>0.263</cdr:y>
    </cdr:to>
    <cdr:sp>
      <cdr:nvSpPr>
        <cdr:cNvPr id="5" name="Text Box 35"/>
        <cdr:cNvSpPr txBox="1">
          <a:spLocks noChangeArrowheads="1"/>
        </cdr:cNvSpPr>
      </cdr:nvSpPr>
      <cdr:spPr>
        <a:xfrm>
          <a:off x="2800350" y="60960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16%</a:t>
          </a:r>
        </a:p>
      </cdr:txBody>
    </cdr:sp>
  </cdr:relSizeAnchor>
  <cdr:relSizeAnchor xmlns:cdr="http://schemas.openxmlformats.org/drawingml/2006/chartDrawing">
    <cdr:from>
      <cdr:x>0.817</cdr:x>
      <cdr:y>0.178</cdr:y>
    </cdr:from>
    <cdr:to>
      <cdr:x>0.88375</cdr:x>
      <cdr:y>0.2395</cdr:y>
    </cdr:to>
    <cdr:sp>
      <cdr:nvSpPr>
        <cdr:cNvPr id="6" name="Text Box 36"/>
        <cdr:cNvSpPr txBox="1">
          <a:spLocks noChangeArrowheads="1"/>
        </cdr:cNvSpPr>
      </cdr:nvSpPr>
      <cdr:spPr>
        <a:xfrm>
          <a:off x="5676900" y="542925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19</xdr:row>
      <xdr:rowOff>47625</xdr:rowOff>
    </xdr:from>
    <xdr:to>
      <xdr:col>11</xdr:col>
      <xdr:colOff>600075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476250" y="3971925"/>
        <a:ext cx="6953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7</xdr:col>
      <xdr:colOff>104775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0</xdr:rowOff>
    </xdr:from>
    <xdr:to>
      <xdr:col>5</xdr:col>
      <xdr:colOff>285750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143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35623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123825</xdr:rowOff>
    </xdr:from>
    <xdr:to>
      <xdr:col>8</xdr:col>
      <xdr:colOff>371475</xdr:colOff>
      <xdr:row>53</xdr:row>
      <xdr:rowOff>152400</xdr:rowOff>
    </xdr:to>
    <xdr:graphicFrame>
      <xdr:nvGraphicFramePr>
        <xdr:cNvPr id="4" name="Chart 13"/>
        <xdr:cNvGraphicFramePr/>
      </xdr:nvGraphicFramePr>
      <xdr:xfrm>
        <a:off x="0" y="3457575"/>
        <a:ext cx="6048375" cy="585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5</xdr:col>
      <xdr:colOff>76200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143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35623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17</xdr:row>
      <xdr:rowOff>47625</xdr:rowOff>
    </xdr:from>
    <xdr:to>
      <xdr:col>7</xdr:col>
      <xdr:colOff>628650</xdr:colOff>
      <xdr:row>50</xdr:row>
      <xdr:rowOff>142875</xdr:rowOff>
    </xdr:to>
    <xdr:graphicFrame>
      <xdr:nvGraphicFramePr>
        <xdr:cNvPr id="4" name="Chart 13"/>
        <xdr:cNvGraphicFramePr/>
      </xdr:nvGraphicFramePr>
      <xdr:xfrm>
        <a:off x="133350" y="3381375"/>
        <a:ext cx="5543550" cy="543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1047750</xdr:colOff>
      <xdr:row>0</xdr:row>
      <xdr:rowOff>0</xdr:rowOff>
    </xdr:from>
    <xdr:to>
      <xdr:col>14</xdr:col>
      <xdr:colOff>704850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3495675" y="0"/>
        <a:ext cx="564832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47625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143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35623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18</xdr:row>
      <xdr:rowOff>104775</xdr:rowOff>
    </xdr:from>
    <xdr:to>
      <xdr:col>7</xdr:col>
      <xdr:colOff>581025</xdr:colOff>
      <xdr:row>42</xdr:row>
      <xdr:rowOff>114300</xdr:rowOff>
    </xdr:to>
    <xdr:graphicFrame>
      <xdr:nvGraphicFramePr>
        <xdr:cNvPr id="4" name="Chart 6"/>
        <xdr:cNvGraphicFramePr/>
      </xdr:nvGraphicFramePr>
      <xdr:xfrm>
        <a:off x="47625" y="3600450"/>
        <a:ext cx="558165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143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35623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571500</xdr:colOff>
      <xdr:row>44</xdr:row>
      <xdr:rowOff>76200</xdr:rowOff>
    </xdr:to>
    <xdr:graphicFrame>
      <xdr:nvGraphicFramePr>
        <xdr:cNvPr id="4" name="Chart 8"/>
        <xdr:cNvGraphicFramePr/>
      </xdr:nvGraphicFramePr>
      <xdr:xfrm>
        <a:off x="0" y="3514725"/>
        <a:ext cx="5619750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323850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57150</xdr:rowOff>
    </xdr:from>
    <xdr:to>
      <xdr:col>7</xdr:col>
      <xdr:colOff>438150</xdr:colOff>
      <xdr:row>46</xdr:row>
      <xdr:rowOff>57150</xdr:rowOff>
    </xdr:to>
    <xdr:graphicFrame>
      <xdr:nvGraphicFramePr>
        <xdr:cNvPr id="2" name="Chart 4"/>
        <xdr:cNvGraphicFramePr/>
      </xdr:nvGraphicFramePr>
      <xdr:xfrm>
        <a:off x="0" y="4248150"/>
        <a:ext cx="6067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4</xdr:col>
      <xdr:colOff>219075</xdr:colOff>
      <xdr:row>3</xdr:row>
      <xdr:rowOff>28575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22</xdr:row>
      <xdr:rowOff>38100</xdr:rowOff>
    </xdr:from>
    <xdr:to>
      <xdr:col>7</xdr:col>
      <xdr:colOff>152400</xdr:colOff>
      <xdr:row>51</xdr:row>
      <xdr:rowOff>66675</xdr:rowOff>
    </xdr:to>
    <xdr:graphicFrame>
      <xdr:nvGraphicFramePr>
        <xdr:cNvPr id="2" name="Chart 1030"/>
        <xdr:cNvGraphicFramePr/>
      </xdr:nvGraphicFramePr>
      <xdr:xfrm>
        <a:off x="609600" y="3857625"/>
        <a:ext cx="5448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0</xdr:rowOff>
    </xdr:from>
    <xdr:to>
      <xdr:col>4</xdr:col>
      <xdr:colOff>266700</xdr:colOff>
      <xdr:row>3</xdr:row>
      <xdr:rowOff>28575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21</xdr:row>
      <xdr:rowOff>142875</xdr:rowOff>
    </xdr:from>
    <xdr:to>
      <xdr:col>7</xdr:col>
      <xdr:colOff>323850</xdr:colOff>
      <xdr:row>56</xdr:row>
      <xdr:rowOff>95250</xdr:rowOff>
    </xdr:to>
    <xdr:graphicFrame>
      <xdr:nvGraphicFramePr>
        <xdr:cNvPr id="2" name="Chart 1030"/>
        <xdr:cNvGraphicFramePr/>
      </xdr:nvGraphicFramePr>
      <xdr:xfrm>
        <a:off x="123825" y="3752850"/>
        <a:ext cx="610552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47625</xdr:rowOff>
    </xdr:from>
    <xdr:to>
      <xdr:col>4</xdr:col>
      <xdr:colOff>323850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76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66675</xdr:rowOff>
    </xdr:from>
    <xdr:to>
      <xdr:col>7</xdr:col>
      <xdr:colOff>161925</xdr:colOff>
      <xdr:row>48</xdr:row>
      <xdr:rowOff>161925</xdr:rowOff>
    </xdr:to>
    <xdr:graphicFrame>
      <xdr:nvGraphicFramePr>
        <xdr:cNvPr id="2" name="Chart 7"/>
        <xdr:cNvGraphicFramePr/>
      </xdr:nvGraphicFramePr>
      <xdr:xfrm>
        <a:off x="0" y="3676650"/>
        <a:ext cx="59245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523875</xdr:colOff>
      <xdr:row>0</xdr:row>
      <xdr:rowOff>0</xdr:rowOff>
    </xdr:from>
    <xdr:to>
      <xdr:col>3</xdr:col>
      <xdr:colOff>200025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17</xdr:row>
      <xdr:rowOff>19050</xdr:rowOff>
    </xdr:from>
    <xdr:to>
      <xdr:col>4</xdr:col>
      <xdr:colOff>1400175</xdr:colOff>
      <xdr:row>45</xdr:row>
      <xdr:rowOff>152400</xdr:rowOff>
    </xdr:to>
    <xdr:graphicFrame>
      <xdr:nvGraphicFramePr>
        <xdr:cNvPr id="2" name="Chart 8"/>
        <xdr:cNvGraphicFramePr/>
      </xdr:nvGraphicFramePr>
      <xdr:xfrm>
        <a:off x="85725" y="3257550"/>
        <a:ext cx="6210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57150</xdr:rowOff>
    </xdr:from>
    <xdr:to>
      <xdr:col>4</xdr:col>
      <xdr:colOff>1390650</xdr:colOff>
      <xdr:row>53</xdr:row>
      <xdr:rowOff>123825</xdr:rowOff>
    </xdr:to>
    <xdr:graphicFrame>
      <xdr:nvGraphicFramePr>
        <xdr:cNvPr id="2" name="Chart 1030"/>
        <xdr:cNvGraphicFramePr/>
      </xdr:nvGraphicFramePr>
      <xdr:xfrm>
        <a:off x="47625" y="3457575"/>
        <a:ext cx="62388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4</xdr:col>
      <xdr:colOff>1533525</xdr:colOff>
      <xdr:row>51</xdr:row>
      <xdr:rowOff>85725</xdr:rowOff>
    </xdr:to>
    <xdr:graphicFrame>
      <xdr:nvGraphicFramePr>
        <xdr:cNvPr id="2" name="Chart 10"/>
        <xdr:cNvGraphicFramePr/>
      </xdr:nvGraphicFramePr>
      <xdr:xfrm>
        <a:off x="0" y="3495675"/>
        <a:ext cx="6429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19050</xdr:rowOff>
    </xdr:from>
    <xdr:to>
      <xdr:col>3</xdr:col>
      <xdr:colOff>142875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152400</xdr:rowOff>
    </xdr:from>
    <xdr:to>
      <xdr:col>4</xdr:col>
      <xdr:colOff>1419225</xdr:colOff>
      <xdr:row>47</xdr:row>
      <xdr:rowOff>57150</xdr:rowOff>
    </xdr:to>
    <xdr:graphicFrame>
      <xdr:nvGraphicFramePr>
        <xdr:cNvPr id="2" name="Chart 7"/>
        <xdr:cNvGraphicFramePr/>
      </xdr:nvGraphicFramePr>
      <xdr:xfrm>
        <a:off x="0" y="3390900"/>
        <a:ext cx="6315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0</xdr:rowOff>
    </xdr:from>
    <xdr:to>
      <xdr:col>5</xdr:col>
      <xdr:colOff>1657350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114300" y="4400550"/>
        <a:ext cx="6067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0</xdr:row>
      <xdr:rowOff>28575</xdr:rowOff>
    </xdr:from>
    <xdr:to>
      <xdr:col>3</xdr:col>
      <xdr:colOff>914400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857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2</xdr:col>
      <xdr:colOff>228600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9525</xdr:rowOff>
    </xdr:from>
    <xdr:to>
      <xdr:col>3</xdr:col>
      <xdr:colOff>657225</xdr:colOff>
      <xdr:row>3</xdr:row>
      <xdr:rowOff>57150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0</xdr:rowOff>
    </xdr:from>
    <xdr:to>
      <xdr:col>3</xdr:col>
      <xdr:colOff>342900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0</xdr:rowOff>
    </xdr:from>
    <xdr:to>
      <xdr:col>3</xdr:col>
      <xdr:colOff>1371600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7</xdr:col>
      <xdr:colOff>152400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3</xdr:col>
      <xdr:colOff>628650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57150</xdr:rowOff>
    </xdr:from>
    <xdr:to>
      <xdr:col>6</xdr:col>
      <xdr:colOff>533400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0" y="3048000"/>
        <a:ext cx="602932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20</xdr:row>
      <xdr:rowOff>19050</xdr:rowOff>
    </xdr:from>
    <xdr:to>
      <xdr:col>5</xdr:col>
      <xdr:colOff>685800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123950" y="3819525"/>
        <a:ext cx="44196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36</xdr:row>
      <xdr:rowOff>66675</xdr:rowOff>
    </xdr:from>
    <xdr:to>
      <xdr:col>5</xdr:col>
      <xdr:colOff>676275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619125" y="6457950"/>
        <a:ext cx="49149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409575</xdr:colOff>
      <xdr:row>0</xdr:row>
      <xdr:rowOff>47625</xdr:rowOff>
    </xdr:from>
    <xdr:to>
      <xdr:col>3</xdr:col>
      <xdr:colOff>1009650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476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28575</xdr:rowOff>
    </xdr:from>
    <xdr:to>
      <xdr:col>7</xdr:col>
      <xdr:colOff>209550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85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114300</xdr:rowOff>
    </xdr:from>
    <xdr:to>
      <xdr:col>5</xdr:col>
      <xdr:colOff>47625</xdr:colOff>
      <xdr:row>60</xdr:row>
      <xdr:rowOff>0</xdr:rowOff>
    </xdr:to>
    <xdr:graphicFrame>
      <xdr:nvGraphicFramePr>
        <xdr:cNvPr id="3" name="Chart 7"/>
        <xdr:cNvGraphicFramePr/>
      </xdr:nvGraphicFramePr>
      <xdr:xfrm>
        <a:off x="0" y="7515225"/>
        <a:ext cx="2781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42</xdr:row>
      <xdr:rowOff>76200</xdr:rowOff>
    </xdr:from>
    <xdr:to>
      <xdr:col>18</xdr:col>
      <xdr:colOff>457200</xdr:colOff>
      <xdr:row>59</xdr:row>
      <xdr:rowOff>152400</xdr:rowOff>
    </xdr:to>
    <xdr:graphicFrame>
      <xdr:nvGraphicFramePr>
        <xdr:cNvPr id="4" name="Chart 8"/>
        <xdr:cNvGraphicFramePr/>
      </xdr:nvGraphicFramePr>
      <xdr:xfrm>
        <a:off x="2533650" y="7477125"/>
        <a:ext cx="39147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0</xdr:row>
      <xdr:rowOff>9525</xdr:rowOff>
    </xdr:from>
    <xdr:to>
      <xdr:col>3</xdr:col>
      <xdr:colOff>247650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133350</xdr:rowOff>
    </xdr:from>
    <xdr:to>
      <xdr:col>5</xdr:col>
      <xdr:colOff>609600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0" y="5191125"/>
        <a:ext cx="5953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1</xdr:col>
      <xdr:colOff>2009775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142875</xdr:rowOff>
    </xdr:from>
    <xdr:to>
      <xdr:col>2</xdr:col>
      <xdr:colOff>161925</xdr:colOff>
      <xdr:row>60</xdr:row>
      <xdr:rowOff>152400</xdr:rowOff>
    </xdr:to>
    <xdr:graphicFrame>
      <xdr:nvGraphicFramePr>
        <xdr:cNvPr id="3" name="Chart 13"/>
        <xdr:cNvGraphicFramePr/>
      </xdr:nvGraphicFramePr>
      <xdr:xfrm>
        <a:off x="0" y="5781675"/>
        <a:ext cx="3857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904875</xdr:colOff>
      <xdr:row>40</xdr:row>
      <xdr:rowOff>38100</xdr:rowOff>
    </xdr:from>
    <xdr:to>
      <xdr:col>12</xdr:col>
      <xdr:colOff>857250</xdr:colOff>
      <xdr:row>64</xdr:row>
      <xdr:rowOff>9525</xdr:rowOff>
    </xdr:to>
    <xdr:graphicFrame>
      <xdr:nvGraphicFramePr>
        <xdr:cNvPr id="4" name="Chart 14"/>
        <xdr:cNvGraphicFramePr/>
      </xdr:nvGraphicFramePr>
      <xdr:xfrm>
        <a:off x="2190750" y="6191250"/>
        <a:ext cx="4019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9525</xdr:rowOff>
    </xdr:from>
    <xdr:to>
      <xdr:col>5</xdr:col>
      <xdr:colOff>38100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95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0</xdr:rowOff>
    </xdr:from>
    <xdr:to>
      <xdr:col>7</xdr:col>
      <xdr:colOff>142875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8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0</xdr:row>
      <xdr:rowOff>0</xdr:rowOff>
    </xdr:from>
    <xdr:to>
      <xdr:col>9</xdr:col>
      <xdr:colOff>200025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0</xdr:rowOff>
    </xdr:from>
    <xdr:to>
      <xdr:col>16</xdr:col>
      <xdr:colOff>409575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1476375</xdr:colOff>
      <xdr:row>0</xdr:row>
      <xdr:rowOff>0</xdr:rowOff>
    </xdr:from>
    <xdr:to>
      <xdr:col>1</xdr:col>
      <xdr:colOff>2076450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276225</xdr:colOff>
      <xdr:row>58</xdr:row>
      <xdr:rowOff>133350</xdr:rowOff>
    </xdr:to>
    <xdr:graphicFrame>
      <xdr:nvGraphicFramePr>
        <xdr:cNvPr id="3" name="Chart 3"/>
        <xdr:cNvGraphicFramePr/>
      </xdr:nvGraphicFramePr>
      <xdr:xfrm>
        <a:off x="28575" y="6000750"/>
        <a:ext cx="3686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1495425</xdr:colOff>
      <xdr:row>35</xdr:row>
      <xdr:rowOff>114300</xdr:rowOff>
    </xdr:from>
    <xdr:to>
      <xdr:col>12</xdr:col>
      <xdr:colOff>866775</xdr:colOff>
      <xdr:row>60</xdr:row>
      <xdr:rowOff>152400</xdr:rowOff>
    </xdr:to>
    <xdr:graphicFrame>
      <xdr:nvGraphicFramePr>
        <xdr:cNvPr id="4" name="Chart 4"/>
        <xdr:cNvGraphicFramePr/>
      </xdr:nvGraphicFramePr>
      <xdr:xfrm>
        <a:off x="2524125" y="6096000"/>
        <a:ext cx="40100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2124075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2447925</xdr:colOff>
      <xdr:row>57</xdr:row>
      <xdr:rowOff>76200</xdr:rowOff>
    </xdr:to>
    <xdr:graphicFrame>
      <xdr:nvGraphicFramePr>
        <xdr:cNvPr id="3" name="Chart 5"/>
        <xdr:cNvGraphicFramePr/>
      </xdr:nvGraphicFramePr>
      <xdr:xfrm>
        <a:off x="171450" y="5876925"/>
        <a:ext cx="36385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828675</xdr:colOff>
      <xdr:row>34</xdr:row>
      <xdr:rowOff>0</xdr:rowOff>
    </xdr:from>
    <xdr:to>
      <xdr:col>12</xdr:col>
      <xdr:colOff>514350</xdr:colOff>
      <xdr:row>57</xdr:row>
      <xdr:rowOff>9525</xdr:rowOff>
    </xdr:to>
    <xdr:graphicFrame>
      <xdr:nvGraphicFramePr>
        <xdr:cNvPr id="4" name="Chart 6"/>
        <xdr:cNvGraphicFramePr/>
      </xdr:nvGraphicFramePr>
      <xdr:xfrm>
        <a:off x="2190750" y="5876925"/>
        <a:ext cx="42386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0</xdr:row>
      <xdr:rowOff>28575</xdr:rowOff>
    </xdr:from>
    <xdr:to>
      <xdr:col>1</xdr:col>
      <xdr:colOff>2066925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85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104775</xdr:rowOff>
    </xdr:from>
    <xdr:to>
      <xdr:col>2</xdr:col>
      <xdr:colOff>0</xdr:colOff>
      <xdr:row>56</xdr:row>
      <xdr:rowOff>180975</xdr:rowOff>
    </xdr:to>
    <xdr:graphicFrame>
      <xdr:nvGraphicFramePr>
        <xdr:cNvPr id="3" name="Chart 6"/>
        <xdr:cNvGraphicFramePr/>
      </xdr:nvGraphicFramePr>
      <xdr:xfrm>
        <a:off x="0" y="5486400"/>
        <a:ext cx="38004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1247775</xdr:colOff>
      <xdr:row>34</xdr:row>
      <xdr:rowOff>104775</xdr:rowOff>
    </xdr:from>
    <xdr:to>
      <xdr:col>11</xdr:col>
      <xdr:colOff>1304925</xdr:colOff>
      <xdr:row>61</xdr:row>
      <xdr:rowOff>133350</xdr:rowOff>
    </xdr:to>
    <xdr:graphicFrame>
      <xdr:nvGraphicFramePr>
        <xdr:cNvPr id="4" name="Chart 7"/>
        <xdr:cNvGraphicFramePr/>
      </xdr:nvGraphicFramePr>
      <xdr:xfrm>
        <a:off x="2447925" y="5486400"/>
        <a:ext cx="35718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0</xdr:row>
      <xdr:rowOff>0</xdr:rowOff>
    </xdr:from>
    <xdr:to>
      <xdr:col>4</xdr:col>
      <xdr:colOff>57150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20</xdr:row>
      <xdr:rowOff>38100</xdr:rowOff>
    </xdr:from>
    <xdr:to>
      <xdr:col>6</xdr:col>
      <xdr:colOff>47625</xdr:colOff>
      <xdr:row>41</xdr:row>
      <xdr:rowOff>47625</xdr:rowOff>
    </xdr:to>
    <xdr:graphicFrame>
      <xdr:nvGraphicFramePr>
        <xdr:cNvPr id="2" name="Chart 7"/>
        <xdr:cNvGraphicFramePr/>
      </xdr:nvGraphicFramePr>
      <xdr:xfrm>
        <a:off x="219075" y="3810000"/>
        <a:ext cx="57435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34</xdr:row>
      <xdr:rowOff>0</xdr:rowOff>
    </xdr:from>
    <xdr:to>
      <xdr:col>6</xdr:col>
      <xdr:colOff>76200</xdr:colOff>
      <xdr:row>54</xdr:row>
      <xdr:rowOff>171450</xdr:rowOff>
    </xdr:to>
    <xdr:graphicFrame>
      <xdr:nvGraphicFramePr>
        <xdr:cNvPr id="3" name="Chart 8"/>
        <xdr:cNvGraphicFramePr/>
      </xdr:nvGraphicFramePr>
      <xdr:xfrm>
        <a:off x="247650" y="6038850"/>
        <a:ext cx="57435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3</xdr:col>
      <xdr:colOff>828675</xdr:colOff>
      <xdr:row>3</xdr:row>
      <xdr:rowOff>28575</xdr:rowOff>
    </xdr:to>
    <xdr:pic>
      <xdr:nvPicPr>
        <xdr:cNvPr id="1" name="Picture 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142875</xdr:rowOff>
    </xdr:from>
    <xdr:to>
      <xdr:col>5</xdr:col>
      <xdr:colOff>609600</xdr:colOff>
      <xdr:row>40</xdr:row>
      <xdr:rowOff>123825</xdr:rowOff>
    </xdr:to>
    <xdr:graphicFrame>
      <xdr:nvGraphicFramePr>
        <xdr:cNvPr id="2" name="Chart 2051"/>
        <xdr:cNvGraphicFramePr/>
      </xdr:nvGraphicFramePr>
      <xdr:xfrm>
        <a:off x="0" y="3829050"/>
        <a:ext cx="59340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657225</xdr:colOff>
      <xdr:row>60</xdr:row>
      <xdr:rowOff>152400</xdr:rowOff>
    </xdr:to>
    <xdr:graphicFrame>
      <xdr:nvGraphicFramePr>
        <xdr:cNvPr id="3" name="Chart 2052"/>
        <xdr:cNvGraphicFramePr/>
      </xdr:nvGraphicFramePr>
      <xdr:xfrm>
        <a:off x="9525" y="6648450"/>
        <a:ext cx="59721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zoomScale="85" zoomScaleNormal="85" zoomScalePageLayoutView="0" workbookViewId="0" topLeftCell="A4">
      <selection activeCell="G24" sqref="G24"/>
    </sheetView>
  </sheetViews>
  <sheetFormatPr defaultColWidth="11.421875" defaultRowHeight="12.75"/>
  <cols>
    <col min="2" max="2" width="9.28125" style="0" customWidth="1"/>
    <col min="3" max="3" width="19.57421875" style="0" customWidth="1"/>
    <col min="4" max="4" width="13.28125" style="0" customWidth="1"/>
    <col min="5" max="5" width="17.421875" style="0" customWidth="1"/>
  </cols>
  <sheetData>
    <row r="1" ht="13.5" customHeight="1"/>
    <row r="2" ht="13.5" customHeight="1"/>
    <row r="3" s="56" customFormat="1" ht="13.5" customHeight="1"/>
    <row r="4" spans="1:7" s="56" customFormat="1" ht="13.5" customHeight="1">
      <c r="A4" s="276" t="s">
        <v>50</v>
      </c>
      <c r="B4" s="276"/>
      <c r="C4" s="276"/>
      <c r="D4" s="276"/>
      <c r="E4" s="276"/>
      <c r="F4" s="276"/>
      <c r="G4" s="276"/>
    </row>
    <row r="5" spans="1:7" s="56" customFormat="1" ht="13.5" customHeight="1">
      <c r="A5" s="277" t="s">
        <v>57</v>
      </c>
      <c r="B5" s="277"/>
      <c r="C5" s="277"/>
      <c r="D5" s="277"/>
      <c r="E5" s="277"/>
      <c r="F5" s="277"/>
      <c r="G5" s="277"/>
    </row>
    <row r="6" spans="1:7" s="56" customFormat="1" ht="13.5" customHeight="1">
      <c r="A6" s="278" t="s">
        <v>472</v>
      </c>
      <c r="B6" s="278"/>
      <c r="C6" s="278"/>
      <c r="D6" s="278"/>
      <c r="E6" s="278"/>
      <c r="F6" s="278"/>
      <c r="G6" s="278"/>
    </row>
    <row r="7" ht="13.5" customHeight="1">
      <c r="D7" s="1"/>
    </row>
    <row r="8" ht="13.5" customHeight="1"/>
    <row r="9" spans="1:7" ht="13.5" customHeight="1">
      <c r="A9" s="274" t="s">
        <v>31</v>
      </c>
      <c r="B9" s="274"/>
      <c r="C9" s="274"/>
      <c r="D9" s="274"/>
      <c r="E9" s="274"/>
      <c r="F9" s="274"/>
      <c r="G9" s="274"/>
    </row>
    <row r="10" spans="1:7" ht="13.5" customHeight="1">
      <c r="A10" s="279" t="s">
        <v>395</v>
      </c>
      <c r="B10" s="279"/>
      <c r="C10" s="279"/>
      <c r="D10" s="279"/>
      <c r="E10" s="279"/>
      <c r="F10" s="279"/>
      <c r="G10" s="279"/>
    </row>
    <row r="11" spans="3:6" ht="13.5" customHeight="1">
      <c r="C11" s="36"/>
      <c r="D11" s="37" t="s">
        <v>466</v>
      </c>
      <c r="E11" s="36"/>
      <c r="F11" s="24"/>
    </row>
    <row r="12" spans="3:6" ht="13.5" customHeight="1">
      <c r="C12" s="275" t="s">
        <v>49</v>
      </c>
      <c r="D12" s="275"/>
      <c r="E12" s="275"/>
      <c r="F12" s="5"/>
    </row>
    <row r="13" spans="3:6" ht="13.5" customHeight="1">
      <c r="C13" s="42"/>
      <c r="D13" s="42"/>
      <c r="E13" s="42"/>
      <c r="F13" s="5"/>
    </row>
    <row r="14" spans="3:7" ht="13.5" customHeight="1">
      <c r="C14" s="72" t="s">
        <v>54</v>
      </c>
      <c r="D14" s="280" t="s">
        <v>32</v>
      </c>
      <c r="E14" s="281"/>
      <c r="G14" t="s">
        <v>55</v>
      </c>
    </row>
    <row r="15" spans="3:5" ht="13.5" customHeight="1">
      <c r="C15" s="133" t="s">
        <v>41</v>
      </c>
      <c r="D15" s="273">
        <v>226</v>
      </c>
      <c r="E15" s="273"/>
    </row>
    <row r="16" spans="3:8" ht="13.5" customHeight="1">
      <c r="C16" s="134" t="s">
        <v>33</v>
      </c>
      <c r="D16" s="273">
        <v>227</v>
      </c>
      <c r="E16" s="273"/>
      <c r="H16" t="s">
        <v>150</v>
      </c>
    </row>
    <row r="17" ht="13.5" customHeight="1"/>
    <row r="18" ht="13.5" customHeight="1"/>
    <row r="19" ht="13.5" customHeight="1"/>
    <row r="20" ht="13.5" customHeight="1">
      <c r="A20" s="12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>
      <c r="A26" s="12"/>
    </row>
    <row r="27" ht="13.5" customHeight="1">
      <c r="A27" s="15"/>
    </row>
    <row r="28" ht="13.5" customHeight="1">
      <c r="A28" s="15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spans="3:4" ht="13.5" customHeight="1">
      <c r="C46" s="29"/>
      <c r="D46" s="29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>
      <c r="A55" s="60"/>
    </row>
    <row r="56" ht="13.5" customHeight="1"/>
    <row r="57" ht="13.5" customHeight="1"/>
  </sheetData>
  <sheetProtection/>
  <mergeCells count="9">
    <mergeCell ref="D16:E16"/>
    <mergeCell ref="A9:G9"/>
    <mergeCell ref="C12:E12"/>
    <mergeCell ref="A4:G4"/>
    <mergeCell ref="A5:G5"/>
    <mergeCell ref="A6:G6"/>
    <mergeCell ref="A10:G10"/>
    <mergeCell ref="D14:E14"/>
    <mergeCell ref="D15:E15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M58"/>
  <sheetViews>
    <sheetView zoomScalePageLayoutView="0" workbookViewId="0" topLeftCell="A16">
      <selection activeCell="F8" sqref="F8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57421875" style="0" customWidth="1"/>
  </cols>
  <sheetData>
    <row r="4" spans="1:7" ht="15" customHeight="1">
      <c r="A4" s="290" t="s">
        <v>50</v>
      </c>
      <c r="B4" s="290"/>
      <c r="C4" s="290"/>
      <c r="D4" s="290"/>
      <c r="E4" s="290"/>
      <c r="F4" s="290"/>
      <c r="G4" s="290"/>
    </row>
    <row r="5" spans="1:7" ht="15" customHeight="1">
      <c r="A5" s="291" t="s">
        <v>57</v>
      </c>
      <c r="B5" s="291"/>
      <c r="C5" s="291"/>
      <c r="D5" s="291"/>
      <c r="E5" s="291"/>
      <c r="F5" s="291"/>
      <c r="G5" s="291"/>
    </row>
    <row r="6" spans="1:7" ht="15" customHeight="1">
      <c r="A6" s="292" t="s">
        <v>472</v>
      </c>
      <c r="B6" s="292"/>
      <c r="C6" s="292"/>
      <c r="D6" s="292"/>
      <c r="E6" s="292"/>
      <c r="F6" s="292"/>
      <c r="G6" s="292"/>
    </row>
    <row r="7" ht="15.75">
      <c r="D7" s="1"/>
    </row>
    <row r="8" spans="3:5" ht="15">
      <c r="C8" s="274" t="s">
        <v>31</v>
      </c>
      <c r="D8" s="274"/>
      <c r="E8" s="274"/>
    </row>
    <row r="9" spans="1:7" ht="15">
      <c r="A9" s="317" t="s">
        <v>395</v>
      </c>
      <c r="B9" s="317"/>
      <c r="C9" s="317"/>
      <c r="D9" s="317"/>
      <c r="E9" s="317"/>
      <c r="F9" s="317"/>
      <c r="G9" s="317"/>
    </row>
    <row r="10" spans="1:7" ht="18.75">
      <c r="A10" s="321" t="s">
        <v>403</v>
      </c>
      <c r="B10" s="321"/>
      <c r="C10" s="321"/>
      <c r="D10" s="321"/>
      <c r="E10" s="321"/>
      <c r="F10" s="321"/>
      <c r="G10" s="321"/>
    </row>
    <row r="11" spans="1:7" ht="18.75">
      <c r="A11" s="236"/>
      <c r="B11" s="236"/>
      <c r="C11" s="236"/>
      <c r="D11" s="236"/>
      <c r="E11" s="236"/>
      <c r="F11" s="236"/>
      <c r="G11" s="236"/>
    </row>
    <row r="12" spans="3:5" ht="15">
      <c r="C12" s="316" t="s">
        <v>466</v>
      </c>
      <c r="D12" s="316"/>
      <c r="E12" s="316"/>
    </row>
    <row r="13" spans="3:6" ht="15">
      <c r="C13" s="275" t="s">
        <v>50</v>
      </c>
      <c r="D13" s="275"/>
      <c r="E13" s="275"/>
      <c r="F13" s="5"/>
    </row>
    <row r="14" spans="3:6" ht="15">
      <c r="C14" s="42"/>
      <c r="D14" s="42"/>
      <c r="E14" s="42"/>
      <c r="F14" s="5"/>
    </row>
    <row r="15" spans="3:5" ht="16.5" customHeight="1">
      <c r="C15" s="280" t="s">
        <v>402</v>
      </c>
      <c r="D15" s="280" t="s">
        <v>30</v>
      </c>
      <c r="E15" s="280"/>
    </row>
    <row r="16" spans="3:13" ht="16.5" customHeight="1">
      <c r="C16" s="280"/>
      <c r="D16" s="45" t="s">
        <v>399</v>
      </c>
      <c r="E16" s="73" t="s">
        <v>400</v>
      </c>
      <c r="G16" s="322"/>
      <c r="H16" s="322"/>
      <c r="I16" s="322"/>
      <c r="J16" s="322"/>
      <c r="K16" s="322"/>
      <c r="L16" s="322"/>
      <c r="M16" s="322"/>
    </row>
    <row r="17" spans="3:10" ht="16.5" customHeight="1">
      <c r="C17" s="61" t="s">
        <v>449</v>
      </c>
      <c r="D17" s="43">
        <v>15</v>
      </c>
      <c r="E17" s="43">
        <v>15</v>
      </c>
      <c r="J17" s="14"/>
    </row>
    <row r="18" spans="3:10" ht="16.5" customHeight="1" hidden="1">
      <c r="C18" s="83" t="s">
        <v>440</v>
      </c>
      <c r="D18" s="43"/>
      <c r="E18" s="43"/>
      <c r="J18" s="14"/>
    </row>
    <row r="19" spans="3:10" ht="16.5" customHeight="1">
      <c r="C19" s="83" t="s">
        <v>450</v>
      </c>
      <c r="D19" s="43">
        <v>4</v>
      </c>
      <c r="E19" s="43">
        <v>4</v>
      </c>
      <c r="J19" s="14"/>
    </row>
    <row r="20" spans="3:10" ht="16.5" customHeight="1" hidden="1">
      <c r="C20" s="83" t="s">
        <v>439</v>
      </c>
      <c r="D20" s="43"/>
      <c r="E20" s="43"/>
      <c r="J20" s="14"/>
    </row>
    <row r="21" spans="3:5" ht="16.5" customHeight="1">
      <c r="C21" s="245" t="s">
        <v>1</v>
      </c>
      <c r="D21" s="45">
        <f>SUM(D17:D20)</f>
        <v>19</v>
      </c>
      <c r="E21" s="45">
        <f>SUM(E17:E20)</f>
        <v>19</v>
      </c>
    </row>
    <row r="24" spans="3:4" ht="16.5" customHeight="1">
      <c r="C24" s="119" t="s">
        <v>54</v>
      </c>
      <c r="D24" s="73" t="s">
        <v>32</v>
      </c>
    </row>
    <row r="25" spans="1:4" ht="16.5" customHeight="1" hidden="1">
      <c r="A25" s="12"/>
      <c r="C25" s="246" t="s">
        <v>451</v>
      </c>
      <c r="D25" s="92"/>
    </row>
    <row r="26" spans="3:4" ht="16.5" customHeight="1">
      <c r="C26" s="246" t="s">
        <v>452</v>
      </c>
      <c r="D26" s="92">
        <v>1</v>
      </c>
    </row>
    <row r="27" spans="3:4" ht="16.5" customHeight="1">
      <c r="C27" s="245" t="s">
        <v>1</v>
      </c>
      <c r="D27" s="73">
        <f>SUM(D25:D26)</f>
        <v>1</v>
      </c>
    </row>
    <row r="28" spans="3:4" ht="15">
      <c r="C28" s="79"/>
      <c r="D28" s="79"/>
    </row>
    <row r="30" ht="12.75">
      <c r="B30" s="12" t="s">
        <v>497</v>
      </c>
    </row>
    <row r="31" spans="1:2" ht="12.75">
      <c r="A31" s="12"/>
      <c r="B31" t="s">
        <v>498</v>
      </c>
    </row>
    <row r="32" ht="12.75">
      <c r="A32" s="15"/>
    </row>
    <row r="33" ht="12.75">
      <c r="A33" s="15"/>
    </row>
    <row r="58" ht="14.25">
      <c r="A58" s="50"/>
    </row>
  </sheetData>
  <sheetProtection/>
  <mergeCells count="11">
    <mergeCell ref="D15:E15"/>
    <mergeCell ref="C15:C16"/>
    <mergeCell ref="G16:M16"/>
    <mergeCell ref="C8:E8"/>
    <mergeCell ref="C13:E13"/>
    <mergeCell ref="C12:E12"/>
    <mergeCell ref="A9:G9"/>
    <mergeCell ref="A10:G10"/>
    <mergeCell ref="A5:G5"/>
    <mergeCell ref="A4:G4"/>
    <mergeCell ref="A6:G6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K55"/>
  <sheetViews>
    <sheetView zoomScalePageLayoutView="0" workbookViewId="0" topLeftCell="A1">
      <selection activeCell="A6" sqref="A6:F6"/>
    </sheetView>
  </sheetViews>
  <sheetFormatPr defaultColWidth="11.421875" defaultRowHeight="12.75"/>
  <cols>
    <col min="3" max="3" width="24.57421875" style="0" customWidth="1"/>
    <col min="4" max="4" width="14.7109375" style="0" customWidth="1"/>
    <col min="5" max="5" width="10.7109375" style="0" customWidth="1"/>
    <col min="6" max="6" width="20.8515625" style="0" customWidth="1"/>
  </cols>
  <sheetData>
    <row r="1" ht="14.25" customHeight="1"/>
    <row r="4" spans="1:6" ht="15" customHeight="1">
      <c r="A4" s="290" t="s">
        <v>50</v>
      </c>
      <c r="B4" s="290"/>
      <c r="C4" s="290"/>
      <c r="D4" s="290"/>
      <c r="E4" s="290"/>
      <c r="F4" s="290"/>
    </row>
    <row r="5" spans="1:6" ht="18" customHeight="1">
      <c r="A5" s="291" t="s">
        <v>57</v>
      </c>
      <c r="B5" s="291"/>
      <c r="C5" s="291"/>
      <c r="D5" s="291"/>
      <c r="E5" s="291"/>
      <c r="F5" s="291"/>
    </row>
    <row r="6" spans="1:6" ht="15" customHeight="1">
      <c r="A6" s="292" t="s">
        <v>472</v>
      </c>
      <c r="B6" s="292"/>
      <c r="C6" s="292"/>
      <c r="D6" s="292"/>
      <c r="E6" s="292"/>
      <c r="F6" s="292"/>
    </row>
    <row r="7" spans="3:5" ht="12.75">
      <c r="C7" s="9"/>
      <c r="D7" s="6"/>
      <c r="E7" s="7"/>
    </row>
    <row r="8" spans="3:5" ht="15">
      <c r="C8" s="274" t="s">
        <v>31</v>
      </c>
      <c r="D8" s="274"/>
      <c r="E8" s="274"/>
    </row>
    <row r="9" spans="1:6" ht="15">
      <c r="A9" s="317" t="s">
        <v>395</v>
      </c>
      <c r="B9" s="317"/>
      <c r="C9" s="317"/>
      <c r="D9" s="317"/>
      <c r="E9" s="317"/>
      <c r="F9" s="317"/>
    </row>
    <row r="10" spans="3:5" ht="15">
      <c r="C10" s="318" t="s">
        <v>38</v>
      </c>
      <c r="D10" s="318"/>
      <c r="E10" s="318"/>
    </row>
    <row r="11" spans="3:11" ht="15">
      <c r="C11" s="316" t="s">
        <v>466</v>
      </c>
      <c r="D11" s="316"/>
      <c r="E11" s="316"/>
      <c r="G11" s="323"/>
      <c r="H11" s="323"/>
      <c r="I11" s="323"/>
      <c r="J11" s="323"/>
      <c r="K11" s="323"/>
    </row>
    <row r="12" spans="3:10" ht="16.5">
      <c r="C12" s="275" t="s">
        <v>50</v>
      </c>
      <c r="D12" s="275"/>
      <c r="E12" s="275"/>
      <c r="F12" t="s">
        <v>55</v>
      </c>
      <c r="H12" s="9"/>
      <c r="I12" s="4"/>
      <c r="J12" s="7"/>
    </row>
    <row r="13" spans="3:10" ht="16.5">
      <c r="C13" s="42"/>
      <c r="D13" s="42"/>
      <c r="E13" s="42"/>
      <c r="H13" s="9"/>
      <c r="I13" s="4"/>
      <c r="J13" s="7"/>
    </row>
    <row r="14" spans="3:10" ht="16.5" customHeight="1">
      <c r="C14" s="86" t="s">
        <v>35</v>
      </c>
      <c r="D14" s="280" t="s">
        <v>32</v>
      </c>
      <c r="E14" s="280"/>
      <c r="H14" s="9"/>
      <c r="I14" s="3"/>
      <c r="J14" s="7"/>
    </row>
    <row r="15" spans="3:10" ht="16.5" customHeight="1">
      <c r="C15" s="63" t="s">
        <v>4</v>
      </c>
      <c r="D15" s="273">
        <v>148</v>
      </c>
      <c r="E15" s="273"/>
      <c r="H15" s="10"/>
      <c r="I15" s="10"/>
      <c r="J15" s="10"/>
    </row>
    <row r="16" spans="3:5" ht="16.5" customHeight="1">
      <c r="C16" s="63" t="s">
        <v>3</v>
      </c>
      <c r="D16" s="273">
        <v>51</v>
      </c>
      <c r="E16" s="273"/>
    </row>
    <row r="17" spans="3:5" ht="16.5" customHeight="1">
      <c r="C17" s="63" t="s">
        <v>5</v>
      </c>
      <c r="D17" s="324">
        <v>27</v>
      </c>
      <c r="E17" s="324"/>
    </row>
    <row r="18" spans="3:5" ht="16.5" customHeight="1">
      <c r="C18" s="86" t="s">
        <v>1</v>
      </c>
      <c r="D18" s="280">
        <f>SUM(D15:D17)</f>
        <v>226</v>
      </c>
      <c r="E18" s="280"/>
    </row>
    <row r="19" ht="12.75">
      <c r="D19" s="21"/>
    </row>
    <row r="44" ht="15">
      <c r="D44" s="30"/>
    </row>
    <row r="55" ht="14.25">
      <c r="A55" s="93"/>
    </row>
  </sheetData>
  <sheetProtection/>
  <mergeCells count="14">
    <mergeCell ref="G11:K11"/>
    <mergeCell ref="C12:E12"/>
    <mergeCell ref="A9:F9"/>
    <mergeCell ref="D18:E18"/>
    <mergeCell ref="A5:F5"/>
    <mergeCell ref="D16:E16"/>
    <mergeCell ref="D17:E17"/>
    <mergeCell ref="A4:F4"/>
    <mergeCell ref="A6:F6"/>
    <mergeCell ref="C11:E11"/>
    <mergeCell ref="C10:E10"/>
    <mergeCell ref="D14:E14"/>
    <mergeCell ref="D15:E15"/>
    <mergeCell ref="C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7">
      <selection activeCell="J12" sqref="J12"/>
    </sheetView>
  </sheetViews>
  <sheetFormatPr defaultColWidth="11.421875" defaultRowHeight="12.75"/>
  <cols>
    <col min="1" max="1" width="14.57421875" style="0" customWidth="1"/>
    <col min="2" max="2" width="14.00390625" style="0" customWidth="1"/>
    <col min="3" max="3" width="5.28125" style="0" customWidth="1"/>
    <col min="4" max="4" width="5.00390625" style="0" customWidth="1"/>
    <col min="5" max="5" width="8.7109375" style="0" customWidth="1"/>
    <col min="6" max="6" width="5.8515625" style="0" customWidth="1"/>
    <col min="7" max="8" width="11.7109375" style="0" customWidth="1"/>
    <col min="9" max="11" width="8.7109375" style="0" customWidth="1"/>
    <col min="12" max="12" width="9.140625" style="0" customWidth="1"/>
    <col min="13" max="13" width="10.8515625" style="0" customWidth="1"/>
  </cols>
  <sheetData>
    <row r="4" spans="1:13" ht="15" customHeight="1">
      <c r="A4" s="290" t="s">
        <v>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ht="15" customHeight="1"/>
    <row r="8" spans="2:13" ht="15">
      <c r="B8" s="32"/>
      <c r="C8" s="32"/>
      <c r="D8" s="32"/>
      <c r="E8" s="274" t="s">
        <v>31</v>
      </c>
      <c r="F8" s="274"/>
      <c r="G8" s="274"/>
      <c r="H8" s="274"/>
      <c r="I8" s="274"/>
      <c r="J8" s="32"/>
      <c r="K8" s="32"/>
      <c r="L8" s="32"/>
      <c r="M8" s="32"/>
    </row>
    <row r="9" spans="2:13" ht="15">
      <c r="B9" s="31"/>
      <c r="C9" s="293" t="s">
        <v>395</v>
      </c>
      <c r="D9" s="293"/>
      <c r="E9" s="293"/>
      <c r="F9" s="293"/>
      <c r="G9" s="293"/>
      <c r="H9" s="293"/>
      <c r="I9" s="293"/>
      <c r="J9" s="293"/>
      <c r="K9" s="293"/>
      <c r="L9" s="31"/>
      <c r="M9" s="31"/>
    </row>
    <row r="10" spans="2:13" ht="15">
      <c r="B10" s="31"/>
      <c r="C10" s="31"/>
      <c r="D10" s="31"/>
      <c r="E10" s="293"/>
      <c r="F10" s="293"/>
      <c r="G10" s="293"/>
      <c r="H10" s="293"/>
      <c r="I10" s="293"/>
      <c r="J10" s="31"/>
      <c r="K10" s="31"/>
      <c r="L10" s="31"/>
      <c r="M10" s="31"/>
    </row>
    <row r="11" spans="2:13" ht="15">
      <c r="B11" s="31"/>
      <c r="C11" s="31"/>
      <c r="D11" s="31"/>
      <c r="E11" s="293" t="s">
        <v>152</v>
      </c>
      <c r="F11" s="293"/>
      <c r="G11" s="293"/>
      <c r="H11" s="293"/>
      <c r="I11" s="293"/>
      <c r="J11" s="31"/>
      <c r="K11" s="31"/>
      <c r="L11" s="31"/>
      <c r="M11" s="31"/>
    </row>
    <row r="12" spans="2:13" ht="15">
      <c r="B12" s="51"/>
      <c r="C12" s="51"/>
      <c r="D12" s="51"/>
      <c r="E12" s="299" t="s">
        <v>466</v>
      </c>
      <c r="F12" s="299"/>
      <c r="G12" s="299"/>
      <c r="H12" s="299"/>
      <c r="I12" s="299"/>
      <c r="J12" s="51"/>
      <c r="K12" s="51"/>
      <c r="L12" s="51"/>
      <c r="M12" s="51"/>
    </row>
    <row r="13" spans="2:13" ht="15">
      <c r="B13" s="40"/>
      <c r="C13" s="40"/>
      <c r="D13" s="40"/>
      <c r="E13" s="275" t="s">
        <v>52</v>
      </c>
      <c r="F13" s="275"/>
      <c r="G13" s="275"/>
      <c r="H13" s="275"/>
      <c r="I13" s="275"/>
      <c r="J13" s="40"/>
      <c r="K13" s="40"/>
      <c r="L13" s="40"/>
      <c r="M13" s="51"/>
    </row>
    <row r="14" spans="5:8" ht="15">
      <c r="E14" s="42"/>
      <c r="F14" s="42"/>
      <c r="G14" s="42"/>
      <c r="H14" s="42"/>
    </row>
    <row r="15" spans="5:9" s="13" customFormat="1" ht="39.75" customHeight="1">
      <c r="E15" s="331" t="s">
        <v>40</v>
      </c>
      <c r="F15" s="332"/>
      <c r="G15" s="66" t="s">
        <v>39</v>
      </c>
      <c r="H15" s="327" t="s">
        <v>33</v>
      </c>
      <c r="I15" s="327"/>
    </row>
    <row r="16" spans="5:12" ht="16.5" customHeight="1">
      <c r="E16" s="333" t="s">
        <v>4</v>
      </c>
      <c r="F16" s="333"/>
      <c r="G16" s="67">
        <v>41</v>
      </c>
      <c r="H16" s="328">
        <v>41</v>
      </c>
      <c r="I16" s="328"/>
      <c r="L16" s="199"/>
    </row>
    <row r="17" spans="5:11" ht="16.5" customHeight="1">
      <c r="E17" s="333" t="s">
        <v>3</v>
      </c>
      <c r="F17" s="333"/>
      <c r="G17" s="67">
        <v>11</v>
      </c>
      <c r="H17" s="328">
        <v>11</v>
      </c>
      <c r="I17" s="328"/>
      <c r="K17" s="199"/>
    </row>
    <row r="18" spans="5:9" ht="16.5" customHeight="1">
      <c r="E18" s="333" t="s">
        <v>5</v>
      </c>
      <c r="F18" s="333"/>
      <c r="G18" s="64">
        <v>7</v>
      </c>
      <c r="H18" s="325">
        <v>7</v>
      </c>
      <c r="I18" s="325"/>
    </row>
    <row r="19" spans="5:9" ht="16.5" customHeight="1">
      <c r="E19" s="329" t="s">
        <v>1</v>
      </c>
      <c r="F19" s="330"/>
      <c r="G19" s="65">
        <f>SUM(G16:G18)</f>
        <v>59</v>
      </c>
      <c r="H19" s="326">
        <f>SUM(H16:H18)</f>
        <v>59</v>
      </c>
      <c r="I19" s="326"/>
    </row>
    <row r="39" ht="14.25">
      <c r="A39" s="50"/>
    </row>
  </sheetData>
  <sheetProtection/>
  <mergeCells count="19">
    <mergeCell ref="A4:M4"/>
    <mergeCell ref="A5:M5"/>
    <mergeCell ref="A6:M6"/>
    <mergeCell ref="E19:F19"/>
    <mergeCell ref="E15:F15"/>
    <mergeCell ref="E16:F16"/>
    <mergeCell ref="E17:F17"/>
    <mergeCell ref="E18:F18"/>
    <mergeCell ref="E11:I11"/>
    <mergeCell ref="E10:I10"/>
    <mergeCell ref="E8:I8"/>
    <mergeCell ref="H18:I18"/>
    <mergeCell ref="H19:I19"/>
    <mergeCell ref="E13:I13"/>
    <mergeCell ref="E12:I12"/>
    <mergeCell ref="H15:I15"/>
    <mergeCell ref="H16:I16"/>
    <mergeCell ref="H17:I17"/>
    <mergeCell ref="C9:K9"/>
  </mergeCells>
  <printOptions/>
  <pageMargins left="0.923700787401575" right="0.393700787401575" top="0.3" bottom="0.3" header="0.393700787401575" footer="0.3"/>
  <pageSetup horizontalDpi="600" verticalDpi="6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10.140625" style="0" customWidth="1"/>
    <col min="2" max="2" width="8.140625" style="0" customWidth="1"/>
    <col min="3" max="3" width="8.7109375" style="0" customWidth="1"/>
    <col min="4" max="4" width="5.00390625" style="0" customWidth="1"/>
    <col min="5" max="5" width="8.7109375" style="0" customWidth="1"/>
    <col min="6" max="6" width="6.140625" style="0" customWidth="1"/>
    <col min="7" max="8" width="11.7109375" style="0" customWidth="1"/>
    <col min="9" max="11" width="8.7109375" style="0" customWidth="1"/>
    <col min="12" max="12" width="9.00390625" style="0" customWidth="1"/>
    <col min="13" max="13" width="10.8515625" style="0" customWidth="1"/>
  </cols>
  <sheetData>
    <row r="4" spans="1:13" ht="15" customHeight="1">
      <c r="A4" s="290" t="s">
        <v>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ht="15" customHeight="1"/>
    <row r="8" spans="2:13" ht="15">
      <c r="B8" s="32"/>
      <c r="C8" s="32"/>
      <c r="D8" s="32"/>
      <c r="E8" s="274" t="s">
        <v>31</v>
      </c>
      <c r="F8" s="274"/>
      <c r="G8" s="274"/>
      <c r="H8" s="274"/>
      <c r="I8" s="274"/>
      <c r="J8" s="32"/>
      <c r="K8" s="32"/>
      <c r="L8" s="32"/>
      <c r="M8" s="32"/>
    </row>
    <row r="9" spans="2:13" ht="15">
      <c r="B9" s="31"/>
      <c r="C9" s="293" t="s">
        <v>395</v>
      </c>
      <c r="D9" s="293"/>
      <c r="E9" s="293"/>
      <c r="F9" s="293"/>
      <c r="G9" s="293"/>
      <c r="H9" s="293"/>
      <c r="I9" s="293"/>
      <c r="J9" s="293"/>
      <c r="K9" s="293"/>
      <c r="L9" s="31"/>
      <c r="M9" s="31"/>
    </row>
    <row r="10" spans="2:13" ht="15">
      <c r="B10" s="31"/>
      <c r="C10" s="31"/>
      <c r="D10" s="31"/>
      <c r="E10" s="293"/>
      <c r="F10" s="293"/>
      <c r="G10" s="293"/>
      <c r="H10" s="293"/>
      <c r="I10" s="293"/>
      <c r="J10" s="31"/>
      <c r="K10" s="31"/>
      <c r="L10" s="31"/>
      <c r="M10" s="31"/>
    </row>
    <row r="11" spans="2:13" ht="15">
      <c r="B11" s="31"/>
      <c r="C11" s="31"/>
      <c r="D11" s="31"/>
      <c r="E11" s="293" t="s">
        <v>152</v>
      </c>
      <c r="F11" s="293"/>
      <c r="G11" s="293"/>
      <c r="H11" s="293"/>
      <c r="I11" s="293"/>
      <c r="J11" s="31"/>
      <c r="K11" s="31"/>
      <c r="L11" s="31"/>
      <c r="M11" s="31"/>
    </row>
    <row r="12" spans="2:13" ht="15">
      <c r="B12" s="51"/>
      <c r="C12" s="51"/>
      <c r="D12" s="51"/>
      <c r="E12" s="299" t="s">
        <v>466</v>
      </c>
      <c r="F12" s="299"/>
      <c r="G12" s="299"/>
      <c r="H12" s="299"/>
      <c r="I12" s="299"/>
      <c r="J12" s="51"/>
      <c r="K12" s="51"/>
      <c r="L12" s="51"/>
      <c r="M12" s="51"/>
    </row>
    <row r="13" spans="2:13" ht="15">
      <c r="B13" s="40"/>
      <c r="C13" s="40"/>
      <c r="D13" s="40"/>
      <c r="E13" s="275" t="s">
        <v>109</v>
      </c>
      <c r="F13" s="275"/>
      <c r="G13" s="275"/>
      <c r="H13" s="275"/>
      <c r="I13" s="275"/>
      <c r="J13" s="40"/>
      <c r="K13" s="40"/>
      <c r="L13" s="40"/>
      <c r="M13" s="40"/>
    </row>
    <row r="14" spans="5:8" ht="15">
      <c r="E14" s="42"/>
      <c r="F14" s="42"/>
      <c r="G14" s="42"/>
      <c r="H14" s="42"/>
    </row>
    <row r="15" spans="5:9" s="13" customFormat="1" ht="39.75" customHeight="1">
      <c r="E15" s="331" t="s">
        <v>40</v>
      </c>
      <c r="F15" s="332"/>
      <c r="G15" s="66" t="s">
        <v>39</v>
      </c>
      <c r="H15" s="327" t="s">
        <v>33</v>
      </c>
      <c r="I15" s="327"/>
    </row>
    <row r="16" spans="5:9" ht="16.5" customHeight="1">
      <c r="E16" s="333" t="s">
        <v>4</v>
      </c>
      <c r="F16" s="333"/>
      <c r="G16" s="67">
        <v>31</v>
      </c>
      <c r="H16" s="334">
        <v>32</v>
      </c>
      <c r="I16" s="335"/>
    </row>
    <row r="17" spans="5:9" ht="16.5" customHeight="1">
      <c r="E17" s="333" t="s">
        <v>3</v>
      </c>
      <c r="F17" s="333"/>
      <c r="G17" s="67">
        <v>6</v>
      </c>
      <c r="H17" s="334">
        <v>7</v>
      </c>
      <c r="I17" s="335"/>
    </row>
    <row r="18" spans="5:9" ht="16.5" customHeight="1">
      <c r="E18" s="333" t="s">
        <v>5</v>
      </c>
      <c r="F18" s="333"/>
      <c r="G18" s="64">
        <v>4</v>
      </c>
      <c r="H18" s="336">
        <v>2</v>
      </c>
      <c r="I18" s="337"/>
    </row>
    <row r="19" spans="5:9" ht="16.5" customHeight="1">
      <c r="E19" s="329" t="s">
        <v>1</v>
      </c>
      <c r="F19" s="330"/>
      <c r="G19" s="65">
        <f>SUM(G16:G18)</f>
        <v>41</v>
      </c>
      <c r="H19" s="326">
        <f>SUM(H16:I18)</f>
        <v>41</v>
      </c>
      <c r="I19" s="326"/>
    </row>
    <row r="39" ht="14.25">
      <c r="A39" s="50"/>
    </row>
  </sheetData>
  <sheetProtection/>
  <mergeCells count="19">
    <mergeCell ref="H19:I19"/>
    <mergeCell ref="E13:I13"/>
    <mergeCell ref="E12:I12"/>
    <mergeCell ref="H15:I15"/>
    <mergeCell ref="H16:I16"/>
    <mergeCell ref="H17:I17"/>
    <mergeCell ref="E19:F19"/>
    <mergeCell ref="H18:I18"/>
    <mergeCell ref="E15:F15"/>
    <mergeCell ref="E16:F16"/>
    <mergeCell ref="E17:F17"/>
    <mergeCell ref="E18:F18"/>
    <mergeCell ref="A4:M4"/>
    <mergeCell ref="A5:M5"/>
    <mergeCell ref="A6:M6"/>
    <mergeCell ref="E11:I11"/>
    <mergeCell ref="E10:I10"/>
    <mergeCell ref="E8:I8"/>
    <mergeCell ref="C9:K9"/>
  </mergeCells>
  <printOptions/>
  <pageMargins left="0.923700787401575" right="0.393700787401575" top="0.3" bottom="0.393700787401575" header="0.393700787401575" footer="0.393700787401575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4.7109375" style="0" customWidth="1"/>
    <col min="2" max="3" width="8.7109375" style="0" customWidth="1"/>
    <col min="4" max="4" width="5.00390625" style="0" customWidth="1"/>
    <col min="5" max="5" width="8.7109375" style="0" customWidth="1"/>
    <col min="6" max="6" width="7.00390625" style="0" customWidth="1"/>
    <col min="7" max="8" width="11.7109375" style="0" customWidth="1"/>
    <col min="9" max="11" width="8.7109375" style="0" customWidth="1"/>
    <col min="12" max="12" width="9.140625" style="0" customWidth="1"/>
    <col min="13" max="13" width="10.8515625" style="0" customWidth="1"/>
  </cols>
  <sheetData>
    <row r="4" spans="1:13" ht="15" customHeight="1">
      <c r="A4" s="290" t="s">
        <v>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ht="15" customHeight="1"/>
    <row r="8" spans="2:13" ht="15">
      <c r="B8" s="32"/>
      <c r="C8" s="32"/>
      <c r="D8" s="32"/>
      <c r="E8" s="274" t="s">
        <v>31</v>
      </c>
      <c r="F8" s="274"/>
      <c r="G8" s="274"/>
      <c r="H8" s="274"/>
      <c r="I8" s="274"/>
      <c r="J8" s="32"/>
      <c r="K8" s="32"/>
      <c r="L8" s="32"/>
      <c r="M8" s="32"/>
    </row>
    <row r="9" spans="2:13" ht="15">
      <c r="B9" s="31"/>
      <c r="C9" s="293" t="s">
        <v>395</v>
      </c>
      <c r="D9" s="293"/>
      <c r="E9" s="293"/>
      <c r="F9" s="293"/>
      <c r="G9" s="293"/>
      <c r="H9" s="293"/>
      <c r="I9" s="293"/>
      <c r="J9" s="293"/>
      <c r="K9" s="293"/>
      <c r="L9" s="31"/>
      <c r="M9" s="31"/>
    </row>
    <row r="10" spans="2:13" ht="15">
      <c r="B10" s="31"/>
      <c r="C10" s="31"/>
      <c r="D10" s="31"/>
      <c r="E10" s="293"/>
      <c r="F10" s="293"/>
      <c r="G10" s="293"/>
      <c r="H10" s="293"/>
      <c r="I10" s="293"/>
      <c r="J10" s="31"/>
      <c r="K10" s="31"/>
      <c r="L10" s="31"/>
      <c r="M10" s="31"/>
    </row>
    <row r="11" spans="2:13" ht="15">
      <c r="B11" s="31"/>
      <c r="C11" s="31"/>
      <c r="D11" s="31"/>
      <c r="E11" s="293" t="s">
        <v>152</v>
      </c>
      <c r="F11" s="293"/>
      <c r="G11" s="293"/>
      <c r="H11" s="293"/>
      <c r="I11" s="293"/>
      <c r="J11" s="31"/>
      <c r="K11" s="31"/>
      <c r="L11" s="31"/>
      <c r="M11" s="31"/>
    </row>
    <row r="12" spans="2:13" ht="15">
      <c r="B12" s="51"/>
      <c r="C12" s="51"/>
      <c r="D12" s="51"/>
      <c r="E12" s="299" t="s">
        <v>466</v>
      </c>
      <c r="F12" s="299"/>
      <c r="G12" s="299"/>
      <c r="H12" s="299"/>
      <c r="I12" s="299"/>
      <c r="J12" s="51"/>
      <c r="K12" s="51"/>
      <c r="L12" s="51"/>
      <c r="M12" s="51"/>
    </row>
    <row r="13" spans="2:13" ht="15">
      <c r="B13" s="40"/>
      <c r="C13" s="40"/>
      <c r="D13" s="40"/>
      <c r="E13" s="275" t="s">
        <v>51</v>
      </c>
      <c r="F13" s="275"/>
      <c r="G13" s="275"/>
      <c r="H13" s="275"/>
      <c r="I13" s="275"/>
      <c r="J13" s="40"/>
      <c r="K13" s="40"/>
      <c r="L13" s="40"/>
      <c r="M13" s="40"/>
    </row>
    <row r="14" spans="5:8" ht="15">
      <c r="E14" s="42"/>
      <c r="F14" s="42"/>
      <c r="G14" s="42"/>
      <c r="H14" s="42"/>
    </row>
    <row r="15" spans="5:9" s="13" customFormat="1" ht="39.75" customHeight="1">
      <c r="E15" s="340" t="s">
        <v>40</v>
      </c>
      <c r="F15" s="341"/>
      <c r="G15" s="68" t="s">
        <v>39</v>
      </c>
      <c r="H15" s="338" t="s">
        <v>33</v>
      </c>
      <c r="I15" s="338"/>
    </row>
    <row r="16" spans="5:9" ht="16.5" customHeight="1">
      <c r="E16" s="296" t="s">
        <v>4</v>
      </c>
      <c r="F16" s="296"/>
      <c r="G16" s="43">
        <v>13</v>
      </c>
      <c r="H16" s="273">
        <v>12</v>
      </c>
      <c r="I16" s="273"/>
    </row>
    <row r="17" spans="5:9" ht="16.5" customHeight="1">
      <c r="E17" s="296" t="s">
        <v>3</v>
      </c>
      <c r="F17" s="296"/>
      <c r="G17" s="43">
        <v>3</v>
      </c>
      <c r="H17" s="273">
        <v>3</v>
      </c>
      <c r="I17" s="273"/>
    </row>
    <row r="18" spans="5:9" ht="16.5" customHeight="1">
      <c r="E18" s="296" t="s">
        <v>5</v>
      </c>
      <c r="F18" s="296"/>
      <c r="G18" s="69">
        <v>3</v>
      </c>
      <c r="H18" s="324">
        <v>4</v>
      </c>
      <c r="I18" s="324"/>
    </row>
    <row r="19" spans="5:9" ht="16.5" customHeight="1">
      <c r="E19" s="339" t="s">
        <v>1</v>
      </c>
      <c r="F19" s="298"/>
      <c r="G19" s="45">
        <f>SUM(G16:G18)</f>
        <v>19</v>
      </c>
      <c r="H19" s="280">
        <f>SUM(H16:H18)</f>
        <v>19</v>
      </c>
      <c r="I19" s="280"/>
    </row>
    <row r="39" ht="14.25">
      <c r="A39" s="50"/>
    </row>
  </sheetData>
  <sheetProtection/>
  <mergeCells count="19">
    <mergeCell ref="A4:M4"/>
    <mergeCell ref="A5:M5"/>
    <mergeCell ref="A6:M6"/>
    <mergeCell ref="E19:F19"/>
    <mergeCell ref="E15:F15"/>
    <mergeCell ref="E16:F16"/>
    <mergeCell ref="E17:F17"/>
    <mergeCell ref="E18:F18"/>
    <mergeCell ref="E11:I11"/>
    <mergeCell ref="E10:I10"/>
    <mergeCell ref="E8:I8"/>
    <mergeCell ref="H18:I18"/>
    <mergeCell ref="H19:I19"/>
    <mergeCell ref="E13:I13"/>
    <mergeCell ref="E12:I12"/>
    <mergeCell ref="H15:I15"/>
    <mergeCell ref="H16:I16"/>
    <mergeCell ref="H17:I17"/>
    <mergeCell ref="C9:K9"/>
  </mergeCells>
  <printOptions/>
  <pageMargins left="0.923700787401575" right="0.393700787401575" top="0.3" bottom="0.3" header="0.393700787401575" footer="0.3"/>
  <pageSetup horizontalDpi="600" verticalDpi="6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9" sqref="A9:I9"/>
    </sheetView>
  </sheetViews>
  <sheetFormatPr defaultColWidth="11.421875" defaultRowHeight="12.75"/>
  <cols>
    <col min="1" max="1" width="10.00390625" style="0" customWidth="1"/>
    <col min="2" max="2" width="4.28125" style="0" customWidth="1"/>
    <col min="3" max="3" width="8.28125" style="0" customWidth="1"/>
    <col min="4" max="4" width="15.28125" style="0" customWidth="1"/>
    <col min="5" max="5" width="7.8515625" style="0" customWidth="1"/>
    <col min="6" max="6" width="16.57421875" style="0" customWidth="1"/>
    <col min="9" max="9" width="8.7109375" style="0" customWidth="1"/>
  </cols>
  <sheetData>
    <row r="4" spans="1:9" ht="15">
      <c r="A4" s="290" t="s">
        <v>50</v>
      </c>
      <c r="B4" s="290"/>
      <c r="C4" s="290"/>
      <c r="D4" s="290"/>
      <c r="E4" s="290"/>
      <c r="F4" s="290"/>
      <c r="G4" s="290"/>
      <c r="H4" s="290"/>
      <c r="I4" s="290"/>
    </row>
    <row r="5" spans="1:9" ht="18.75">
      <c r="A5" s="291" t="s">
        <v>57</v>
      </c>
      <c r="B5" s="291"/>
      <c r="C5" s="291"/>
      <c r="D5" s="291"/>
      <c r="E5" s="291"/>
      <c r="F5" s="291"/>
      <c r="G5" s="291"/>
      <c r="H5" s="291"/>
      <c r="I5" s="291"/>
    </row>
    <row r="6" spans="1:9" ht="15.75">
      <c r="A6" s="292" t="s">
        <v>472</v>
      </c>
      <c r="B6" s="292"/>
      <c r="C6" s="292"/>
      <c r="D6" s="292"/>
      <c r="E6" s="292"/>
      <c r="F6" s="292"/>
      <c r="G6" s="292"/>
      <c r="H6" s="292"/>
      <c r="I6" s="292"/>
    </row>
    <row r="7" ht="18.75">
      <c r="C7" s="2"/>
    </row>
    <row r="8" spans="3:6" ht="15">
      <c r="C8" s="32"/>
      <c r="D8" s="274" t="s">
        <v>31</v>
      </c>
      <c r="E8" s="274"/>
      <c r="F8" s="274"/>
    </row>
    <row r="9" spans="1:9" ht="15">
      <c r="A9" s="317" t="s">
        <v>395</v>
      </c>
      <c r="B9" s="317"/>
      <c r="C9" s="317"/>
      <c r="D9" s="317"/>
      <c r="E9" s="317"/>
      <c r="F9" s="317"/>
      <c r="G9" s="317"/>
      <c r="H9" s="317"/>
      <c r="I9" s="317"/>
    </row>
    <row r="10" spans="3:6" ht="15">
      <c r="C10" s="97"/>
      <c r="D10" s="318" t="s">
        <v>153</v>
      </c>
      <c r="E10" s="318"/>
      <c r="F10" s="318"/>
    </row>
    <row r="11" spans="3:6" ht="15">
      <c r="C11" s="39"/>
      <c r="D11" s="316" t="s">
        <v>466</v>
      </c>
      <c r="E11" s="316"/>
      <c r="F11" s="316"/>
    </row>
    <row r="12" spans="3:6" ht="15">
      <c r="C12" s="40"/>
      <c r="D12" s="275" t="s">
        <v>50</v>
      </c>
      <c r="E12" s="275"/>
      <c r="F12" s="275"/>
    </row>
    <row r="13" ht="16.5" customHeight="1"/>
    <row r="14" spans="4:6" ht="16.5" customHeight="1">
      <c r="D14" s="345" t="s">
        <v>42</v>
      </c>
      <c r="E14" s="345"/>
      <c r="F14" s="65" t="s">
        <v>32</v>
      </c>
    </row>
    <row r="15" spans="4:6" ht="16.5" customHeight="1">
      <c r="D15" s="342" t="s">
        <v>24</v>
      </c>
      <c r="E15" s="342"/>
      <c r="F15" s="67">
        <v>132</v>
      </c>
    </row>
    <row r="16" spans="4:6" ht="16.5" customHeight="1">
      <c r="D16" s="342" t="s">
        <v>25</v>
      </c>
      <c r="E16" s="342"/>
      <c r="F16" s="67">
        <v>94</v>
      </c>
    </row>
    <row r="17" spans="4:6" ht="15">
      <c r="D17" s="343" t="s">
        <v>1</v>
      </c>
      <c r="E17" s="344"/>
      <c r="F17" s="87">
        <f>SUM(F15:F16)</f>
        <v>226</v>
      </c>
    </row>
    <row r="55" ht="12.75">
      <c r="A55" s="94"/>
    </row>
  </sheetData>
  <sheetProtection/>
  <mergeCells count="12">
    <mergeCell ref="A4:I4"/>
    <mergeCell ref="A5:I5"/>
    <mergeCell ref="A6:I6"/>
    <mergeCell ref="D15:E15"/>
    <mergeCell ref="D10:F10"/>
    <mergeCell ref="D8:F8"/>
    <mergeCell ref="D11:F11"/>
    <mergeCell ref="A9:I9"/>
    <mergeCell ref="D16:E16"/>
    <mergeCell ref="D17:E17"/>
    <mergeCell ref="D12:F12"/>
    <mergeCell ref="D14:E14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55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18.421875" style="0" customWidth="1"/>
    <col min="2" max="2" width="4.28125" style="0" customWidth="1"/>
    <col min="3" max="3" width="1.8515625" style="0" customWidth="1"/>
    <col min="4" max="4" width="15.28125" style="0" customWidth="1"/>
    <col min="5" max="5" width="7.8515625" style="0" customWidth="1"/>
    <col min="6" max="6" width="16.57421875" style="0" customWidth="1"/>
  </cols>
  <sheetData>
    <row r="4" spans="1:8" ht="15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8.75">
      <c r="A5" s="291" t="s">
        <v>57</v>
      </c>
      <c r="B5" s="291"/>
      <c r="C5" s="291"/>
      <c r="D5" s="291"/>
      <c r="E5" s="291"/>
      <c r="F5" s="291"/>
      <c r="G5" s="291"/>
      <c r="H5" s="291"/>
    </row>
    <row r="6" spans="1:8" ht="15.75">
      <c r="A6" s="292" t="s">
        <v>472</v>
      </c>
      <c r="B6" s="292"/>
      <c r="C6" s="292"/>
      <c r="D6" s="292"/>
      <c r="E6" s="292"/>
      <c r="F6" s="292"/>
      <c r="G6" s="292"/>
      <c r="H6" s="292"/>
    </row>
    <row r="7" ht="18.75">
      <c r="C7" s="2"/>
    </row>
    <row r="8" spans="3:6" ht="15">
      <c r="C8" s="32"/>
      <c r="D8" s="274" t="s">
        <v>31</v>
      </c>
      <c r="E8" s="274"/>
      <c r="F8" s="274"/>
    </row>
    <row r="9" spans="1:8" ht="15">
      <c r="A9" s="317" t="s">
        <v>404</v>
      </c>
      <c r="B9" s="317"/>
      <c r="C9" s="317"/>
      <c r="D9" s="317"/>
      <c r="E9" s="317"/>
      <c r="F9" s="317"/>
      <c r="G9" s="317"/>
      <c r="H9" s="317"/>
    </row>
    <row r="10" spans="3:6" ht="15">
      <c r="C10" s="97"/>
      <c r="D10" s="318" t="s">
        <v>153</v>
      </c>
      <c r="E10" s="318"/>
      <c r="F10" s="318"/>
    </row>
    <row r="11" spans="3:6" ht="15">
      <c r="C11" s="39"/>
      <c r="D11" s="316" t="s">
        <v>466</v>
      </c>
      <c r="E11" s="316"/>
      <c r="F11" s="316"/>
    </row>
    <row r="12" spans="3:6" ht="15">
      <c r="C12" s="40"/>
      <c r="D12" s="275" t="s">
        <v>52</v>
      </c>
      <c r="E12" s="275"/>
      <c r="F12" s="275"/>
    </row>
    <row r="13" ht="16.5" customHeight="1"/>
    <row r="14" spans="4:6" ht="16.5" customHeight="1">
      <c r="D14" s="345" t="s">
        <v>42</v>
      </c>
      <c r="E14" s="345"/>
      <c r="F14" s="65" t="s">
        <v>32</v>
      </c>
    </row>
    <row r="15" spans="4:6" ht="16.5" customHeight="1">
      <c r="D15" s="342" t="s">
        <v>24</v>
      </c>
      <c r="E15" s="342"/>
      <c r="F15" s="67">
        <v>31</v>
      </c>
    </row>
    <row r="16" spans="4:6" ht="16.5" customHeight="1">
      <c r="D16" s="342" t="s">
        <v>25</v>
      </c>
      <c r="E16" s="342"/>
      <c r="F16" s="67">
        <v>28</v>
      </c>
    </row>
    <row r="17" spans="4:6" ht="15">
      <c r="D17" s="343" t="s">
        <v>1</v>
      </c>
      <c r="E17" s="344"/>
      <c r="F17" s="87">
        <f>SUM(F15:F16)</f>
        <v>59</v>
      </c>
    </row>
    <row r="55" ht="12.75">
      <c r="A55" s="94"/>
    </row>
  </sheetData>
  <sheetProtection/>
  <mergeCells count="12">
    <mergeCell ref="D10:F10"/>
    <mergeCell ref="D11:F11"/>
    <mergeCell ref="A9:H9"/>
    <mergeCell ref="D14:E14"/>
    <mergeCell ref="D15:E15"/>
    <mergeCell ref="D16:E16"/>
    <mergeCell ref="D17:E17"/>
    <mergeCell ref="A4:H4"/>
    <mergeCell ref="A5:H5"/>
    <mergeCell ref="A6:H6"/>
    <mergeCell ref="D12:F12"/>
    <mergeCell ref="D8:F8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H55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18.421875" style="0" customWidth="1"/>
    <col min="2" max="2" width="4.28125" style="0" customWidth="1"/>
    <col min="3" max="3" width="1.8515625" style="0" customWidth="1"/>
    <col min="4" max="4" width="15.28125" style="0" customWidth="1"/>
    <col min="5" max="5" width="7.8515625" style="0" customWidth="1"/>
    <col min="6" max="6" width="16.57421875" style="0" customWidth="1"/>
  </cols>
  <sheetData>
    <row r="4" spans="1:8" ht="15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8.75">
      <c r="A5" s="291" t="s">
        <v>57</v>
      </c>
      <c r="B5" s="291"/>
      <c r="C5" s="291"/>
      <c r="D5" s="291"/>
      <c r="E5" s="291"/>
      <c r="F5" s="291"/>
      <c r="G5" s="291"/>
      <c r="H5" s="291"/>
    </row>
    <row r="6" spans="1:8" ht="15.75">
      <c r="A6" s="292" t="s">
        <v>472</v>
      </c>
      <c r="B6" s="292"/>
      <c r="C6" s="292"/>
      <c r="D6" s="292"/>
      <c r="E6" s="292"/>
      <c r="F6" s="292"/>
      <c r="G6" s="292"/>
      <c r="H6" s="292"/>
    </row>
    <row r="7" ht="18.75">
      <c r="C7" s="2"/>
    </row>
    <row r="8" spans="3:6" ht="15">
      <c r="C8" s="32"/>
      <c r="D8" s="274" t="s">
        <v>31</v>
      </c>
      <c r="E8" s="274"/>
      <c r="F8" s="274"/>
    </row>
    <row r="9" spans="1:8" ht="15">
      <c r="A9" s="317" t="s">
        <v>395</v>
      </c>
      <c r="B9" s="317"/>
      <c r="C9" s="317"/>
      <c r="D9" s="317"/>
      <c r="E9" s="317"/>
      <c r="F9" s="317"/>
      <c r="G9" s="317"/>
      <c r="H9" s="317"/>
    </row>
    <row r="10" spans="3:6" ht="15">
      <c r="C10" s="97"/>
      <c r="D10" s="318" t="s">
        <v>153</v>
      </c>
      <c r="E10" s="318"/>
      <c r="F10" s="318"/>
    </row>
    <row r="11" spans="3:6" ht="15">
      <c r="C11" s="39"/>
      <c r="D11" s="316" t="s">
        <v>466</v>
      </c>
      <c r="E11" s="316"/>
      <c r="F11" s="316"/>
    </row>
    <row r="12" spans="3:6" ht="15">
      <c r="C12" s="40"/>
      <c r="D12" s="275" t="s">
        <v>109</v>
      </c>
      <c r="E12" s="275"/>
      <c r="F12" s="275"/>
    </row>
    <row r="13" ht="16.5" customHeight="1"/>
    <row r="14" spans="4:6" ht="16.5" customHeight="1">
      <c r="D14" s="345" t="s">
        <v>42</v>
      </c>
      <c r="E14" s="345"/>
      <c r="F14" s="65" t="s">
        <v>32</v>
      </c>
    </row>
    <row r="15" spans="4:6" ht="16.5" customHeight="1">
      <c r="D15" s="342" t="s">
        <v>24</v>
      </c>
      <c r="E15" s="342"/>
      <c r="F15" s="67">
        <v>27</v>
      </c>
    </row>
    <row r="16" spans="4:6" ht="16.5" customHeight="1">
      <c r="D16" s="342" t="s">
        <v>25</v>
      </c>
      <c r="E16" s="342"/>
      <c r="F16" s="67">
        <v>14</v>
      </c>
    </row>
    <row r="17" spans="4:6" ht="15">
      <c r="D17" s="343" t="s">
        <v>1</v>
      </c>
      <c r="E17" s="344"/>
      <c r="F17" s="87">
        <f>SUM(F15:F16)</f>
        <v>41</v>
      </c>
    </row>
    <row r="55" ht="12.75">
      <c r="A55" s="94"/>
    </row>
  </sheetData>
  <sheetProtection/>
  <mergeCells count="12">
    <mergeCell ref="D15:E15"/>
    <mergeCell ref="D16:E16"/>
    <mergeCell ref="A9:H9"/>
    <mergeCell ref="D17:E17"/>
    <mergeCell ref="D14:E14"/>
    <mergeCell ref="A4:H4"/>
    <mergeCell ref="A5:H5"/>
    <mergeCell ref="A6:H6"/>
    <mergeCell ref="D12:F12"/>
    <mergeCell ref="D8:F8"/>
    <mergeCell ref="D10:F10"/>
    <mergeCell ref="D11:F11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H55"/>
  <sheetViews>
    <sheetView zoomScalePageLayoutView="0" workbookViewId="0" topLeftCell="A13">
      <selection activeCell="F17" sqref="F17"/>
    </sheetView>
  </sheetViews>
  <sheetFormatPr defaultColWidth="11.421875" defaultRowHeight="12.75"/>
  <cols>
    <col min="1" max="1" width="18.421875" style="0" customWidth="1"/>
    <col min="2" max="2" width="4.28125" style="0" customWidth="1"/>
    <col min="3" max="3" width="1.8515625" style="0" customWidth="1"/>
    <col min="4" max="4" width="15.28125" style="0" customWidth="1"/>
    <col min="5" max="5" width="7.8515625" style="0" customWidth="1"/>
    <col min="6" max="6" width="16.57421875" style="0" customWidth="1"/>
  </cols>
  <sheetData>
    <row r="4" spans="1:8" ht="15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8.75">
      <c r="A5" s="291" t="s">
        <v>57</v>
      </c>
      <c r="B5" s="291"/>
      <c r="C5" s="291"/>
      <c r="D5" s="291"/>
      <c r="E5" s="291"/>
      <c r="F5" s="291"/>
      <c r="G5" s="291"/>
      <c r="H5" s="291"/>
    </row>
    <row r="6" spans="1:8" ht="15.75">
      <c r="A6" s="292" t="s">
        <v>472</v>
      </c>
      <c r="B6" s="292"/>
      <c r="C6" s="292"/>
      <c r="D6" s="292"/>
      <c r="E6" s="292"/>
      <c r="F6" s="292"/>
      <c r="G6" s="292"/>
      <c r="H6" s="292"/>
    </row>
    <row r="7" ht="18.75">
      <c r="C7" s="2"/>
    </row>
    <row r="8" spans="3:6" ht="15">
      <c r="C8" s="32"/>
      <c r="D8" s="274" t="s">
        <v>31</v>
      </c>
      <c r="E8" s="274"/>
      <c r="F8" s="274"/>
    </row>
    <row r="9" spans="1:8" ht="15">
      <c r="A9" s="317" t="s">
        <v>395</v>
      </c>
      <c r="B9" s="317"/>
      <c r="C9" s="317"/>
      <c r="D9" s="317"/>
      <c r="E9" s="317"/>
      <c r="F9" s="317"/>
      <c r="G9" s="317"/>
      <c r="H9" s="317"/>
    </row>
    <row r="10" spans="3:6" ht="15">
      <c r="C10" s="97"/>
      <c r="D10" s="318" t="s">
        <v>158</v>
      </c>
      <c r="E10" s="318"/>
      <c r="F10" s="318"/>
    </row>
    <row r="11" spans="3:6" ht="15">
      <c r="C11" s="39"/>
      <c r="D11" s="316" t="s">
        <v>466</v>
      </c>
      <c r="E11" s="316"/>
      <c r="F11" s="316"/>
    </row>
    <row r="12" spans="3:6" ht="15">
      <c r="C12" s="40"/>
      <c r="D12" s="275" t="s">
        <v>51</v>
      </c>
      <c r="E12" s="275"/>
      <c r="F12" s="275"/>
    </row>
    <row r="13" ht="16.5" customHeight="1"/>
    <row r="14" spans="4:6" ht="16.5" customHeight="1">
      <c r="D14" s="345" t="s">
        <v>42</v>
      </c>
      <c r="E14" s="345"/>
      <c r="F14" s="65" t="s">
        <v>32</v>
      </c>
    </row>
    <row r="15" spans="4:6" ht="16.5" customHeight="1">
      <c r="D15" s="342" t="s">
        <v>24</v>
      </c>
      <c r="E15" s="342"/>
      <c r="F15" s="67">
        <v>14</v>
      </c>
    </row>
    <row r="16" spans="4:6" ht="16.5" customHeight="1">
      <c r="D16" s="342" t="s">
        <v>25</v>
      </c>
      <c r="E16" s="342"/>
      <c r="F16" s="67">
        <v>5</v>
      </c>
    </row>
    <row r="17" spans="4:6" ht="15">
      <c r="D17" s="343" t="s">
        <v>1</v>
      </c>
      <c r="E17" s="344"/>
      <c r="F17" s="87">
        <f>SUM(F15:F16)</f>
        <v>19</v>
      </c>
    </row>
    <row r="55" ht="12.75">
      <c r="A55" s="94"/>
    </row>
  </sheetData>
  <sheetProtection/>
  <mergeCells count="12">
    <mergeCell ref="D15:E15"/>
    <mergeCell ref="D16:E16"/>
    <mergeCell ref="D17:E17"/>
    <mergeCell ref="A4:H4"/>
    <mergeCell ref="A5:H5"/>
    <mergeCell ref="A6:H6"/>
    <mergeCell ref="D12:F12"/>
    <mergeCell ref="D8:F8"/>
    <mergeCell ref="D10:F10"/>
    <mergeCell ref="D11:F11"/>
    <mergeCell ref="D14:E14"/>
    <mergeCell ref="A9:H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L51"/>
  <sheetViews>
    <sheetView zoomScaleSheetLayoutView="55" zoomScalePageLayoutView="0" workbookViewId="0" topLeftCell="A34">
      <selection activeCell="K41" sqref="K41"/>
    </sheetView>
  </sheetViews>
  <sheetFormatPr defaultColWidth="11.421875" defaultRowHeight="12.75"/>
  <cols>
    <col min="1" max="1" width="8.574218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5" customHeight="1">
      <c r="A5" s="291" t="s">
        <v>58</v>
      </c>
      <c r="B5" s="291"/>
      <c r="C5" s="291"/>
      <c r="D5" s="291"/>
      <c r="E5" s="291"/>
      <c r="F5" s="291"/>
      <c r="G5" s="291"/>
      <c r="H5" s="291"/>
    </row>
    <row r="6" spans="1:8" ht="15" customHeight="1">
      <c r="A6" s="292" t="s">
        <v>472</v>
      </c>
      <c r="B6" s="292"/>
      <c r="C6" s="292"/>
      <c r="D6" s="292"/>
      <c r="E6" s="292"/>
      <c r="F6" s="292"/>
      <c r="G6" s="292"/>
      <c r="H6" s="292"/>
    </row>
    <row r="7" ht="15.75">
      <c r="D7" s="1"/>
    </row>
    <row r="8" spans="3:12" ht="15.75">
      <c r="C8" s="274" t="s">
        <v>31</v>
      </c>
      <c r="D8" s="274"/>
      <c r="E8" s="274"/>
      <c r="G8" s="23"/>
      <c r="H8" s="23"/>
      <c r="I8" s="23"/>
      <c r="J8" s="23"/>
      <c r="K8" s="23"/>
      <c r="L8" s="23"/>
    </row>
    <row r="9" spans="2:12" ht="12.75" customHeight="1">
      <c r="B9" s="317" t="s">
        <v>395</v>
      </c>
      <c r="C9" s="317"/>
      <c r="D9" s="317"/>
      <c r="E9" s="317"/>
      <c r="F9" s="317"/>
      <c r="G9" s="317"/>
      <c r="H9" s="137"/>
      <c r="I9" s="137"/>
      <c r="J9" s="137"/>
      <c r="K9" s="137"/>
      <c r="L9" s="137"/>
    </row>
    <row r="10" spans="3:12" ht="12.75" customHeight="1">
      <c r="C10" s="318" t="s">
        <v>157</v>
      </c>
      <c r="D10" s="318"/>
      <c r="E10" s="318"/>
      <c r="G10" s="137"/>
      <c r="H10" s="137"/>
      <c r="I10" s="137"/>
      <c r="J10" s="137"/>
      <c r="K10" s="137"/>
      <c r="L10" s="137"/>
    </row>
    <row r="11" spans="3:11" ht="15">
      <c r="C11" s="316" t="s">
        <v>466</v>
      </c>
      <c r="D11" s="316"/>
      <c r="E11" s="316"/>
      <c r="H11" s="8"/>
      <c r="J11" s="20"/>
      <c r="K11" s="5"/>
    </row>
    <row r="12" spans="3:5" ht="15">
      <c r="C12" s="275" t="s">
        <v>50</v>
      </c>
      <c r="D12" s="275"/>
      <c r="E12" s="275"/>
    </row>
    <row r="13" spans="3:5" ht="15">
      <c r="C13" s="42"/>
      <c r="D13" s="42"/>
      <c r="E13" s="42"/>
    </row>
    <row r="14" spans="3:5" ht="16.5" customHeight="1">
      <c r="C14" s="346" t="s">
        <v>43</v>
      </c>
      <c r="D14" s="346"/>
      <c r="E14" s="45" t="s">
        <v>32</v>
      </c>
    </row>
    <row r="15" spans="3:5" ht="16.5" customHeight="1">
      <c r="C15" s="303" t="s">
        <v>143</v>
      </c>
      <c r="D15" s="303"/>
      <c r="E15" s="43">
        <v>11</v>
      </c>
    </row>
    <row r="16" spans="3:5" ht="16.5" customHeight="1">
      <c r="C16" s="303" t="s">
        <v>144</v>
      </c>
      <c r="D16" s="303"/>
      <c r="E16" s="43">
        <v>149</v>
      </c>
    </row>
    <row r="17" spans="3:5" ht="16.5" customHeight="1">
      <c r="C17" s="303" t="s">
        <v>145</v>
      </c>
      <c r="D17" s="303"/>
      <c r="E17" s="43">
        <v>52</v>
      </c>
    </row>
    <row r="18" spans="3:5" ht="16.5" customHeight="1">
      <c r="C18" s="303" t="s">
        <v>146</v>
      </c>
      <c r="D18" s="303"/>
      <c r="E18" s="43">
        <v>10</v>
      </c>
    </row>
    <row r="19" spans="3:5" ht="16.5" customHeight="1">
      <c r="C19" s="303" t="s">
        <v>147</v>
      </c>
      <c r="D19" s="303"/>
      <c r="E19" s="43">
        <v>2</v>
      </c>
    </row>
    <row r="20" spans="3:5" ht="16.5" customHeight="1">
      <c r="C20" s="348" t="s">
        <v>2</v>
      </c>
      <c r="D20" s="349"/>
      <c r="E20" s="43">
        <v>2</v>
      </c>
    </row>
    <row r="21" spans="3:5" ht="16.5" customHeight="1">
      <c r="C21" s="347" t="s">
        <v>1</v>
      </c>
      <c r="D21" s="347"/>
      <c r="E21" s="45">
        <f>SUM(E15:E20)</f>
        <v>226</v>
      </c>
    </row>
    <row r="49" spans="3:4" ht="15">
      <c r="C49" s="30"/>
      <c r="D49" s="30"/>
    </row>
    <row r="51" ht="12.75">
      <c r="A51" s="94"/>
    </row>
  </sheetData>
  <sheetProtection/>
  <mergeCells count="16">
    <mergeCell ref="C16:D16"/>
    <mergeCell ref="C19:D19"/>
    <mergeCell ref="C17:D17"/>
    <mergeCell ref="C21:D21"/>
    <mergeCell ref="C18:D18"/>
    <mergeCell ref="C20:D20"/>
    <mergeCell ref="B9:G9"/>
    <mergeCell ref="A4:H4"/>
    <mergeCell ref="C15:D15"/>
    <mergeCell ref="C14:D14"/>
    <mergeCell ref="C8:E8"/>
    <mergeCell ref="C10:E10"/>
    <mergeCell ref="A5:H5"/>
    <mergeCell ref="A6:H6"/>
    <mergeCell ref="C11:E11"/>
    <mergeCell ref="C12:E12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F42" sqref="F42"/>
    </sheetView>
  </sheetViews>
  <sheetFormatPr defaultColWidth="11.421875" defaultRowHeight="12.75"/>
  <cols>
    <col min="1" max="1" width="3.28125" style="0" customWidth="1"/>
    <col min="2" max="2" width="16.421875" style="17" customWidth="1"/>
    <col min="3" max="3" width="17.00390625" style="19" customWidth="1"/>
    <col min="4" max="4" width="15.8515625" style="19" customWidth="1"/>
    <col min="5" max="5" width="17.57421875" style="19" hidden="1" customWidth="1"/>
    <col min="6" max="6" width="2.57421875" style="0" customWidth="1"/>
    <col min="7" max="10" width="5.7109375" style="0" customWidth="1"/>
    <col min="13" max="13" width="10.00390625" style="0" customWidth="1"/>
    <col min="14" max="14" width="15.7109375" style="0" customWidth="1"/>
  </cols>
  <sheetData>
    <row r="1" spans="1:5" ht="12.75" customHeight="1">
      <c r="A1" s="75"/>
      <c r="B1" s="25" t="s">
        <v>31</v>
      </c>
      <c r="D1" s="77"/>
      <c r="E1" s="77"/>
    </row>
    <row r="2" spans="1:11" ht="12.75" customHeight="1">
      <c r="A2" s="138" t="s">
        <v>395</v>
      </c>
      <c r="B2" s="138"/>
      <c r="C2" s="138"/>
      <c r="D2" s="138"/>
      <c r="E2" s="138"/>
      <c r="F2" s="17"/>
      <c r="G2" s="17"/>
      <c r="H2" s="17"/>
      <c r="I2" s="17"/>
      <c r="J2" s="17"/>
      <c r="K2" s="17"/>
    </row>
    <row r="3" spans="1:5" ht="12.75" customHeight="1">
      <c r="A3" s="286" t="s">
        <v>293</v>
      </c>
      <c r="B3" s="286"/>
      <c r="C3" s="286"/>
      <c r="D3" s="286"/>
      <c r="E3" s="138"/>
    </row>
    <row r="4" spans="1:5" ht="12.75" customHeight="1">
      <c r="A4" s="287" t="s">
        <v>466</v>
      </c>
      <c r="B4" s="287"/>
      <c r="C4" s="287"/>
      <c r="D4" s="287"/>
      <c r="E4" s="212"/>
    </row>
    <row r="5" spans="1:5" ht="12.75" customHeight="1">
      <c r="A5" s="288" t="s">
        <v>50</v>
      </c>
      <c r="B5" s="288"/>
      <c r="C5" s="288"/>
      <c r="D5" s="288"/>
      <c r="E5" s="42"/>
    </row>
    <row r="6" spans="1:5" ht="12.75" customHeight="1">
      <c r="A6" s="42"/>
      <c r="B6" s="42"/>
      <c r="C6" s="42"/>
      <c r="D6" s="42"/>
      <c r="E6" s="42"/>
    </row>
    <row r="7" spans="1:5" ht="27" customHeight="1">
      <c r="A7" s="284" t="s">
        <v>13</v>
      </c>
      <c r="B7" s="285"/>
      <c r="C7" s="49" t="s">
        <v>41</v>
      </c>
      <c r="D7" s="49" t="s">
        <v>117</v>
      </c>
      <c r="E7" s="46" t="s">
        <v>294</v>
      </c>
    </row>
    <row r="8" spans="1:5" s="11" customFormat="1" ht="13.5" customHeight="1">
      <c r="A8" s="43">
        <v>1</v>
      </c>
      <c r="B8" s="62" t="s">
        <v>7</v>
      </c>
      <c r="C8" s="127">
        <v>41</v>
      </c>
      <c r="D8" s="122">
        <v>41</v>
      </c>
      <c r="E8" s="43"/>
    </row>
    <row r="9" spans="1:5" s="11" customFormat="1" ht="13.5" customHeight="1">
      <c r="A9" s="43">
        <v>2</v>
      </c>
      <c r="B9" s="62" t="s">
        <v>71</v>
      </c>
      <c r="C9" s="127">
        <v>59</v>
      </c>
      <c r="D9" s="122">
        <v>59</v>
      </c>
      <c r="E9" s="43"/>
    </row>
    <row r="10" spans="1:5" ht="13.5" customHeight="1">
      <c r="A10" s="43">
        <v>3</v>
      </c>
      <c r="B10" s="62" t="s">
        <v>85</v>
      </c>
      <c r="C10" s="127">
        <v>7</v>
      </c>
      <c r="D10" s="234">
        <v>8</v>
      </c>
      <c r="E10" s="43"/>
    </row>
    <row r="11" spans="1:5" ht="13.5" customHeight="1">
      <c r="A11" s="43">
        <v>4</v>
      </c>
      <c r="B11" s="62" t="s">
        <v>86</v>
      </c>
      <c r="C11" s="127">
        <v>1</v>
      </c>
      <c r="D11" s="234">
        <v>1</v>
      </c>
      <c r="E11" s="43"/>
    </row>
    <row r="12" spans="1:5" ht="13.5" customHeight="1">
      <c r="A12" s="43">
        <v>5</v>
      </c>
      <c r="B12" s="62" t="s">
        <v>87</v>
      </c>
      <c r="C12" s="127">
        <v>2</v>
      </c>
      <c r="D12" s="234">
        <v>2</v>
      </c>
      <c r="E12" s="43"/>
    </row>
    <row r="13" spans="1:5" ht="13.5" customHeight="1">
      <c r="A13" s="43">
        <v>6</v>
      </c>
      <c r="B13" s="62" t="s">
        <v>88</v>
      </c>
      <c r="C13" s="127">
        <v>1</v>
      </c>
      <c r="D13" s="234">
        <v>1</v>
      </c>
      <c r="E13" s="43"/>
    </row>
    <row r="14" spans="1:5" ht="13.5" customHeight="1">
      <c r="A14" s="43">
        <v>7</v>
      </c>
      <c r="B14" s="62" t="s">
        <v>89</v>
      </c>
      <c r="C14" s="127">
        <v>8</v>
      </c>
      <c r="D14" s="234">
        <v>9</v>
      </c>
      <c r="E14" s="43"/>
    </row>
    <row r="15" spans="1:5" ht="13.5" customHeight="1">
      <c r="A15" s="43">
        <v>8</v>
      </c>
      <c r="B15" s="62" t="s">
        <v>185</v>
      </c>
      <c r="C15" s="127">
        <v>1</v>
      </c>
      <c r="D15" s="234">
        <v>2</v>
      </c>
      <c r="E15" s="43"/>
    </row>
    <row r="16" spans="1:5" ht="13.5" customHeight="1">
      <c r="A16" s="43">
        <v>9</v>
      </c>
      <c r="B16" s="62" t="s">
        <v>90</v>
      </c>
      <c r="C16" s="127">
        <v>2</v>
      </c>
      <c r="D16" s="234">
        <v>1</v>
      </c>
      <c r="E16" s="43"/>
    </row>
    <row r="17" spans="1:5" ht="13.5" customHeight="1">
      <c r="A17" s="43">
        <v>10</v>
      </c>
      <c r="B17" s="62" t="s">
        <v>91</v>
      </c>
      <c r="C17" s="127">
        <v>6</v>
      </c>
      <c r="D17" s="234">
        <v>5</v>
      </c>
      <c r="E17" s="43"/>
    </row>
    <row r="18" spans="1:5" ht="13.5" customHeight="1">
      <c r="A18" s="43">
        <v>11</v>
      </c>
      <c r="B18" s="62" t="s">
        <v>73</v>
      </c>
      <c r="C18" s="127">
        <v>0</v>
      </c>
      <c r="D18" s="234">
        <v>0</v>
      </c>
      <c r="E18" s="43"/>
    </row>
    <row r="19" spans="1:5" s="11" customFormat="1" ht="13.5" customHeight="1">
      <c r="A19" s="43">
        <v>12</v>
      </c>
      <c r="B19" s="62" t="s">
        <v>92</v>
      </c>
      <c r="C19" s="127">
        <v>0</v>
      </c>
      <c r="D19" s="122">
        <v>1</v>
      </c>
      <c r="E19" s="43"/>
    </row>
    <row r="20" spans="1:5" ht="13.5" customHeight="1">
      <c r="A20" s="43">
        <v>13</v>
      </c>
      <c r="B20" s="62" t="s">
        <v>93</v>
      </c>
      <c r="C20" s="127">
        <v>8</v>
      </c>
      <c r="D20" s="234">
        <v>6</v>
      </c>
      <c r="E20" s="43"/>
    </row>
    <row r="21" spans="1:5" s="11" customFormat="1" ht="13.5" customHeight="1">
      <c r="A21" s="43">
        <v>14</v>
      </c>
      <c r="B21" s="62" t="s">
        <v>94</v>
      </c>
      <c r="C21" s="127">
        <v>8</v>
      </c>
      <c r="D21" s="122">
        <v>9</v>
      </c>
      <c r="E21" s="43"/>
    </row>
    <row r="22" spans="1:5" ht="13.5" customHeight="1">
      <c r="A22" s="43">
        <v>15</v>
      </c>
      <c r="B22" s="62" t="s">
        <v>95</v>
      </c>
      <c r="C22" s="127">
        <v>4</v>
      </c>
      <c r="D22" s="234">
        <v>4</v>
      </c>
      <c r="E22" s="43"/>
    </row>
    <row r="23" spans="1:5" ht="13.5" customHeight="1">
      <c r="A23" s="43">
        <v>16</v>
      </c>
      <c r="B23" s="62" t="s">
        <v>96</v>
      </c>
      <c r="C23" s="127">
        <v>1</v>
      </c>
      <c r="D23" s="234">
        <v>1</v>
      </c>
      <c r="E23" s="43"/>
    </row>
    <row r="24" spans="1:5" s="11" customFormat="1" ht="13.5" customHeight="1">
      <c r="A24" s="43">
        <v>17</v>
      </c>
      <c r="B24" s="62" t="s">
        <v>97</v>
      </c>
      <c r="C24" s="127">
        <v>2</v>
      </c>
      <c r="D24" s="122">
        <v>3</v>
      </c>
      <c r="E24" s="43"/>
    </row>
    <row r="25" spans="1:5" ht="13.5" customHeight="1">
      <c r="A25" s="43">
        <v>18</v>
      </c>
      <c r="B25" s="62" t="s">
        <v>98</v>
      </c>
      <c r="C25" s="127">
        <v>1</v>
      </c>
      <c r="D25" s="234">
        <v>1</v>
      </c>
      <c r="E25" s="43"/>
    </row>
    <row r="26" spans="1:5" ht="13.5" customHeight="1">
      <c r="A26" s="43">
        <v>19</v>
      </c>
      <c r="B26" s="62" t="s">
        <v>99</v>
      </c>
      <c r="C26" s="127">
        <v>2</v>
      </c>
      <c r="D26" s="234">
        <v>2</v>
      </c>
      <c r="E26" s="43"/>
    </row>
    <row r="27" spans="1:5" s="11" customFormat="1" ht="13.5" customHeight="1">
      <c r="A27" s="43">
        <v>20</v>
      </c>
      <c r="B27" s="62" t="s">
        <v>100</v>
      </c>
      <c r="C27" s="127">
        <v>0</v>
      </c>
      <c r="D27" s="122">
        <v>0</v>
      </c>
      <c r="E27" s="43"/>
    </row>
    <row r="28" spans="1:5" ht="13.5" customHeight="1">
      <c r="A28" s="43">
        <v>21</v>
      </c>
      <c r="B28" s="62" t="s">
        <v>101</v>
      </c>
      <c r="C28" s="127">
        <v>3</v>
      </c>
      <c r="D28" s="234">
        <v>3</v>
      </c>
      <c r="E28" s="43"/>
    </row>
    <row r="29" spans="1:5" ht="13.5" customHeight="1">
      <c r="A29" s="43">
        <v>22</v>
      </c>
      <c r="B29" s="62" t="s">
        <v>102</v>
      </c>
      <c r="C29" s="127">
        <v>8</v>
      </c>
      <c r="D29" s="234">
        <v>9</v>
      </c>
      <c r="E29" s="43"/>
    </row>
    <row r="30" spans="1:5" ht="13.5" customHeight="1">
      <c r="A30" s="43">
        <v>23</v>
      </c>
      <c r="B30" s="62" t="s">
        <v>103</v>
      </c>
      <c r="C30" s="127">
        <v>1</v>
      </c>
      <c r="D30" s="234">
        <v>1</v>
      </c>
      <c r="E30" s="43"/>
    </row>
    <row r="31" spans="1:5" ht="13.5" customHeight="1">
      <c r="A31" s="43">
        <v>24</v>
      </c>
      <c r="B31" s="62" t="s">
        <v>116</v>
      </c>
      <c r="C31" s="127">
        <v>1</v>
      </c>
      <c r="D31" s="234">
        <v>1</v>
      </c>
      <c r="E31" s="43"/>
    </row>
    <row r="32" spans="1:5" ht="13.5" customHeight="1">
      <c r="A32" s="43">
        <v>25</v>
      </c>
      <c r="B32" s="62" t="s">
        <v>104</v>
      </c>
      <c r="C32" s="127">
        <v>15</v>
      </c>
      <c r="D32" s="234">
        <v>14</v>
      </c>
      <c r="E32" s="43"/>
    </row>
    <row r="33" spans="1:5" ht="13.5" customHeight="1">
      <c r="A33" s="43">
        <v>26</v>
      </c>
      <c r="B33" s="62" t="s">
        <v>105</v>
      </c>
      <c r="C33" s="127">
        <v>2</v>
      </c>
      <c r="D33" s="234">
        <v>3</v>
      </c>
      <c r="E33" s="43"/>
    </row>
    <row r="34" spans="1:6" ht="13.5" customHeight="1">
      <c r="A34" s="43">
        <v>27</v>
      </c>
      <c r="B34" s="62" t="s">
        <v>106</v>
      </c>
      <c r="C34" s="127">
        <v>5</v>
      </c>
      <c r="D34" s="234">
        <v>6</v>
      </c>
      <c r="E34" s="43"/>
      <c r="F34" s="18"/>
    </row>
    <row r="35" spans="1:5" s="11" customFormat="1" ht="13.5" customHeight="1">
      <c r="A35" s="43">
        <v>28</v>
      </c>
      <c r="B35" s="62" t="s">
        <v>235</v>
      </c>
      <c r="C35" s="127">
        <v>7</v>
      </c>
      <c r="D35" s="122">
        <v>7</v>
      </c>
      <c r="E35" s="43"/>
    </row>
    <row r="36" spans="1:5" ht="13.5" customHeight="1">
      <c r="A36" s="43">
        <v>29</v>
      </c>
      <c r="B36" s="62" t="s">
        <v>107</v>
      </c>
      <c r="C36" s="127">
        <v>0</v>
      </c>
      <c r="D36" s="234">
        <v>0</v>
      </c>
      <c r="E36" s="43"/>
    </row>
    <row r="37" spans="1:5" ht="13.5" customHeight="1">
      <c r="A37" s="43">
        <v>30</v>
      </c>
      <c r="B37" s="62" t="s">
        <v>8</v>
      </c>
      <c r="C37" s="127">
        <v>19</v>
      </c>
      <c r="D37" s="234">
        <v>19</v>
      </c>
      <c r="E37" s="43"/>
    </row>
    <row r="38" spans="1:5" ht="13.5" customHeight="1">
      <c r="A38" s="43">
        <v>31</v>
      </c>
      <c r="B38" s="62" t="s">
        <v>128</v>
      </c>
      <c r="C38" s="127">
        <v>2</v>
      </c>
      <c r="D38" s="234">
        <v>2</v>
      </c>
      <c r="E38" s="43"/>
    </row>
    <row r="39" spans="1:5" ht="13.5" customHeight="1">
      <c r="A39" s="43">
        <v>32</v>
      </c>
      <c r="B39" s="62" t="s">
        <v>108</v>
      </c>
      <c r="C39" s="127">
        <v>9</v>
      </c>
      <c r="D39" s="234">
        <v>6</v>
      </c>
      <c r="E39" s="43"/>
    </row>
    <row r="40" spans="1:5" ht="13.5" customHeight="1">
      <c r="A40" s="282" t="s">
        <v>9</v>
      </c>
      <c r="B40" s="283"/>
      <c r="C40" s="233">
        <f>SUM(C8:C39)</f>
        <v>226</v>
      </c>
      <c r="D40" s="233">
        <f>SUM(D8:D39)</f>
        <v>227</v>
      </c>
      <c r="E40" s="74">
        <f>SUM(E8:E39)</f>
        <v>0</v>
      </c>
    </row>
    <row r="41" ht="12.75" customHeight="1">
      <c r="A41" s="60"/>
    </row>
    <row r="42" spans="2:3" ht="12.75" customHeight="1">
      <c r="B42" s="76"/>
      <c r="C42" s="78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5">
    <mergeCell ref="A40:B40"/>
    <mergeCell ref="A7:B7"/>
    <mergeCell ref="A3:D3"/>
    <mergeCell ref="A4:D4"/>
    <mergeCell ref="A5:D5"/>
  </mergeCells>
  <printOptions/>
  <pageMargins left="0.3937007874015748" right="0.3937007874015748" top="0.3937007874015748" bottom="0.31496062992125984" header="0.3937007874015748" footer="0.31496062992125984"/>
  <pageSetup horizontalDpi="600" verticalDpi="600" orientation="landscape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L51"/>
  <sheetViews>
    <sheetView zoomScalePageLayoutView="0" workbookViewId="0" topLeftCell="A16">
      <selection activeCell="F17" sqref="F17"/>
    </sheetView>
  </sheetViews>
  <sheetFormatPr defaultColWidth="11.421875" defaultRowHeight="12.75"/>
  <cols>
    <col min="1" max="1" width="12.71093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8.75" customHeight="1">
      <c r="A5" s="291" t="s">
        <v>58</v>
      </c>
      <c r="B5" s="291"/>
      <c r="C5" s="291"/>
      <c r="D5" s="291"/>
      <c r="E5" s="291"/>
      <c r="F5" s="291"/>
      <c r="G5" s="291"/>
      <c r="H5" s="291"/>
    </row>
    <row r="6" spans="1:8" ht="15" customHeight="1">
      <c r="A6" s="292" t="s">
        <v>472</v>
      </c>
      <c r="B6" s="292"/>
      <c r="C6" s="292"/>
      <c r="D6" s="292"/>
      <c r="E6" s="292"/>
      <c r="F6" s="292"/>
      <c r="G6" s="292"/>
      <c r="H6" s="292"/>
    </row>
    <row r="7" ht="15.75">
      <c r="D7" s="1"/>
    </row>
    <row r="8" spans="3:12" ht="15.75">
      <c r="C8" s="274" t="s">
        <v>31</v>
      </c>
      <c r="D8" s="274"/>
      <c r="E8" s="274"/>
      <c r="G8" s="23"/>
      <c r="H8" s="23"/>
      <c r="I8" s="23"/>
      <c r="J8" s="23"/>
      <c r="K8" s="23"/>
      <c r="L8" s="23"/>
    </row>
    <row r="9" spans="1:12" ht="12.75" customHeight="1">
      <c r="A9" s="317" t="s">
        <v>395</v>
      </c>
      <c r="B9" s="317"/>
      <c r="C9" s="317"/>
      <c r="D9" s="317"/>
      <c r="E9" s="317"/>
      <c r="F9" s="317"/>
      <c r="G9" s="317"/>
      <c r="H9" s="317"/>
      <c r="I9" s="137"/>
      <c r="J9" s="137"/>
      <c r="K9" s="137"/>
      <c r="L9" s="137"/>
    </row>
    <row r="10" spans="3:12" ht="12.75" customHeight="1">
      <c r="C10" s="318" t="s">
        <v>151</v>
      </c>
      <c r="D10" s="318"/>
      <c r="E10" s="318"/>
      <c r="G10" s="137"/>
      <c r="H10" s="137"/>
      <c r="I10" s="137"/>
      <c r="J10" s="137"/>
      <c r="K10" s="137"/>
      <c r="L10" s="137"/>
    </row>
    <row r="11" spans="3:11" ht="15">
      <c r="C11" s="316" t="s">
        <v>466</v>
      </c>
      <c r="D11" s="316"/>
      <c r="E11" s="316"/>
      <c r="H11" s="8"/>
      <c r="J11" s="20"/>
      <c r="K11" s="5"/>
    </row>
    <row r="12" spans="3:5" ht="15">
      <c r="C12" s="275" t="s">
        <v>52</v>
      </c>
      <c r="D12" s="275"/>
      <c r="E12" s="275"/>
    </row>
    <row r="13" spans="3:5" ht="15">
      <c r="C13" s="42"/>
      <c r="D13" s="42"/>
      <c r="E13" s="42"/>
    </row>
    <row r="14" spans="3:5" ht="16.5" customHeight="1">
      <c r="C14" s="346" t="s">
        <v>43</v>
      </c>
      <c r="D14" s="346"/>
      <c r="E14" s="45" t="s">
        <v>32</v>
      </c>
    </row>
    <row r="15" spans="3:5" ht="16.5" customHeight="1">
      <c r="C15" s="303" t="s">
        <v>143</v>
      </c>
      <c r="D15" s="303"/>
      <c r="E15" s="43">
        <v>2</v>
      </c>
    </row>
    <row r="16" spans="3:5" ht="16.5" customHeight="1">
      <c r="C16" s="303" t="s">
        <v>144</v>
      </c>
      <c r="D16" s="303"/>
      <c r="E16" s="43">
        <v>38</v>
      </c>
    </row>
    <row r="17" spans="3:5" ht="16.5" customHeight="1">
      <c r="C17" s="303" t="s">
        <v>145</v>
      </c>
      <c r="D17" s="303"/>
      <c r="E17" s="43">
        <v>14</v>
      </c>
    </row>
    <row r="18" spans="3:5" ht="16.5" customHeight="1">
      <c r="C18" s="303" t="s">
        <v>146</v>
      </c>
      <c r="D18" s="303"/>
      <c r="E18" s="43">
        <v>5</v>
      </c>
    </row>
    <row r="19" spans="3:5" ht="16.5" customHeight="1" hidden="1">
      <c r="C19" s="348" t="s">
        <v>147</v>
      </c>
      <c r="D19" s="349"/>
      <c r="E19" s="43"/>
    </row>
    <row r="20" spans="3:5" ht="16.5" customHeight="1" hidden="1">
      <c r="C20" s="348" t="s">
        <v>2</v>
      </c>
      <c r="D20" s="349"/>
      <c r="E20" s="43"/>
    </row>
    <row r="21" spans="3:5" ht="16.5" customHeight="1">
      <c r="C21" s="347" t="s">
        <v>1</v>
      </c>
      <c r="D21" s="347"/>
      <c r="E21" s="45">
        <f>SUM(E15:E20)</f>
        <v>59</v>
      </c>
    </row>
    <row r="49" spans="3:4" ht="15">
      <c r="C49" s="30"/>
      <c r="D49" s="30"/>
    </row>
    <row r="51" ht="12.75">
      <c r="A51" s="94"/>
    </row>
  </sheetData>
  <sheetProtection/>
  <mergeCells count="16">
    <mergeCell ref="A4:H4"/>
    <mergeCell ref="C16:D16"/>
    <mergeCell ref="C14:D14"/>
    <mergeCell ref="C8:E8"/>
    <mergeCell ref="C10:E10"/>
    <mergeCell ref="A5:H5"/>
    <mergeCell ref="A6:H6"/>
    <mergeCell ref="A9:H9"/>
    <mergeCell ref="C21:D21"/>
    <mergeCell ref="C11:E11"/>
    <mergeCell ref="C12:E12"/>
    <mergeCell ref="C17:D17"/>
    <mergeCell ref="C15:D15"/>
    <mergeCell ref="C18:D18"/>
    <mergeCell ref="C19:D19"/>
    <mergeCell ref="C20:D20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L51"/>
  <sheetViews>
    <sheetView zoomScaleSheetLayoutView="40" zoomScalePageLayoutView="0" workbookViewId="0" topLeftCell="B24">
      <selection activeCell="K33" sqref="K33"/>
    </sheetView>
  </sheetViews>
  <sheetFormatPr defaultColWidth="11.421875" defaultRowHeight="12.75"/>
  <cols>
    <col min="1" max="1" width="12.71093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5" customHeight="1">
      <c r="A5" s="291" t="s">
        <v>58</v>
      </c>
      <c r="B5" s="291"/>
      <c r="C5" s="291"/>
      <c r="D5" s="291"/>
      <c r="E5" s="291"/>
      <c r="F5" s="291"/>
      <c r="G5" s="291"/>
      <c r="H5" s="291"/>
    </row>
    <row r="6" spans="1:8" ht="15" customHeight="1">
      <c r="A6" s="292" t="s">
        <v>472</v>
      </c>
      <c r="B6" s="292"/>
      <c r="C6" s="292"/>
      <c r="D6" s="292"/>
      <c r="E6" s="292"/>
      <c r="F6" s="292"/>
      <c r="G6" s="292"/>
      <c r="H6" s="292"/>
    </row>
    <row r="7" ht="15.75">
      <c r="D7" s="1"/>
    </row>
    <row r="8" spans="3:12" ht="15.75">
      <c r="C8" s="274" t="s">
        <v>31</v>
      </c>
      <c r="D8" s="274"/>
      <c r="E8" s="274"/>
      <c r="G8" s="23"/>
      <c r="H8" s="23"/>
      <c r="I8" s="23"/>
      <c r="J8" s="23"/>
      <c r="K8" s="23"/>
      <c r="L8" s="23"/>
    </row>
    <row r="9" spans="2:12" ht="12.75" customHeight="1">
      <c r="B9" s="317" t="s">
        <v>395</v>
      </c>
      <c r="C9" s="317"/>
      <c r="D9" s="317"/>
      <c r="E9" s="317"/>
      <c r="F9" s="317"/>
      <c r="G9" s="317"/>
      <c r="H9" s="137"/>
      <c r="I9" s="137"/>
      <c r="J9" s="137"/>
      <c r="K9" s="137"/>
      <c r="L9" s="137"/>
    </row>
    <row r="10" spans="3:12" ht="12.75" customHeight="1">
      <c r="C10" s="318" t="s">
        <v>151</v>
      </c>
      <c r="D10" s="318"/>
      <c r="E10" s="318"/>
      <c r="G10" s="137"/>
      <c r="H10" s="137"/>
      <c r="I10" s="137"/>
      <c r="J10" s="137"/>
      <c r="K10" s="137"/>
      <c r="L10" s="137"/>
    </row>
    <row r="11" spans="3:11" ht="15">
      <c r="C11" s="316" t="s">
        <v>466</v>
      </c>
      <c r="D11" s="316"/>
      <c r="E11" s="316"/>
      <c r="H11" s="8"/>
      <c r="J11" s="20"/>
      <c r="K11" s="5"/>
    </row>
    <row r="12" spans="3:5" ht="15">
      <c r="C12" s="275" t="s">
        <v>109</v>
      </c>
      <c r="D12" s="275"/>
      <c r="E12" s="275"/>
    </row>
    <row r="13" spans="3:5" ht="15">
      <c r="C13" s="42"/>
      <c r="D13" s="42"/>
      <c r="E13" s="42"/>
    </row>
    <row r="14" spans="3:5" ht="16.5" customHeight="1">
      <c r="C14" s="346" t="s">
        <v>43</v>
      </c>
      <c r="D14" s="346"/>
      <c r="E14" s="45" t="s">
        <v>32</v>
      </c>
    </row>
    <row r="15" spans="3:5" ht="16.5" customHeight="1">
      <c r="C15" s="303" t="s">
        <v>143</v>
      </c>
      <c r="D15" s="303"/>
      <c r="E15" s="43">
        <v>1</v>
      </c>
    </row>
    <row r="16" spans="3:5" ht="16.5" customHeight="1">
      <c r="C16" s="303" t="s">
        <v>144</v>
      </c>
      <c r="D16" s="303"/>
      <c r="E16" s="43">
        <v>31</v>
      </c>
    </row>
    <row r="17" spans="3:5" ht="16.5" customHeight="1">
      <c r="C17" s="303" t="s">
        <v>145</v>
      </c>
      <c r="D17" s="303"/>
      <c r="E17" s="43">
        <v>8</v>
      </c>
    </row>
    <row r="18" spans="3:5" ht="16.5" customHeight="1">
      <c r="C18" s="61" t="s">
        <v>146</v>
      </c>
      <c r="D18" s="61"/>
      <c r="E18" s="43">
        <v>1</v>
      </c>
    </row>
    <row r="19" spans="3:5" ht="16.5" customHeight="1" hidden="1">
      <c r="C19" s="348" t="s">
        <v>147</v>
      </c>
      <c r="D19" s="349"/>
      <c r="E19" s="43"/>
    </row>
    <row r="20" spans="3:5" ht="16.5" customHeight="1" hidden="1">
      <c r="C20" s="348" t="s">
        <v>2</v>
      </c>
      <c r="D20" s="349"/>
      <c r="E20" s="43"/>
    </row>
    <row r="21" spans="3:5" ht="16.5" customHeight="1">
      <c r="C21" s="347" t="s">
        <v>1</v>
      </c>
      <c r="D21" s="347"/>
      <c r="E21" s="45">
        <f>SUM(E15:E20)</f>
        <v>41</v>
      </c>
    </row>
    <row r="49" spans="3:4" ht="15">
      <c r="C49" s="30"/>
      <c r="D49" s="30"/>
    </row>
    <row r="51" ht="12.75">
      <c r="A51" s="94"/>
    </row>
  </sheetData>
  <sheetProtection/>
  <mergeCells count="15">
    <mergeCell ref="A4:H4"/>
    <mergeCell ref="C16:D16"/>
    <mergeCell ref="C14:D14"/>
    <mergeCell ref="C8:E8"/>
    <mergeCell ref="C10:E10"/>
    <mergeCell ref="A5:H5"/>
    <mergeCell ref="A6:H6"/>
    <mergeCell ref="B9:G9"/>
    <mergeCell ref="C15:D15"/>
    <mergeCell ref="C20:D20"/>
    <mergeCell ref="C21:D21"/>
    <mergeCell ref="C11:E11"/>
    <mergeCell ref="C12:E12"/>
    <mergeCell ref="C17:D17"/>
    <mergeCell ref="C19:D1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L51"/>
  <sheetViews>
    <sheetView zoomScale="115" zoomScaleNormal="115" zoomScalePageLayoutView="0" workbookViewId="0" topLeftCell="B8">
      <selection activeCell="I12" sqref="I11:I12"/>
    </sheetView>
  </sheetViews>
  <sheetFormatPr defaultColWidth="11.421875" defaultRowHeight="12.75"/>
  <cols>
    <col min="1" max="1" width="10.574218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290" t="s">
        <v>50</v>
      </c>
      <c r="B4" s="290"/>
      <c r="C4" s="290"/>
      <c r="D4" s="290"/>
      <c r="E4" s="290"/>
      <c r="F4" s="290"/>
      <c r="G4" s="290"/>
      <c r="H4" s="290"/>
    </row>
    <row r="5" spans="1:8" ht="15" customHeight="1">
      <c r="A5" s="291" t="s">
        <v>58</v>
      </c>
      <c r="B5" s="291"/>
      <c r="C5" s="291"/>
      <c r="D5" s="291"/>
      <c r="E5" s="291"/>
      <c r="F5" s="291"/>
      <c r="G5" s="291"/>
      <c r="H5" s="291"/>
    </row>
    <row r="6" spans="1:8" ht="15" customHeight="1">
      <c r="A6" s="292" t="s">
        <v>472</v>
      </c>
      <c r="B6" s="292"/>
      <c r="C6" s="292"/>
      <c r="D6" s="292"/>
      <c r="E6" s="292"/>
      <c r="F6" s="292"/>
      <c r="G6" s="292"/>
      <c r="H6" s="292"/>
    </row>
    <row r="7" ht="15.75">
      <c r="D7" s="1"/>
    </row>
    <row r="8" spans="3:12" ht="15.75">
      <c r="C8" s="274" t="s">
        <v>31</v>
      </c>
      <c r="D8" s="274"/>
      <c r="E8" s="274"/>
      <c r="G8" s="23"/>
      <c r="H8" s="23"/>
      <c r="I8" s="23"/>
      <c r="J8" s="23"/>
      <c r="K8" s="23"/>
      <c r="L8" s="23"/>
    </row>
    <row r="9" spans="2:12" ht="12.75" customHeight="1">
      <c r="B9" s="317" t="s">
        <v>395</v>
      </c>
      <c r="C9" s="317"/>
      <c r="D9" s="317"/>
      <c r="E9" s="317"/>
      <c r="F9" s="317"/>
      <c r="G9" s="137"/>
      <c r="H9" s="137"/>
      <c r="I9" s="137"/>
      <c r="J9" s="137"/>
      <c r="K9" s="137"/>
      <c r="L9" s="137"/>
    </row>
    <row r="10" spans="3:12" ht="12.75" customHeight="1">
      <c r="C10" s="318" t="s">
        <v>44</v>
      </c>
      <c r="D10" s="318"/>
      <c r="E10" s="318"/>
      <c r="G10" s="137"/>
      <c r="H10" s="137"/>
      <c r="I10" s="137"/>
      <c r="J10" s="137"/>
      <c r="K10" s="137"/>
      <c r="L10" s="137"/>
    </row>
    <row r="11" spans="3:11" ht="15">
      <c r="C11" s="316" t="s">
        <v>466</v>
      </c>
      <c r="D11" s="316"/>
      <c r="E11" s="316"/>
      <c r="H11" s="8"/>
      <c r="J11" s="20"/>
      <c r="K11" s="5"/>
    </row>
    <row r="12" spans="3:5" ht="15">
      <c r="C12" s="275" t="s">
        <v>51</v>
      </c>
      <c r="D12" s="275"/>
      <c r="E12" s="275"/>
    </row>
    <row r="13" spans="3:5" ht="15">
      <c r="C13" s="42"/>
      <c r="D13" s="42"/>
      <c r="E13" s="42"/>
    </row>
    <row r="14" spans="3:5" ht="16.5" customHeight="1">
      <c r="C14" s="346" t="s">
        <v>43</v>
      </c>
      <c r="D14" s="346"/>
      <c r="E14" s="45" t="s">
        <v>32</v>
      </c>
    </row>
    <row r="15" spans="3:5" ht="16.5" customHeight="1">
      <c r="C15" s="303" t="s">
        <v>143</v>
      </c>
      <c r="D15" s="303"/>
      <c r="E15" s="43">
        <v>3</v>
      </c>
    </row>
    <row r="16" spans="3:5" ht="16.5" customHeight="1">
      <c r="C16" s="303" t="s">
        <v>144</v>
      </c>
      <c r="D16" s="303"/>
      <c r="E16" s="43">
        <v>10</v>
      </c>
    </row>
    <row r="17" spans="3:5" ht="16.5" customHeight="1">
      <c r="C17" s="61" t="s">
        <v>145</v>
      </c>
      <c r="D17" s="61"/>
      <c r="E17" s="44">
        <v>4</v>
      </c>
    </row>
    <row r="18" spans="3:5" ht="16.5" customHeight="1">
      <c r="C18" s="303" t="s">
        <v>146</v>
      </c>
      <c r="D18" s="303"/>
      <c r="E18" s="43">
        <v>2</v>
      </c>
    </row>
    <row r="19" spans="3:5" ht="16.5" customHeight="1" hidden="1">
      <c r="C19" s="348" t="s">
        <v>147</v>
      </c>
      <c r="D19" s="349"/>
      <c r="E19" s="43"/>
    </row>
    <row r="20" spans="3:5" ht="16.5" customHeight="1" hidden="1">
      <c r="C20" s="348" t="s">
        <v>2</v>
      </c>
      <c r="D20" s="349"/>
      <c r="E20" s="43"/>
    </row>
    <row r="21" spans="3:5" ht="16.5" customHeight="1">
      <c r="C21" s="347" t="s">
        <v>1</v>
      </c>
      <c r="D21" s="347"/>
      <c r="E21" s="45">
        <f>SUM(E15:E20)</f>
        <v>19</v>
      </c>
    </row>
    <row r="24" ht="12.75">
      <c r="J24" s="139"/>
    </row>
    <row r="49" spans="3:4" ht="15">
      <c r="C49" s="30"/>
      <c r="D49" s="30"/>
    </row>
    <row r="51" ht="12.75">
      <c r="A51" s="94"/>
    </row>
  </sheetData>
  <sheetProtection/>
  <mergeCells count="15">
    <mergeCell ref="A4:H4"/>
    <mergeCell ref="C14:D14"/>
    <mergeCell ref="C8:E8"/>
    <mergeCell ref="C10:E10"/>
    <mergeCell ref="A5:H5"/>
    <mergeCell ref="A6:H6"/>
    <mergeCell ref="B9:F9"/>
    <mergeCell ref="C21:D21"/>
    <mergeCell ref="C11:E11"/>
    <mergeCell ref="C12:E12"/>
    <mergeCell ref="C16:D16"/>
    <mergeCell ref="C15:D15"/>
    <mergeCell ref="C18:D18"/>
    <mergeCell ref="C19:D19"/>
    <mergeCell ref="C20:D20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K5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290" t="s">
        <v>0</v>
      </c>
      <c r="B4" s="290"/>
      <c r="C4" s="290"/>
      <c r="D4" s="290"/>
      <c r="E4" s="290"/>
    </row>
    <row r="5" spans="1:5" ht="19.5" customHeight="1">
      <c r="A5" s="291" t="s">
        <v>57</v>
      </c>
      <c r="B5" s="291"/>
      <c r="C5" s="291"/>
      <c r="D5" s="291"/>
      <c r="E5" s="291"/>
    </row>
    <row r="6" spans="2:4" ht="12.75" customHeight="1">
      <c r="B6" s="292" t="s">
        <v>472</v>
      </c>
      <c r="C6" s="292"/>
      <c r="D6" s="292"/>
    </row>
    <row r="7" ht="15.75">
      <c r="C7" s="1"/>
    </row>
    <row r="8" spans="2:4" ht="15">
      <c r="B8" s="274" t="s">
        <v>31</v>
      </c>
      <c r="C8" s="274"/>
      <c r="D8" s="274"/>
    </row>
    <row r="9" spans="1:11" ht="15">
      <c r="A9" s="317" t="s">
        <v>395</v>
      </c>
      <c r="B9" s="317"/>
      <c r="C9" s="317"/>
      <c r="D9" s="317"/>
      <c r="E9" s="317"/>
      <c r="F9" s="322"/>
      <c r="G9" s="322"/>
      <c r="H9" s="322"/>
      <c r="I9" s="322"/>
      <c r="J9" s="322"/>
      <c r="K9" s="322"/>
    </row>
    <row r="10" spans="1:9" ht="15">
      <c r="A10" s="318" t="s">
        <v>68</v>
      </c>
      <c r="B10" s="318"/>
      <c r="C10" s="318"/>
      <c r="D10" s="318"/>
      <c r="E10" s="318"/>
      <c r="I10" s="3"/>
    </row>
    <row r="11" spans="2:10" ht="15">
      <c r="B11" s="316" t="s">
        <v>466</v>
      </c>
      <c r="C11" s="316"/>
      <c r="D11" s="316"/>
      <c r="I11" s="3"/>
      <c r="J11" s="5"/>
    </row>
    <row r="12" spans="2:4" ht="15">
      <c r="B12" s="275" t="s">
        <v>50</v>
      </c>
      <c r="C12" s="275"/>
      <c r="D12" s="275"/>
    </row>
    <row r="13" spans="2:4" ht="15">
      <c r="B13" s="42"/>
      <c r="C13" s="42"/>
      <c r="D13" s="42"/>
    </row>
    <row r="14" spans="2:4" ht="16.5" customHeight="1">
      <c r="B14" s="346" t="s">
        <v>45</v>
      </c>
      <c r="C14" s="346"/>
      <c r="D14" s="45" t="s">
        <v>32</v>
      </c>
    </row>
    <row r="15" spans="2:4" ht="16.5" customHeight="1">
      <c r="B15" s="303" t="s">
        <v>22</v>
      </c>
      <c r="C15" s="303"/>
      <c r="D15" s="43">
        <v>87</v>
      </c>
    </row>
    <row r="16" spans="2:4" ht="16.5" customHeight="1">
      <c r="B16" s="303" t="s">
        <v>23</v>
      </c>
      <c r="C16" s="303"/>
      <c r="D16" s="43">
        <v>139</v>
      </c>
    </row>
    <row r="17" spans="2:4" ht="16.5" customHeight="1">
      <c r="B17" s="347" t="s">
        <v>1</v>
      </c>
      <c r="C17" s="347"/>
      <c r="D17" s="45">
        <f>SUM(D15:D16)</f>
        <v>226</v>
      </c>
    </row>
    <row r="55" ht="14.25">
      <c r="A55" s="53"/>
    </row>
  </sheetData>
  <sheetProtection/>
  <mergeCells count="13">
    <mergeCell ref="B17:C17"/>
    <mergeCell ref="A4:E4"/>
    <mergeCell ref="A5:E5"/>
    <mergeCell ref="B6:D6"/>
    <mergeCell ref="B8:D8"/>
    <mergeCell ref="B12:D12"/>
    <mergeCell ref="A10:E10"/>
    <mergeCell ref="F9:K9"/>
    <mergeCell ref="B14:C14"/>
    <mergeCell ref="B15:C15"/>
    <mergeCell ref="B16:C16"/>
    <mergeCell ref="B11:D11"/>
    <mergeCell ref="A9:E9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K55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290" t="s">
        <v>0</v>
      </c>
      <c r="B4" s="290"/>
      <c r="C4" s="290"/>
      <c r="D4" s="290"/>
      <c r="E4" s="290"/>
    </row>
    <row r="5" spans="1:5" ht="19.5" customHeight="1">
      <c r="A5" s="291" t="s">
        <v>57</v>
      </c>
      <c r="B5" s="291"/>
      <c r="C5" s="291"/>
      <c r="D5" s="291"/>
      <c r="E5" s="291"/>
    </row>
    <row r="6" spans="2:4" ht="12.75" customHeight="1">
      <c r="B6" s="292" t="s">
        <v>472</v>
      </c>
      <c r="C6" s="292"/>
      <c r="D6" s="292"/>
    </row>
    <row r="7" ht="15.75">
      <c r="C7" s="1"/>
    </row>
    <row r="8" spans="1:5" ht="15">
      <c r="A8" s="274" t="s">
        <v>31</v>
      </c>
      <c r="B8" s="274"/>
      <c r="C8" s="274"/>
      <c r="D8" s="274"/>
      <c r="E8" s="274"/>
    </row>
    <row r="9" spans="1:11" ht="15">
      <c r="A9" s="317" t="s">
        <v>395</v>
      </c>
      <c r="B9" s="317"/>
      <c r="C9" s="317"/>
      <c r="D9" s="317"/>
      <c r="E9" s="317"/>
      <c r="F9" s="23"/>
      <c r="G9" s="23"/>
      <c r="H9" s="23"/>
      <c r="I9" s="23"/>
      <c r="J9" s="23"/>
      <c r="K9" s="23"/>
    </row>
    <row r="10" spans="1:9" ht="15">
      <c r="A10" s="318" t="s">
        <v>68</v>
      </c>
      <c r="B10" s="318"/>
      <c r="C10" s="318"/>
      <c r="D10" s="318"/>
      <c r="E10" s="318"/>
      <c r="I10" s="3"/>
    </row>
    <row r="11" spans="2:10" ht="15">
      <c r="B11" s="316" t="s">
        <v>466</v>
      </c>
      <c r="C11" s="316"/>
      <c r="D11" s="316"/>
      <c r="I11" s="3"/>
      <c r="J11" s="5"/>
    </row>
    <row r="12" spans="2:4" ht="15">
      <c r="B12" s="275" t="s">
        <v>52</v>
      </c>
      <c r="C12" s="275"/>
      <c r="D12" s="275"/>
    </row>
    <row r="13" spans="2:4" ht="15">
      <c r="B13" s="42"/>
      <c r="C13" s="42"/>
      <c r="D13" s="42"/>
    </row>
    <row r="14" spans="2:4" ht="16.5" customHeight="1">
      <c r="B14" s="346" t="s">
        <v>45</v>
      </c>
      <c r="C14" s="346"/>
      <c r="D14" s="45" t="s">
        <v>32</v>
      </c>
    </row>
    <row r="15" spans="2:4" ht="16.5" customHeight="1">
      <c r="B15" s="70" t="s">
        <v>22</v>
      </c>
      <c r="C15" s="71"/>
      <c r="D15" s="43">
        <v>21</v>
      </c>
    </row>
    <row r="16" spans="2:4" ht="16.5" customHeight="1">
      <c r="B16" s="70" t="s">
        <v>23</v>
      </c>
      <c r="C16" s="71"/>
      <c r="D16" s="43">
        <v>38</v>
      </c>
    </row>
    <row r="17" spans="2:4" ht="16.5" customHeight="1">
      <c r="B17" s="347" t="s">
        <v>1</v>
      </c>
      <c r="C17" s="347"/>
      <c r="D17" s="45">
        <f>SUM(D15:D16)</f>
        <v>59</v>
      </c>
    </row>
    <row r="55" ht="14.25">
      <c r="A55" s="53"/>
    </row>
  </sheetData>
  <sheetProtection/>
  <mergeCells count="10">
    <mergeCell ref="B14:C14"/>
    <mergeCell ref="B11:D11"/>
    <mergeCell ref="B17:C17"/>
    <mergeCell ref="A4:E4"/>
    <mergeCell ref="A5:E5"/>
    <mergeCell ref="B6:D6"/>
    <mergeCell ref="B12:D12"/>
    <mergeCell ref="A10:E10"/>
    <mergeCell ref="A9:E9"/>
    <mergeCell ref="A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K55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290" t="s">
        <v>0</v>
      </c>
      <c r="B4" s="290"/>
      <c r="C4" s="290"/>
      <c r="D4" s="290"/>
      <c r="E4" s="290"/>
    </row>
    <row r="5" spans="1:5" ht="19.5" customHeight="1">
      <c r="A5" s="291" t="s">
        <v>57</v>
      </c>
      <c r="B5" s="291"/>
      <c r="C5" s="291"/>
      <c r="D5" s="291"/>
      <c r="E5" s="291"/>
    </row>
    <row r="6" spans="2:4" ht="12.75" customHeight="1">
      <c r="B6" s="292" t="s">
        <v>472</v>
      </c>
      <c r="C6" s="292"/>
      <c r="D6" s="292"/>
    </row>
    <row r="7" ht="15.75">
      <c r="C7" s="1"/>
    </row>
    <row r="8" spans="2:4" ht="15">
      <c r="B8" s="274" t="s">
        <v>31</v>
      </c>
      <c r="C8" s="274"/>
      <c r="D8" s="274"/>
    </row>
    <row r="9" spans="1:11" ht="15">
      <c r="A9" s="317" t="s">
        <v>395</v>
      </c>
      <c r="B9" s="317"/>
      <c r="C9" s="317"/>
      <c r="D9" s="317"/>
      <c r="E9" s="317"/>
      <c r="F9" s="23"/>
      <c r="G9" s="23"/>
      <c r="H9" s="23"/>
      <c r="I9" s="23"/>
      <c r="J9" s="23"/>
      <c r="K9" s="23"/>
    </row>
    <row r="10" spans="1:9" ht="15">
      <c r="A10" s="318" t="s">
        <v>68</v>
      </c>
      <c r="B10" s="318"/>
      <c r="C10" s="318"/>
      <c r="D10" s="318"/>
      <c r="E10" s="318"/>
      <c r="I10" s="3"/>
    </row>
    <row r="11" spans="2:10" ht="15">
      <c r="B11" s="316" t="s">
        <v>466</v>
      </c>
      <c r="C11" s="316"/>
      <c r="D11" s="316"/>
      <c r="I11" s="3"/>
      <c r="J11" s="5"/>
    </row>
    <row r="12" spans="2:4" ht="15">
      <c r="B12" s="275" t="s">
        <v>109</v>
      </c>
      <c r="C12" s="275"/>
      <c r="D12" s="275"/>
    </row>
    <row r="13" spans="2:4" ht="15">
      <c r="B13" s="42"/>
      <c r="C13" s="42"/>
      <c r="D13" s="42"/>
    </row>
    <row r="14" spans="2:4" ht="16.5" customHeight="1">
      <c r="B14" s="346" t="s">
        <v>45</v>
      </c>
      <c r="C14" s="346"/>
      <c r="D14" s="45" t="s">
        <v>32</v>
      </c>
    </row>
    <row r="15" spans="2:4" ht="16.5" customHeight="1">
      <c r="B15" s="303" t="s">
        <v>22</v>
      </c>
      <c r="C15" s="303"/>
      <c r="D15" s="43">
        <v>8</v>
      </c>
    </row>
    <row r="16" spans="2:4" ht="16.5" customHeight="1">
      <c r="B16" s="303" t="s">
        <v>23</v>
      </c>
      <c r="C16" s="303"/>
      <c r="D16" s="43">
        <v>33</v>
      </c>
    </row>
    <row r="17" spans="2:4" ht="16.5" customHeight="1">
      <c r="B17" s="347" t="s">
        <v>1</v>
      </c>
      <c r="C17" s="347"/>
      <c r="D17" s="45">
        <f>SUM(D15:D16)</f>
        <v>41</v>
      </c>
    </row>
    <row r="55" ht="14.25">
      <c r="A55" s="53"/>
    </row>
  </sheetData>
  <sheetProtection/>
  <mergeCells count="12">
    <mergeCell ref="B14:C14"/>
    <mergeCell ref="B15:C15"/>
    <mergeCell ref="B16:C16"/>
    <mergeCell ref="B11:D11"/>
    <mergeCell ref="A10:E10"/>
    <mergeCell ref="A9:E9"/>
    <mergeCell ref="B17:C17"/>
    <mergeCell ref="A4:E4"/>
    <mergeCell ref="A5:E5"/>
    <mergeCell ref="B6:D6"/>
    <mergeCell ref="B8:D8"/>
    <mergeCell ref="B12:D12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E55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290" t="s">
        <v>0</v>
      </c>
      <c r="B4" s="290"/>
      <c r="C4" s="290"/>
      <c r="D4" s="290"/>
      <c r="E4" s="290"/>
    </row>
    <row r="5" spans="1:5" ht="19.5" customHeight="1">
      <c r="A5" s="291" t="s">
        <v>57</v>
      </c>
      <c r="B5" s="291"/>
      <c r="C5" s="291"/>
      <c r="D5" s="291"/>
      <c r="E5" s="291"/>
    </row>
    <row r="6" spans="2:4" ht="12.75" customHeight="1">
      <c r="B6" s="292" t="s">
        <v>472</v>
      </c>
      <c r="C6" s="292"/>
      <c r="D6" s="292"/>
    </row>
    <row r="7" ht="15.75">
      <c r="C7" s="1"/>
    </row>
    <row r="8" spans="1:5" ht="15">
      <c r="A8" s="274" t="s">
        <v>31</v>
      </c>
      <c r="B8" s="274"/>
      <c r="C8" s="274"/>
      <c r="D8" s="274"/>
      <c r="E8" s="274"/>
    </row>
    <row r="9" spans="1:5" ht="15">
      <c r="A9" s="317" t="s">
        <v>395</v>
      </c>
      <c r="B9" s="317"/>
      <c r="C9" s="317"/>
      <c r="D9" s="317"/>
      <c r="E9" s="317"/>
    </row>
    <row r="10" spans="1:5" ht="15">
      <c r="A10" s="318" t="s">
        <v>68</v>
      </c>
      <c r="B10" s="318"/>
      <c r="C10" s="318"/>
      <c r="D10" s="318"/>
      <c r="E10" s="318"/>
    </row>
    <row r="11" spans="2:4" ht="15">
      <c r="B11" s="316" t="s">
        <v>466</v>
      </c>
      <c r="C11" s="316"/>
      <c r="D11" s="316"/>
    </row>
    <row r="12" spans="2:4" ht="15">
      <c r="B12" s="275" t="s">
        <v>51</v>
      </c>
      <c r="C12" s="275"/>
      <c r="D12" s="275"/>
    </row>
    <row r="13" spans="2:4" ht="15">
      <c r="B13" s="42"/>
      <c r="C13" s="42"/>
      <c r="D13" s="42"/>
    </row>
    <row r="14" spans="2:4" ht="16.5" customHeight="1">
      <c r="B14" s="346" t="s">
        <v>45</v>
      </c>
      <c r="C14" s="346"/>
      <c r="D14" s="45" t="s">
        <v>32</v>
      </c>
    </row>
    <row r="15" spans="2:4" ht="16.5" customHeight="1">
      <c r="B15" s="303" t="s">
        <v>22</v>
      </c>
      <c r="C15" s="303"/>
      <c r="D15" s="43">
        <v>4</v>
      </c>
    </row>
    <row r="16" spans="2:4" ht="16.5" customHeight="1">
      <c r="B16" s="303" t="s">
        <v>23</v>
      </c>
      <c r="C16" s="303"/>
      <c r="D16" s="43">
        <v>15</v>
      </c>
    </row>
    <row r="17" spans="2:4" ht="16.5" customHeight="1">
      <c r="B17" s="347" t="s">
        <v>1</v>
      </c>
      <c r="C17" s="347"/>
      <c r="D17" s="45">
        <f>SUM(D15:D16)</f>
        <v>19</v>
      </c>
    </row>
    <row r="55" ht="14.25">
      <c r="A55" s="53"/>
    </row>
  </sheetData>
  <sheetProtection/>
  <mergeCells count="12">
    <mergeCell ref="B16:C16"/>
    <mergeCell ref="B11:D11"/>
    <mergeCell ref="B17:C17"/>
    <mergeCell ref="A4:E4"/>
    <mergeCell ref="A5:E5"/>
    <mergeCell ref="B6:D6"/>
    <mergeCell ref="B12:D12"/>
    <mergeCell ref="A10:E10"/>
    <mergeCell ref="A9:E9"/>
    <mergeCell ref="A8:E8"/>
    <mergeCell ref="B14:C14"/>
    <mergeCell ref="B15:C15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6">
      <selection activeCell="B16" sqref="B16"/>
    </sheetView>
  </sheetViews>
  <sheetFormatPr defaultColWidth="11.421875" defaultRowHeight="12.75"/>
  <cols>
    <col min="1" max="1" width="21.421875" style="0" customWidth="1"/>
    <col min="2" max="2" width="23.57421875" style="0" customWidth="1"/>
    <col min="3" max="3" width="6.421875" style="0" customWidth="1"/>
    <col min="4" max="4" width="15.421875" style="19" customWidth="1"/>
  </cols>
  <sheetData>
    <row r="4" spans="1:6" ht="12.75" customHeight="1">
      <c r="A4" s="290" t="s">
        <v>0</v>
      </c>
      <c r="B4" s="290"/>
      <c r="C4" s="290"/>
      <c r="D4" s="290"/>
      <c r="E4" s="290"/>
      <c r="F4" s="290"/>
    </row>
    <row r="5" spans="1:6" ht="18.75" customHeight="1">
      <c r="A5" s="291" t="s">
        <v>57</v>
      </c>
      <c r="B5" s="291"/>
      <c r="C5" s="291"/>
      <c r="D5" s="291"/>
      <c r="E5" s="291"/>
      <c r="F5" s="291"/>
    </row>
    <row r="6" spans="1:6" ht="12.75" customHeight="1">
      <c r="A6" s="292" t="s">
        <v>472</v>
      </c>
      <c r="B6" s="292"/>
      <c r="C6" s="292"/>
      <c r="D6" s="292"/>
      <c r="E6" s="292"/>
      <c r="F6" s="292"/>
    </row>
    <row r="7" ht="15.75">
      <c r="C7" s="1"/>
    </row>
    <row r="8" spans="1:4" ht="15.75">
      <c r="A8" s="23"/>
      <c r="B8" s="274" t="s">
        <v>31</v>
      </c>
      <c r="C8" s="274"/>
      <c r="D8" s="274"/>
    </row>
    <row r="9" spans="1:6" ht="15">
      <c r="A9" s="317" t="s">
        <v>404</v>
      </c>
      <c r="B9" s="317"/>
      <c r="C9" s="317"/>
      <c r="D9" s="317"/>
      <c r="E9" s="317"/>
      <c r="F9" s="317"/>
    </row>
    <row r="10" spans="2:4" ht="15">
      <c r="B10" s="317" t="s">
        <v>28</v>
      </c>
      <c r="C10" s="317"/>
      <c r="D10" s="317"/>
    </row>
    <row r="11" spans="2:4" ht="15">
      <c r="B11" s="316" t="s">
        <v>466</v>
      </c>
      <c r="C11" s="316"/>
      <c r="D11" s="316"/>
    </row>
    <row r="12" spans="2:4" ht="15">
      <c r="B12" s="275" t="s">
        <v>52</v>
      </c>
      <c r="C12" s="275"/>
      <c r="D12" s="275"/>
    </row>
    <row r="13" spans="2:4" ht="15">
      <c r="B13" s="42"/>
      <c r="C13" s="42"/>
      <c r="D13" s="42"/>
    </row>
    <row r="14" spans="2:4" ht="15">
      <c r="B14" s="346" t="s">
        <v>118</v>
      </c>
      <c r="C14" s="346"/>
      <c r="D14" s="45" t="s">
        <v>34</v>
      </c>
    </row>
    <row r="15" spans="2:4" ht="15">
      <c r="B15" s="70" t="s">
        <v>326</v>
      </c>
      <c r="C15" s="71"/>
      <c r="D15" s="43">
        <v>1</v>
      </c>
    </row>
    <row r="16" spans="2:4" ht="15">
      <c r="B16" s="70" t="s">
        <v>477</v>
      </c>
      <c r="C16" s="71"/>
      <c r="D16" s="43">
        <v>1</v>
      </c>
    </row>
    <row r="17" spans="2:4" ht="15">
      <c r="B17" s="70" t="s">
        <v>215</v>
      </c>
      <c r="C17" s="71"/>
      <c r="D17" s="43">
        <v>4</v>
      </c>
    </row>
    <row r="18" spans="2:4" ht="15">
      <c r="B18" s="70" t="s">
        <v>329</v>
      </c>
      <c r="C18" s="71"/>
      <c r="D18" s="43">
        <v>1</v>
      </c>
    </row>
    <row r="19" spans="2:4" ht="15">
      <c r="B19" s="70" t="s">
        <v>14</v>
      </c>
      <c r="C19" s="71"/>
      <c r="D19" s="43">
        <v>7</v>
      </c>
    </row>
    <row r="20" spans="2:4" ht="15">
      <c r="B20" s="70" t="s">
        <v>120</v>
      </c>
      <c r="C20" s="71"/>
      <c r="D20" s="43">
        <v>3</v>
      </c>
    </row>
    <row r="21" spans="2:4" ht="15">
      <c r="B21" s="70" t="s">
        <v>271</v>
      </c>
      <c r="C21" s="71"/>
      <c r="D21" s="43">
        <v>1</v>
      </c>
    </row>
    <row r="22" spans="2:4" ht="15">
      <c r="B22" s="70" t="s">
        <v>121</v>
      </c>
      <c r="C22" s="71"/>
      <c r="D22" s="43">
        <v>1</v>
      </c>
    </row>
    <row r="23" spans="2:4" ht="15">
      <c r="B23" s="70" t="s">
        <v>148</v>
      </c>
      <c r="C23" s="71"/>
      <c r="D23" s="43">
        <v>1</v>
      </c>
    </row>
    <row r="24" spans="2:4" ht="15">
      <c r="B24" s="70" t="s">
        <v>82</v>
      </c>
      <c r="C24" s="71"/>
      <c r="D24" s="43">
        <v>1</v>
      </c>
    </row>
    <row r="25" spans="2:4" ht="15">
      <c r="B25" s="70" t="s">
        <v>380</v>
      </c>
      <c r="C25" s="71"/>
      <c r="D25" s="43">
        <v>1</v>
      </c>
    </row>
    <row r="26" spans="2:4" ht="15">
      <c r="B26" s="70" t="s">
        <v>18</v>
      </c>
      <c r="C26" s="71"/>
      <c r="D26" s="43">
        <v>2</v>
      </c>
    </row>
    <row r="27" spans="2:4" ht="15">
      <c r="B27" s="70" t="s">
        <v>476</v>
      </c>
      <c r="C27" s="71"/>
      <c r="D27" s="43">
        <v>1</v>
      </c>
    </row>
    <row r="28" spans="2:4" ht="15">
      <c r="B28" s="70" t="s">
        <v>297</v>
      </c>
      <c r="C28" s="71"/>
      <c r="D28" s="43">
        <v>1</v>
      </c>
    </row>
    <row r="29" spans="2:4" ht="15">
      <c r="B29" s="70" t="s">
        <v>29</v>
      </c>
      <c r="C29" s="71"/>
      <c r="D29" s="43">
        <v>1</v>
      </c>
    </row>
    <row r="30" spans="2:4" ht="15">
      <c r="B30" s="70" t="s">
        <v>420</v>
      </c>
      <c r="C30" s="71"/>
      <c r="D30" s="43">
        <v>2</v>
      </c>
    </row>
    <row r="31" spans="2:4" ht="15">
      <c r="B31" s="70" t="s">
        <v>15</v>
      </c>
      <c r="C31" s="71"/>
      <c r="D31" s="43">
        <v>3</v>
      </c>
    </row>
    <row r="32" spans="2:4" ht="15">
      <c r="B32" s="70" t="s">
        <v>192</v>
      </c>
      <c r="C32" s="71"/>
      <c r="D32" s="43">
        <v>4</v>
      </c>
    </row>
    <row r="33" spans="2:4" ht="15">
      <c r="B33" s="70" t="s">
        <v>223</v>
      </c>
      <c r="C33" s="71"/>
      <c r="D33" s="43">
        <v>2</v>
      </c>
    </row>
    <row r="34" spans="2:4" ht="15">
      <c r="B34" s="70" t="s">
        <v>213</v>
      </c>
      <c r="C34" s="71"/>
      <c r="D34" s="43">
        <v>4</v>
      </c>
    </row>
    <row r="35" spans="2:4" ht="15">
      <c r="B35" s="70" t="s">
        <v>328</v>
      </c>
      <c r="C35" s="71"/>
      <c r="D35" s="43">
        <v>2</v>
      </c>
    </row>
    <row r="36" spans="2:4" ht="15">
      <c r="B36" s="70" t="s">
        <v>298</v>
      </c>
      <c r="C36" s="71"/>
      <c r="D36" s="43">
        <v>2</v>
      </c>
    </row>
    <row r="37" spans="2:4" ht="15">
      <c r="B37" s="70" t="s">
        <v>191</v>
      </c>
      <c r="C37" s="71"/>
      <c r="D37" s="43">
        <v>1</v>
      </c>
    </row>
    <row r="38" spans="2:4" ht="15">
      <c r="B38" s="70" t="s">
        <v>475</v>
      </c>
      <c r="C38" s="71"/>
      <c r="D38" s="43">
        <v>1</v>
      </c>
    </row>
    <row r="39" spans="2:4" ht="15">
      <c r="B39" s="70" t="s">
        <v>459</v>
      </c>
      <c r="C39" s="71"/>
      <c r="D39" s="43">
        <v>1</v>
      </c>
    </row>
    <row r="40" spans="2:4" ht="15">
      <c r="B40" s="70" t="s">
        <v>16</v>
      </c>
      <c r="C40" s="71"/>
      <c r="D40" s="43">
        <v>4</v>
      </c>
    </row>
    <row r="41" spans="2:4" ht="15">
      <c r="B41" s="70" t="s">
        <v>340</v>
      </c>
      <c r="C41" s="71"/>
      <c r="D41" s="43">
        <v>2</v>
      </c>
    </row>
    <row r="42" spans="2:4" ht="15">
      <c r="B42" s="70" t="s">
        <v>75</v>
      </c>
      <c r="C42" s="71"/>
      <c r="D42" s="43">
        <v>1</v>
      </c>
    </row>
    <row r="43" spans="2:4" ht="15">
      <c r="B43" s="70" t="s">
        <v>474</v>
      </c>
      <c r="C43" s="71"/>
      <c r="D43" s="43">
        <v>3</v>
      </c>
    </row>
    <row r="44" spans="2:5" ht="15">
      <c r="B44" s="347" t="s">
        <v>1</v>
      </c>
      <c r="C44" s="347"/>
      <c r="D44" s="45">
        <f>SUM(D15:D43)</f>
        <v>59</v>
      </c>
      <c r="E44" s="214"/>
    </row>
    <row r="46" spans="2:5" ht="12.75">
      <c r="B46" s="106"/>
      <c r="C46" s="216" t="s">
        <v>125</v>
      </c>
      <c r="D46" s="217"/>
      <c r="E46" s="218"/>
    </row>
    <row r="50" ht="13.5">
      <c r="A50" s="95"/>
    </row>
  </sheetData>
  <sheetProtection/>
  <mergeCells count="10">
    <mergeCell ref="A4:F4"/>
    <mergeCell ref="A5:F5"/>
    <mergeCell ref="A6:F6"/>
    <mergeCell ref="B10:D10"/>
    <mergeCell ref="B14:C14"/>
    <mergeCell ref="B44:C44"/>
    <mergeCell ref="B11:D11"/>
    <mergeCell ref="B12:D12"/>
    <mergeCell ref="A9:F9"/>
    <mergeCell ref="B8:D8"/>
  </mergeCells>
  <printOptions/>
  <pageMargins left="0.590551181102362" right="0.393700787401575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G66"/>
  <sheetViews>
    <sheetView zoomScalePageLayoutView="0" workbookViewId="0" topLeftCell="A11">
      <selection activeCell="C15" sqref="C15:E37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21.57421875" style="0" customWidth="1"/>
    <col min="4" max="4" width="14.421875" style="0" customWidth="1"/>
    <col min="5" max="5" width="17.00390625" style="0" customWidth="1"/>
    <col min="7" max="7" width="9.421875" style="0" customWidth="1"/>
  </cols>
  <sheetData>
    <row r="4" spans="1:7" ht="12.75" customHeight="1">
      <c r="A4" s="290" t="s">
        <v>0</v>
      </c>
      <c r="B4" s="290"/>
      <c r="C4" s="290"/>
      <c r="D4" s="290"/>
      <c r="E4" s="290"/>
      <c r="F4" s="290"/>
      <c r="G4" s="290"/>
    </row>
    <row r="5" spans="1:7" ht="18.75" customHeight="1">
      <c r="A5" s="291" t="s">
        <v>57</v>
      </c>
      <c r="B5" s="291"/>
      <c r="C5" s="291"/>
      <c r="D5" s="291"/>
      <c r="E5" s="291"/>
      <c r="F5" s="291"/>
      <c r="G5" s="291"/>
    </row>
    <row r="6" spans="1:7" ht="12.75" customHeight="1">
      <c r="A6" s="292" t="s">
        <v>472</v>
      </c>
      <c r="B6" s="292"/>
      <c r="C6" s="292"/>
      <c r="D6" s="292"/>
      <c r="E6" s="292"/>
      <c r="F6" s="292"/>
      <c r="G6" s="292"/>
    </row>
    <row r="7" ht="15.75">
      <c r="D7" s="1"/>
    </row>
    <row r="8" spans="1:6" ht="15.75">
      <c r="A8" s="23"/>
      <c r="B8" s="274" t="s">
        <v>31</v>
      </c>
      <c r="C8" s="274"/>
      <c r="D8" s="274"/>
      <c r="E8" s="274"/>
      <c r="F8" s="274"/>
    </row>
    <row r="9" spans="1:7" ht="15">
      <c r="A9" s="317" t="s">
        <v>395</v>
      </c>
      <c r="B9" s="317"/>
      <c r="C9" s="317"/>
      <c r="D9" s="317"/>
      <c r="E9" s="317"/>
      <c r="F9" s="317"/>
      <c r="G9" s="317"/>
    </row>
    <row r="10" spans="1:7" ht="15">
      <c r="A10" s="317" t="s">
        <v>28</v>
      </c>
      <c r="B10" s="317"/>
      <c r="C10" s="317"/>
      <c r="D10" s="317"/>
      <c r="E10" s="317"/>
      <c r="F10" s="317"/>
      <c r="G10" s="317"/>
    </row>
    <row r="11" spans="1:7" ht="15">
      <c r="A11" s="316" t="s">
        <v>466</v>
      </c>
      <c r="B11" s="316"/>
      <c r="C11" s="316"/>
      <c r="D11" s="316"/>
      <c r="E11" s="316"/>
      <c r="F11" s="316"/>
      <c r="G11" s="316"/>
    </row>
    <row r="12" spans="1:7" ht="15">
      <c r="A12" s="275" t="s">
        <v>109</v>
      </c>
      <c r="B12" s="275"/>
      <c r="C12" s="275"/>
      <c r="D12" s="275"/>
      <c r="E12" s="275"/>
      <c r="F12" s="275"/>
      <c r="G12" s="275"/>
    </row>
    <row r="13" spans="3:5" ht="15">
      <c r="C13" s="42"/>
      <c r="D13" s="42"/>
      <c r="E13" s="5"/>
    </row>
    <row r="14" spans="3:5" ht="15">
      <c r="C14" s="351" t="s">
        <v>118</v>
      </c>
      <c r="D14" s="352"/>
      <c r="E14" s="119" t="s">
        <v>34</v>
      </c>
    </row>
    <row r="15" spans="3:5" ht="15">
      <c r="C15" s="135" t="s">
        <v>478</v>
      </c>
      <c r="D15" s="136"/>
      <c r="E15" s="92">
        <v>2</v>
      </c>
    </row>
    <row r="16" spans="3:5" ht="15">
      <c r="C16" s="197" t="s">
        <v>66</v>
      </c>
      <c r="D16" s="198"/>
      <c r="E16" s="90">
        <v>1</v>
      </c>
    </row>
    <row r="17" spans="3:5" ht="15">
      <c r="C17" s="135" t="s">
        <v>483</v>
      </c>
      <c r="D17" s="136"/>
      <c r="E17" s="92">
        <v>1</v>
      </c>
    </row>
    <row r="18" spans="3:5" ht="15">
      <c r="C18" s="197" t="s">
        <v>17</v>
      </c>
      <c r="D18" s="198"/>
      <c r="E18" s="90">
        <v>2</v>
      </c>
    </row>
    <row r="19" spans="3:5" ht="15">
      <c r="C19" s="135" t="s">
        <v>279</v>
      </c>
      <c r="D19" s="136"/>
      <c r="E19" s="92">
        <v>1</v>
      </c>
    </row>
    <row r="20" spans="3:5" ht="15">
      <c r="C20" s="135" t="s">
        <v>484</v>
      </c>
      <c r="D20" s="136"/>
      <c r="E20" s="92">
        <v>1</v>
      </c>
    </row>
    <row r="21" spans="3:5" ht="15">
      <c r="C21" s="197" t="s">
        <v>210</v>
      </c>
      <c r="D21" s="198"/>
      <c r="E21" s="90">
        <v>3</v>
      </c>
    </row>
    <row r="22" spans="3:5" ht="15">
      <c r="C22" s="135" t="s">
        <v>485</v>
      </c>
      <c r="D22" s="136"/>
      <c r="E22" s="92">
        <v>1</v>
      </c>
    </row>
    <row r="23" spans="3:5" ht="15">
      <c r="C23" s="135" t="s">
        <v>240</v>
      </c>
      <c r="D23" s="136"/>
      <c r="E23" s="92">
        <v>2</v>
      </c>
    </row>
    <row r="24" spans="3:5" ht="15">
      <c r="C24" s="135" t="s">
        <v>411</v>
      </c>
      <c r="D24" s="136"/>
      <c r="E24" s="92">
        <v>1</v>
      </c>
    </row>
    <row r="25" spans="3:5" ht="15">
      <c r="C25" s="135" t="s">
        <v>480</v>
      </c>
      <c r="D25" s="136"/>
      <c r="E25" s="92">
        <v>1</v>
      </c>
    </row>
    <row r="26" spans="3:5" ht="15">
      <c r="C26" s="135" t="s">
        <v>228</v>
      </c>
      <c r="D26" s="136"/>
      <c r="E26" s="92">
        <v>2</v>
      </c>
    </row>
    <row r="27" spans="3:5" ht="15">
      <c r="C27" s="135" t="s">
        <v>220</v>
      </c>
      <c r="D27" s="136"/>
      <c r="E27" s="92">
        <v>1</v>
      </c>
    </row>
    <row r="28" spans="3:5" ht="15">
      <c r="C28" s="135" t="s">
        <v>301</v>
      </c>
      <c r="D28" s="136"/>
      <c r="E28" s="92">
        <v>1</v>
      </c>
    </row>
    <row r="29" spans="3:5" ht="15">
      <c r="C29" s="135" t="s">
        <v>482</v>
      </c>
      <c r="D29" s="136"/>
      <c r="E29" s="92">
        <v>1</v>
      </c>
    </row>
    <row r="30" spans="3:5" ht="15">
      <c r="C30" s="135" t="s">
        <v>486</v>
      </c>
      <c r="D30" s="136"/>
      <c r="E30" s="92">
        <v>1</v>
      </c>
    </row>
    <row r="31" spans="3:5" ht="15">
      <c r="C31" s="135" t="s">
        <v>319</v>
      </c>
      <c r="D31" s="136"/>
      <c r="E31" s="92">
        <v>7</v>
      </c>
    </row>
    <row r="32" spans="3:5" ht="15">
      <c r="C32" s="135" t="s">
        <v>479</v>
      </c>
      <c r="D32" s="136"/>
      <c r="E32" s="92">
        <v>1</v>
      </c>
    </row>
    <row r="33" spans="3:5" ht="15">
      <c r="C33" s="135" t="s">
        <v>199</v>
      </c>
      <c r="D33" s="136"/>
      <c r="E33" s="92">
        <v>5</v>
      </c>
    </row>
    <row r="34" spans="3:5" ht="15">
      <c r="C34" s="135" t="s">
        <v>142</v>
      </c>
      <c r="D34" s="136"/>
      <c r="E34" s="92">
        <v>1</v>
      </c>
    </row>
    <row r="35" spans="3:5" ht="15">
      <c r="C35" s="135" t="s">
        <v>481</v>
      </c>
      <c r="D35" s="136"/>
      <c r="E35" s="92">
        <v>1</v>
      </c>
    </row>
    <row r="36" spans="3:5" ht="15">
      <c r="C36" s="135" t="s">
        <v>276</v>
      </c>
      <c r="D36" s="136"/>
      <c r="E36" s="92">
        <v>2</v>
      </c>
    </row>
    <row r="37" spans="3:5" ht="15">
      <c r="C37" s="135" t="s">
        <v>384</v>
      </c>
      <c r="D37" s="136"/>
      <c r="E37" s="92">
        <v>2</v>
      </c>
    </row>
    <row r="38" spans="3:5" ht="15" hidden="1">
      <c r="C38" s="197" t="s">
        <v>364</v>
      </c>
      <c r="D38" s="198"/>
      <c r="E38" s="90"/>
    </row>
    <row r="39" spans="3:5" ht="15" hidden="1">
      <c r="C39" s="197" t="s">
        <v>384</v>
      </c>
      <c r="D39" s="198"/>
      <c r="E39" s="90"/>
    </row>
    <row r="40" spans="3:5" ht="15">
      <c r="C40" s="353" t="s">
        <v>1</v>
      </c>
      <c r="D40" s="354"/>
      <c r="E40" s="73">
        <f>SUM(E15:E39)</f>
        <v>41</v>
      </c>
    </row>
    <row r="42" spans="3:5" ht="12.75">
      <c r="C42" s="106"/>
      <c r="D42" s="350" t="s">
        <v>125</v>
      </c>
      <c r="E42" s="350"/>
    </row>
    <row r="66" ht="13.5">
      <c r="A66" s="95"/>
    </row>
  </sheetData>
  <sheetProtection/>
  <mergeCells count="11">
    <mergeCell ref="A11:G11"/>
    <mergeCell ref="A12:G12"/>
    <mergeCell ref="A5:G5"/>
    <mergeCell ref="A4:G4"/>
    <mergeCell ref="A6:G6"/>
    <mergeCell ref="B8:F8"/>
    <mergeCell ref="D42:E42"/>
    <mergeCell ref="C14:D14"/>
    <mergeCell ref="C40:D40"/>
    <mergeCell ref="A9:G9"/>
    <mergeCell ref="A10:G10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G58"/>
  <sheetViews>
    <sheetView zoomScale="115" zoomScaleNormal="115" zoomScalePageLayoutView="0" workbookViewId="0" topLeftCell="A10">
      <selection activeCell="F19" sqref="F19"/>
    </sheetView>
  </sheetViews>
  <sheetFormatPr defaultColWidth="11.421875" defaultRowHeight="12.75"/>
  <cols>
    <col min="2" max="2" width="10.8515625" style="0" customWidth="1"/>
    <col min="3" max="3" width="21.421875" style="0" customWidth="1"/>
    <col min="4" max="4" width="9.140625" style="0" customWidth="1"/>
    <col min="5" max="5" width="13.28125" style="19" customWidth="1"/>
  </cols>
  <sheetData>
    <row r="4" spans="1:7" ht="12.75" customHeight="1">
      <c r="A4" s="290" t="s">
        <v>0</v>
      </c>
      <c r="B4" s="290"/>
      <c r="C4" s="290"/>
      <c r="D4" s="290"/>
      <c r="E4" s="290"/>
      <c r="F4" s="290"/>
      <c r="G4" s="290"/>
    </row>
    <row r="5" spans="1:7" ht="18.75" customHeight="1">
      <c r="A5" s="291" t="s">
        <v>57</v>
      </c>
      <c r="B5" s="291"/>
      <c r="C5" s="291"/>
      <c r="D5" s="291"/>
      <c r="E5" s="291"/>
      <c r="F5" s="291"/>
      <c r="G5" s="291"/>
    </row>
    <row r="6" spans="1:7" ht="12.75" customHeight="1">
      <c r="A6" s="292" t="s">
        <v>472</v>
      </c>
      <c r="B6" s="292"/>
      <c r="C6" s="292"/>
      <c r="D6" s="292"/>
      <c r="E6" s="292"/>
      <c r="F6" s="292"/>
      <c r="G6" s="292"/>
    </row>
    <row r="7" ht="15.75">
      <c r="D7" s="1"/>
    </row>
    <row r="8" spans="1:6" ht="15.75">
      <c r="A8" s="23"/>
      <c r="B8" s="274" t="s">
        <v>31</v>
      </c>
      <c r="C8" s="274"/>
      <c r="D8" s="274"/>
      <c r="E8" s="274"/>
      <c r="F8" s="274"/>
    </row>
    <row r="9" spans="1:7" ht="15">
      <c r="A9" s="317" t="s">
        <v>395</v>
      </c>
      <c r="B9" s="317"/>
      <c r="C9" s="317"/>
      <c r="D9" s="317"/>
      <c r="E9" s="317"/>
      <c r="F9" s="317"/>
      <c r="G9" s="317"/>
    </row>
    <row r="10" spans="3:5" ht="15">
      <c r="C10" s="317" t="s">
        <v>28</v>
      </c>
      <c r="D10" s="317"/>
      <c r="E10" s="317"/>
    </row>
    <row r="11" spans="3:5" ht="15">
      <c r="C11" s="316" t="s">
        <v>466</v>
      </c>
      <c r="D11" s="316"/>
      <c r="E11" s="316"/>
    </row>
    <row r="12" spans="3:5" ht="15">
      <c r="C12" s="275" t="s">
        <v>51</v>
      </c>
      <c r="D12" s="275"/>
      <c r="E12" s="275"/>
    </row>
    <row r="13" spans="3:4" ht="15">
      <c r="C13" s="42"/>
      <c r="D13" s="42"/>
    </row>
    <row r="14" spans="3:5" ht="15">
      <c r="C14" s="346" t="s">
        <v>118</v>
      </c>
      <c r="D14" s="346"/>
      <c r="E14" s="73" t="s">
        <v>34</v>
      </c>
    </row>
    <row r="15" spans="3:5" ht="15">
      <c r="C15" s="70" t="s">
        <v>494</v>
      </c>
      <c r="D15" s="71"/>
      <c r="E15" s="69">
        <v>1</v>
      </c>
    </row>
    <row r="16" spans="3:5" ht="15">
      <c r="C16" s="70" t="s">
        <v>487</v>
      </c>
      <c r="D16" s="71"/>
      <c r="E16" s="69">
        <v>1</v>
      </c>
    </row>
    <row r="17" spans="3:5" ht="15">
      <c r="C17" s="70" t="s">
        <v>207</v>
      </c>
      <c r="D17" s="71"/>
      <c r="E17" s="69">
        <v>2</v>
      </c>
    </row>
    <row r="18" spans="3:5" ht="15">
      <c r="C18" s="70" t="s">
        <v>491</v>
      </c>
      <c r="D18" s="71"/>
      <c r="E18" s="69">
        <v>1</v>
      </c>
    </row>
    <row r="19" spans="3:5" ht="15">
      <c r="C19" s="70" t="s">
        <v>493</v>
      </c>
      <c r="D19" s="71"/>
      <c r="E19" s="69">
        <v>1</v>
      </c>
    </row>
    <row r="20" spans="3:5" ht="15">
      <c r="C20" s="70" t="s">
        <v>492</v>
      </c>
      <c r="D20" s="71"/>
      <c r="E20" s="69">
        <v>1</v>
      </c>
    </row>
    <row r="21" spans="3:5" ht="15">
      <c r="C21" s="70" t="s">
        <v>495</v>
      </c>
      <c r="D21" s="71"/>
      <c r="E21" s="69">
        <v>1</v>
      </c>
    </row>
    <row r="22" spans="3:5" ht="15">
      <c r="C22" s="200" t="s">
        <v>161</v>
      </c>
      <c r="D22" s="201"/>
      <c r="E22" s="90">
        <v>4</v>
      </c>
    </row>
    <row r="23" spans="3:5" ht="15">
      <c r="C23" s="70" t="s">
        <v>488</v>
      </c>
      <c r="D23" s="71"/>
      <c r="E23" s="69">
        <v>1</v>
      </c>
    </row>
    <row r="24" spans="3:5" ht="15">
      <c r="C24" s="70" t="s">
        <v>206</v>
      </c>
      <c r="D24" s="71"/>
      <c r="E24" s="69">
        <v>3</v>
      </c>
    </row>
    <row r="25" spans="3:5" ht="15">
      <c r="C25" s="70" t="s">
        <v>489</v>
      </c>
      <c r="D25" s="71"/>
      <c r="E25" s="69">
        <v>1</v>
      </c>
    </row>
    <row r="26" spans="3:5" ht="15">
      <c r="C26" s="70" t="s">
        <v>490</v>
      </c>
      <c r="D26" s="71"/>
      <c r="E26" s="69">
        <v>1</v>
      </c>
    </row>
    <row r="27" spans="3:5" ht="15">
      <c r="C27" s="70" t="s">
        <v>208</v>
      </c>
      <c r="D27" s="71"/>
      <c r="E27" s="69">
        <v>1</v>
      </c>
    </row>
    <row r="28" spans="3:5" ht="15" hidden="1">
      <c r="C28" s="70" t="s">
        <v>412</v>
      </c>
      <c r="D28" s="71"/>
      <c r="E28" s="69"/>
    </row>
    <row r="29" spans="3:5" ht="15" hidden="1">
      <c r="C29" s="70" t="s">
        <v>392</v>
      </c>
      <c r="D29" s="71"/>
      <c r="E29" s="69"/>
    </row>
    <row r="30" spans="3:5" ht="15" hidden="1">
      <c r="C30" s="70" t="s">
        <v>393</v>
      </c>
      <c r="D30" s="71"/>
      <c r="E30" s="69"/>
    </row>
    <row r="31" spans="3:5" ht="15" hidden="1">
      <c r="C31" s="70" t="s">
        <v>369</v>
      </c>
      <c r="D31" s="71"/>
      <c r="E31" s="69"/>
    </row>
    <row r="32" spans="3:5" ht="15" hidden="1">
      <c r="C32" s="200" t="s">
        <v>415</v>
      </c>
      <c r="D32" s="201"/>
      <c r="E32" s="90"/>
    </row>
    <row r="33" spans="3:5" ht="15">
      <c r="C33" s="301" t="s">
        <v>1</v>
      </c>
      <c r="D33" s="302"/>
      <c r="E33" s="73">
        <f>SUM(E15:E32)</f>
        <v>19</v>
      </c>
    </row>
    <row r="35" spans="3:6" ht="12.75">
      <c r="C35" s="106"/>
      <c r="D35" s="350" t="s">
        <v>125</v>
      </c>
      <c r="E35" s="350"/>
      <c r="F35" s="350"/>
    </row>
    <row r="39" spans="2:3" ht="12.75">
      <c r="B39" s="19"/>
      <c r="C39" s="19"/>
    </row>
    <row r="40" spans="2:3" ht="12.75">
      <c r="B40" s="19"/>
      <c r="C40" s="19"/>
    </row>
    <row r="58" ht="13.5">
      <c r="A58" s="55"/>
    </row>
  </sheetData>
  <sheetProtection/>
  <mergeCells count="11">
    <mergeCell ref="A4:G4"/>
    <mergeCell ref="A6:G6"/>
    <mergeCell ref="C12:E12"/>
    <mergeCell ref="C11:E11"/>
    <mergeCell ref="C10:E10"/>
    <mergeCell ref="B8:F8"/>
    <mergeCell ref="A5:G5"/>
    <mergeCell ref="A9:G9"/>
    <mergeCell ref="C14:D14"/>
    <mergeCell ref="D35:F35"/>
    <mergeCell ref="C33:D33"/>
  </mergeCells>
  <printOptions/>
  <pageMargins left="0.590551181102362" right="0.393700787401575" top="0.393700787401575" bottom="0.3" header="0.393700787401575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"/>
  <sheetViews>
    <sheetView zoomScalePageLayoutView="0" workbookViewId="0" topLeftCell="A1">
      <selection activeCell="G8" sqref="G8"/>
    </sheetView>
  </sheetViews>
  <sheetFormatPr defaultColWidth="11.421875" defaultRowHeight="12.75"/>
  <cols>
    <col min="2" max="2" width="10.28125" style="0" customWidth="1"/>
    <col min="3" max="3" width="16.28125" style="0" customWidth="1"/>
    <col min="4" max="4" width="15.8515625" style="0" customWidth="1"/>
    <col min="5" max="5" width="14.00390625" style="0" customWidth="1"/>
    <col min="6" max="6" width="27.8515625" style="0" customWidth="1"/>
  </cols>
  <sheetData>
    <row r="1" ht="15" customHeight="1"/>
    <row r="2" ht="15" customHeight="1"/>
    <row r="3" ht="15" customHeight="1"/>
    <row r="4" spans="1:6" ht="15" customHeight="1">
      <c r="A4" s="290" t="s">
        <v>50</v>
      </c>
      <c r="B4" s="290"/>
      <c r="C4" s="290"/>
      <c r="D4" s="290"/>
      <c r="E4" s="290"/>
      <c r="F4" s="290"/>
    </row>
    <row r="5" spans="1:6" ht="15" customHeight="1">
      <c r="A5" s="291" t="s">
        <v>57</v>
      </c>
      <c r="B5" s="291"/>
      <c r="C5" s="291"/>
      <c r="D5" s="291"/>
      <c r="E5" s="291"/>
      <c r="F5" s="291"/>
    </row>
    <row r="6" spans="1:6" ht="15" customHeight="1">
      <c r="A6" s="292" t="s">
        <v>472</v>
      </c>
      <c r="B6" s="292"/>
      <c r="C6" s="292"/>
      <c r="D6" s="292"/>
      <c r="E6" s="292"/>
      <c r="F6" s="292"/>
    </row>
    <row r="7" ht="13.5" customHeight="1"/>
    <row r="8" spans="1:6" ht="13.5" customHeight="1">
      <c r="A8" s="274" t="s">
        <v>31</v>
      </c>
      <c r="B8" s="274"/>
      <c r="C8" s="274"/>
      <c r="D8" s="274"/>
      <c r="E8" s="274"/>
      <c r="F8" s="274"/>
    </row>
    <row r="9" spans="1:6" ht="13.5" customHeight="1">
      <c r="A9" s="293" t="s">
        <v>376</v>
      </c>
      <c r="B9" s="293"/>
      <c r="C9" s="293"/>
      <c r="D9" s="293"/>
      <c r="E9" s="293"/>
      <c r="F9" s="293"/>
    </row>
    <row r="10" spans="1:6" ht="13.5" customHeight="1">
      <c r="A10" s="293" t="s">
        <v>500</v>
      </c>
      <c r="B10" s="293"/>
      <c r="C10" s="293"/>
      <c r="D10" s="293"/>
      <c r="E10" s="293"/>
      <c r="F10" s="293"/>
    </row>
    <row r="11" spans="1:6" ht="13.5" customHeight="1">
      <c r="A11" s="299" t="s">
        <v>466</v>
      </c>
      <c r="B11" s="299"/>
      <c r="C11" s="299"/>
      <c r="D11" s="299"/>
      <c r="E11" s="299"/>
      <c r="F11" s="299"/>
    </row>
    <row r="12" spans="1:6" ht="13.5" customHeight="1">
      <c r="A12" s="300" t="s">
        <v>50</v>
      </c>
      <c r="B12" s="300"/>
      <c r="C12" s="300"/>
      <c r="D12" s="300"/>
      <c r="E12" s="300"/>
      <c r="F12" s="300"/>
    </row>
    <row r="13" spans="1:6" ht="13.5" customHeight="1">
      <c r="A13" s="34"/>
      <c r="B13" s="34"/>
      <c r="C13" s="38"/>
      <c r="D13" s="38"/>
      <c r="E13" s="38"/>
      <c r="F13" s="34"/>
    </row>
    <row r="14" spans="1:6" ht="13.5" customHeight="1">
      <c r="A14" s="79"/>
      <c r="B14" s="79"/>
      <c r="C14" s="294" t="s">
        <v>67</v>
      </c>
      <c r="D14" s="295"/>
      <c r="E14" s="45" t="s">
        <v>34</v>
      </c>
      <c r="F14" s="79" t="s">
        <v>55</v>
      </c>
    </row>
    <row r="15" spans="1:6" s="11" customFormat="1" ht="13.5" customHeight="1">
      <c r="A15" s="80"/>
      <c r="B15" s="80"/>
      <c r="C15" s="303" t="s">
        <v>6</v>
      </c>
      <c r="D15" s="303"/>
      <c r="E15" s="43">
        <v>59</v>
      </c>
      <c r="F15" s="80"/>
    </row>
    <row r="16" spans="1:6" s="11" customFormat="1" ht="13.5" customHeight="1">
      <c r="A16" s="80"/>
      <c r="B16" s="80"/>
      <c r="C16" s="303" t="s">
        <v>7</v>
      </c>
      <c r="D16" s="303"/>
      <c r="E16" s="43">
        <v>41</v>
      </c>
      <c r="F16" s="230"/>
    </row>
    <row r="17" spans="1:6" s="11" customFormat="1" ht="13.5" customHeight="1">
      <c r="A17" s="80"/>
      <c r="B17" s="80"/>
      <c r="C17" s="303" t="s">
        <v>8</v>
      </c>
      <c r="D17" s="303"/>
      <c r="E17" s="43">
        <v>19</v>
      </c>
      <c r="F17" s="231"/>
    </row>
    <row r="18" spans="1:6" ht="13.5" customHeight="1">
      <c r="A18" s="79"/>
      <c r="B18" s="79"/>
      <c r="C18" s="301" t="s">
        <v>1</v>
      </c>
      <c r="D18" s="302"/>
      <c r="E18" s="45">
        <f>SUM(E15:E17)</f>
        <v>119</v>
      </c>
      <c r="F18" s="232"/>
    </row>
    <row r="19" spans="1:6" ht="13.5" customHeight="1">
      <c r="A19" s="79"/>
      <c r="B19" s="79"/>
      <c r="C19" s="81"/>
      <c r="D19" s="81"/>
      <c r="E19" s="79"/>
      <c r="F19" s="79"/>
    </row>
    <row r="20" spans="1:6" ht="13.5" customHeight="1">
      <c r="A20" s="79"/>
      <c r="B20" s="79"/>
      <c r="C20" s="47" t="s">
        <v>33</v>
      </c>
      <c r="D20" s="48"/>
      <c r="E20" s="49" t="s">
        <v>34</v>
      </c>
      <c r="F20" s="79"/>
    </row>
    <row r="21" spans="1:6" s="11" customFormat="1" ht="13.5" customHeight="1">
      <c r="A21" s="80"/>
      <c r="B21" s="80"/>
      <c r="C21" s="289" t="s">
        <v>6</v>
      </c>
      <c r="D21" s="289"/>
      <c r="E21" s="44">
        <v>59</v>
      </c>
      <c r="F21" s="82"/>
    </row>
    <row r="22" spans="1:6" s="11" customFormat="1" ht="13.5" customHeight="1">
      <c r="A22" s="80"/>
      <c r="B22" s="80"/>
      <c r="C22" s="289" t="s">
        <v>7</v>
      </c>
      <c r="D22" s="289"/>
      <c r="E22" s="44">
        <v>41</v>
      </c>
      <c r="F22" s="82"/>
    </row>
    <row r="23" spans="1:6" s="11" customFormat="1" ht="13.5" customHeight="1">
      <c r="A23" s="80"/>
      <c r="B23" s="80"/>
      <c r="C23" s="289" t="s">
        <v>8</v>
      </c>
      <c r="D23" s="296"/>
      <c r="E23" s="44">
        <v>19</v>
      </c>
      <c r="F23" s="82"/>
    </row>
    <row r="24" spans="1:6" ht="13.5" customHeight="1">
      <c r="A24" s="79"/>
      <c r="B24" s="80"/>
      <c r="C24" s="297" t="s">
        <v>1</v>
      </c>
      <c r="D24" s="298"/>
      <c r="E24" s="46">
        <f>SUM(E21:E23)</f>
        <v>119</v>
      </c>
      <c r="F24" s="82"/>
    </row>
    <row r="25" spans="1:6" ht="13.5" customHeight="1">
      <c r="A25" s="79"/>
      <c r="B25" s="80"/>
      <c r="C25" s="81"/>
      <c r="D25" s="81"/>
      <c r="E25" s="79"/>
      <c r="F25" s="79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7">
    <mergeCell ref="C23:D23"/>
    <mergeCell ref="C24:D24"/>
    <mergeCell ref="C21:D21"/>
    <mergeCell ref="A11:F11"/>
    <mergeCell ref="A12:F12"/>
    <mergeCell ref="C18:D18"/>
    <mergeCell ref="C15:D15"/>
    <mergeCell ref="C16:D16"/>
    <mergeCell ref="C17:D17"/>
    <mergeCell ref="C22:D22"/>
    <mergeCell ref="A4:F4"/>
    <mergeCell ref="A5:F5"/>
    <mergeCell ref="A6:F6"/>
    <mergeCell ref="A9:F9"/>
    <mergeCell ref="A8:F8"/>
    <mergeCell ref="C14:D14"/>
    <mergeCell ref="A10:F10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6.421875" style="0" customWidth="1"/>
    <col min="2" max="2" width="12.57421875" style="0" customWidth="1"/>
    <col min="3" max="3" width="12.421875" style="0" customWidth="1"/>
    <col min="4" max="4" width="23.8515625" style="0" customWidth="1"/>
    <col min="5" max="5" width="14.7109375" style="0" customWidth="1"/>
    <col min="6" max="6" width="26.57421875" style="0" customWidth="1"/>
  </cols>
  <sheetData>
    <row r="4" spans="1:6" ht="15" customHeight="1">
      <c r="A4" s="290" t="s">
        <v>0</v>
      </c>
      <c r="B4" s="290"/>
      <c r="C4" s="290"/>
      <c r="D4" s="290"/>
      <c r="E4" s="290"/>
      <c r="F4" s="290"/>
    </row>
    <row r="5" spans="1:6" ht="16.5" customHeight="1">
      <c r="A5" s="291" t="s">
        <v>57</v>
      </c>
      <c r="B5" s="291"/>
      <c r="C5" s="291"/>
      <c r="D5" s="291"/>
      <c r="E5" s="291"/>
      <c r="F5" s="291"/>
    </row>
    <row r="6" spans="1:6" ht="12.75" customHeight="1">
      <c r="A6" s="292" t="s">
        <v>472</v>
      </c>
      <c r="B6" s="292"/>
      <c r="C6" s="292"/>
      <c r="D6" s="292"/>
      <c r="E6" s="292"/>
      <c r="F6" s="292"/>
    </row>
    <row r="8" spans="1:7" ht="15.75">
      <c r="A8" s="274" t="s">
        <v>31</v>
      </c>
      <c r="B8" s="274"/>
      <c r="C8" s="274"/>
      <c r="D8" s="274"/>
      <c r="E8" s="274"/>
      <c r="F8" s="274"/>
      <c r="G8" s="23"/>
    </row>
    <row r="9" spans="1:6" ht="15.75" customHeight="1">
      <c r="A9" s="293" t="s">
        <v>395</v>
      </c>
      <c r="B9" s="293"/>
      <c r="C9" s="293"/>
      <c r="D9" s="293"/>
      <c r="E9" s="293"/>
      <c r="F9" s="293"/>
    </row>
    <row r="10" spans="1:6" ht="17.25" customHeight="1">
      <c r="A10" s="293" t="s">
        <v>53</v>
      </c>
      <c r="B10" s="293"/>
      <c r="C10" s="293"/>
      <c r="D10" s="293"/>
      <c r="E10" s="293"/>
      <c r="F10" s="293"/>
    </row>
    <row r="11" spans="1:6" ht="16.5" customHeight="1">
      <c r="A11" s="316" t="s">
        <v>466</v>
      </c>
      <c r="B11" s="316"/>
      <c r="C11" s="316"/>
      <c r="D11" s="316"/>
      <c r="E11" s="316"/>
      <c r="F11" s="316"/>
    </row>
    <row r="12" spans="1:7" ht="16.5" customHeight="1">
      <c r="A12" s="275" t="s">
        <v>49</v>
      </c>
      <c r="B12" s="275"/>
      <c r="C12" s="275"/>
      <c r="D12" s="275"/>
      <c r="E12" s="275"/>
      <c r="F12" s="275"/>
      <c r="G12" s="5"/>
    </row>
    <row r="13" spans="1:7" ht="13.5" customHeight="1">
      <c r="A13" s="42"/>
      <c r="B13" s="42"/>
      <c r="C13" s="42"/>
      <c r="D13" s="42"/>
      <c r="E13" s="42"/>
      <c r="F13" s="42"/>
      <c r="G13" s="5"/>
    </row>
    <row r="14" spans="2:7" ht="45" customHeight="1">
      <c r="B14" s="73" t="s">
        <v>10</v>
      </c>
      <c r="C14" s="68" t="s">
        <v>30</v>
      </c>
      <c r="D14" s="68" t="s">
        <v>46</v>
      </c>
      <c r="E14" s="68" t="s">
        <v>47</v>
      </c>
      <c r="F14" s="68" t="s">
        <v>48</v>
      </c>
      <c r="G14" s="5"/>
    </row>
    <row r="15" spans="2:6" s="12" customFormat="1" ht="13.5" customHeight="1">
      <c r="B15" s="43" t="s">
        <v>241</v>
      </c>
      <c r="C15" s="43">
        <v>226</v>
      </c>
      <c r="D15" s="88">
        <f>(100000/9523209)*C15*12</f>
        <v>28.477795667405807</v>
      </c>
      <c r="E15" s="89">
        <v>179</v>
      </c>
      <c r="F15" s="88">
        <f>(100000/9523209)*E15*12</f>
        <v>22.55542223214885</v>
      </c>
    </row>
    <row r="16" spans="2:6" ht="14.25">
      <c r="B16" s="52"/>
      <c r="C16" s="52"/>
      <c r="D16" s="52"/>
      <c r="E16" s="52"/>
      <c r="F16" s="52"/>
    </row>
    <row r="17" spans="2:6" ht="14.25">
      <c r="B17" s="53"/>
      <c r="C17" s="52"/>
      <c r="D17" s="52"/>
      <c r="E17" s="52"/>
      <c r="F17" s="52"/>
    </row>
    <row r="18" spans="2:6" ht="14.25">
      <c r="B18" s="52"/>
      <c r="C18" s="52"/>
      <c r="D18" s="52"/>
      <c r="E18" s="52"/>
      <c r="F18" s="52"/>
    </row>
    <row r="19" spans="2:6" ht="14.25">
      <c r="B19" s="52"/>
      <c r="C19" s="52"/>
      <c r="D19" s="52"/>
      <c r="E19" s="52"/>
      <c r="F19" s="52"/>
    </row>
    <row r="20" spans="3:6" ht="14.25">
      <c r="C20" s="54"/>
      <c r="D20" s="52"/>
      <c r="E20" s="52"/>
      <c r="F20" s="52"/>
    </row>
    <row r="23" ht="12.75">
      <c r="B23" s="12"/>
    </row>
    <row r="24" ht="12.75">
      <c r="B24" s="15"/>
    </row>
    <row r="25" ht="12.75">
      <c r="B25" s="15"/>
    </row>
    <row r="53" ht="14.25">
      <c r="A53" s="53"/>
    </row>
  </sheetData>
  <sheetProtection/>
  <mergeCells count="8">
    <mergeCell ref="A11:F11"/>
    <mergeCell ref="A12:F12"/>
    <mergeCell ref="A5:F5"/>
    <mergeCell ref="A4:F4"/>
    <mergeCell ref="A6:F6"/>
    <mergeCell ref="A8:F8"/>
    <mergeCell ref="A9:F9"/>
    <mergeCell ref="A10:F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K76"/>
  <sheetViews>
    <sheetView zoomScale="115" zoomScaleNormal="115" zoomScalePageLayoutView="0" workbookViewId="0" topLeftCell="B22">
      <selection activeCell="F39" sqref="F39"/>
    </sheetView>
  </sheetViews>
  <sheetFormatPr defaultColWidth="11.421875" defaultRowHeight="12.75"/>
  <cols>
    <col min="1" max="1" width="5.00390625" style="0" hidden="1" customWidth="1"/>
    <col min="2" max="2" width="6.7109375" style="0" customWidth="1"/>
    <col min="3" max="3" width="4.28125" style="0" customWidth="1"/>
    <col min="4" max="4" width="13.00390625" style="0" customWidth="1"/>
    <col min="5" max="5" width="10.7109375" style="0" hidden="1" customWidth="1"/>
    <col min="6" max="6" width="9.421875" style="0" customWidth="1"/>
    <col min="7" max="7" width="14.421875" style="0" customWidth="1"/>
    <col min="8" max="8" width="11.140625" style="0" customWidth="1"/>
    <col min="9" max="9" width="10.421875" style="0" customWidth="1"/>
    <col min="10" max="10" width="16.28125" style="0" customWidth="1"/>
  </cols>
  <sheetData>
    <row r="4" spans="1:11" ht="12.75" customHeight="1">
      <c r="A4" s="290" t="s">
        <v>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8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12.7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5:8" ht="12.75" customHeight="1">
      <c r="E7" s="22"/>
      <c r="F7" s="22"/>
      <c r="G7" s="1"/>
      <c r="H7" s="22"/>
    </row>
    <row r="8" spans="2:11" ht="14.25" customHeight="1">
      <c r="B8" s="274" t="s">
        <v>59</v>
      </c>
      <c r="C8" s="274"/>
      <c r="D8" s="274"/>
      <c r="E8" s="274"/>
      <c r="F8" s="274"/>
      <c r="G8" s="274"/>
      <c r="H8" s="274"/>
      <c r="I8" s="274"/>
      <c r="J8" s="274"/>
      <c r="K8" s="274"/>
    </row>
    <row r="9" spans="2:11" ht="12.75" customHeight="1">
      <c r="B9" s="293" t="s">
        <v>395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2:11" ht="12.75" customHeight="1">
      <c r="B10" s="293" t="s">
        <v>60</v>
      </c>
      <c r="C10" s="293"/>
      <c r="D10" s="293"/>
      <c r="E10" s="293"/>
      <c r="F10" s="293"/>
      <c r="G10" s="293"/>
      <c r="H10" s="293"/>
      <c r="I10" s="293"/>
      <c r="J10" s="293"/>
      <c r="K10" s="293"/>
    </row>
    <row r="11" spans="3:10" ht="15.75" customHeight="1">
      <c r="C11" s="358" t="s">
        <v>466</v>
      </c>
      <c r="D11" s="316"/>
      <c r="E11" s="316"/>
      <c r="F11" s="316"/>
      <c r="G11" s="316"/>
      <c r="H11" s="316"/>
      <c r="I11" s="316"/>
      <c r="J11" s="316"/>
    </row>
    <row r="12" spans="3:10" ht="16.5" customHeight="1">
      <c r="C12" s="275" t="s">
        <v>49</v>
      </c>
      <c r="D12" s="275"/>
      <c r="E12" s="275"/>
      <c r="F12" s="275"/>
      <c r="G12" s="275"/>
      <c r="H12" s="275"/>
      <c r="I12" s="275"/>
      <c r="J12" s="275"/>
    </row>
    <row r="13" spans="3:10" ht="16.5" customHeight="1">
      <c r="C13" s="42"/>
      <c r="D13" s="42"/>
      <c r="E13" s="42"/>
      <c r="F13" s="42"/>
      <c r="G13" s="42"/>
      <c r="H13" s="42"/>
      <c r="I13" s="42"/>
      <c r="J13" s="42"/>
    </row>
    <row r="14" spans="3:10" ht="57.75" customHeight="1">
      <c r="C14" s="356" t="s">
        <v>61</v>
      </c>
      <c r="D14" s="357"/>
      <c r="E14" s="121" t="s">
        <v>62</v>
      </c>
      <c r="F14" s="124" t="s">
        <v>63</v>
      </c>
      <c r="G14" s="124" t="s">
        <v>46</v>
      </c>
      <c r="H14" s="124" t="s">
        <v>227</v>
      </c>
      <c r="I14" s="124" t="s">
        <v>47</v>
      </c>
      <c r="J14" s="124" t="s">
        <v>48</v>
      </c>
    </row>
    <row r="15" spans="3:10" ht="13.5" customHeight="1">
      <c r="C15" s="122">
        <v>1</v>
      </c>
      <c r="D15" s="125" t="s">
        <v>7</v>
      </c>
      <c r="E15" s="126">
        <v>1026239</v>
      </c>
      <c r="F15" s="120">
        <v>41</v>
      </c>
      <c r="G15" s="189">
        <f aca="true" t="shared" si="0" ref="G15:G47">(100000/E15)*F15*12</f>
        <v>47.94204858712249</v>
      </c>
      <c r="H15" s="127">
        <v>12</v>
      </c>
      <c r="I15" s="127">
        <f>F15-H15</f>
        <v>29</v>
      </c>
      <c r="J15" s="192">
        <f aca="true" t="shared" si="1" ref="J15:J47">(100000/E15)*I15*12</f>
        <v>33.910229488452494</v>
      </c>
    </row>
    <row r="16" spans="3:10" ht="13.5" customHeight="1">
      <c r="C16" s="122">
        <v>2</v>
      </c>
      <c r="D16" s="125" t="s">
        <v>71</v>
      </c>
      <c r="E16" s="126">
        <v>2042003</v>
      </c>
      <c r="F16" s="120">
        <v>59</v>
      </c>
      <c r="G16" s="161">
        <f t="shared" si="0"/>
        <v>34.671839365564104</v>
      </c>
      <c r="H16" s="127">
        <v>13</v>
      </c>
      <c r="I16" s="127">
        <f aca="true" t="shared" si="2" ref="I16:I46">F16-H16</f>
        <v>46</v>
      </c>
      <c r="J16" s="129">
        <f t="shared" si="1"/>
        <v>27.032281539253376</v>
      </c>
    </row>
    <row r="17" spans="3:10" ht="13.5" customHeight="1">
      <c r="C17" s="122">
        <v>3</v>
      </c>
      <c r="D17" s="125" t="s">
        <v>85</v>
      </c>
      <c r="E17" s="126">
        <v>278145</v>
      </c>
      <c r="F17" s="120">
        <v>7</v>
      </c>
      <c r="G17" s="161">
        <f t="shared" si="0"/>
        <v>30.200075500188753</v>
      </c>
      <c r="H17" s="127">
        <v>1</v>
      </c>
      <c r="I17" s="127">
        <f t="shared" si="2"/>
        <v>6</v>
      </c>
      <c r="J17" s="129">
        <f t="shared" si="1"/>
        <v>25.885779000161786</v>
      </c>
    </row>
    <row r="18" spans="3:10" ht="13.5" customHeight="1">
      <c r="C18" s="122">
        <v>4</v>
      </c>
      <c r="D18" s="125" t="s">
        <v>86</v>
      </c>
      <c r="E18" s="126">
        <v>139423</v>
      </c>
      <c r="F18" s="120">
        <v>1</v>
      </c>
      <c r="G18" s="128">
        <f t="shared" si="0"/>
        <v>8.606901300359338</v>
      </c>
      <c r="H18" s="127">
        <v>0</v>
      </c>
      <c r="I18" s="127">
        <f>F18-H18</f>
        <v>1</v>
      </c>
      <c r="J18" s="129">
        <f t="shared" si="1"/>
        <v>8.606901300359338</v>
      </c>
    </row>
    <row r="19" spans="3:10" ht="13.5" customHeight="1">
      <c r="C19" s="122">
        <v>5</v>
      </c>
      <c r="D19" s="125" t="s">
        <v>87</v>
      </c>
      <c r="E19" s="126">
        <v>189066</v>
      </c>
      <c r="F19" s="120">
        <v>2</v>
      </c>
      <c r="G19" s="128">
        <f t="shared" si="0"/>
        <v>12.69397988004189</v>
      </c>
      <c r="H19" s="127">
        <v>0</v>
      </c>
      <c r="I19" s="127">
        <f t="shared" si="2"/>
        <v>2</v>
      </c>
      <c r="J19" s="129">
        <f>(100000/E19)*I19*12</f>
        <v>12.69397988004189</v>
      </c>
    </row>
    <row r="20" spans="3:10" ht="13.5" customHeight="1">
      <c r="C20" s="122">
        <v>6</v>
      </c>
      <c r="D20" s="125" t="s">
        <v>110</v>
      </c>
      <c r="E20" s="126">
        <v>84638</v>
      </c>
      <c r="F20" s="120">
        <v>1</v>
      </c>
      <c r="G20" s="128">
        <f t="shared" si="0"/>
        <v>14.178028781398428</v>
      </c>
      <c r="H20" s="127">
        <v>0</v>
      </c>
      <c r="I20" s="127">
        <f t="shared" si="2"/>
        <v>1</v>
      </c>
      <c r="J20" s="129">
        <f t="shared" si="1"/>
        <v>14.178028781398428</v>
      </c>
    </row>
    <row r="21" spans="3:10" ht="13.5" customHeight="1">
      <c r="C21" s="122">
        <v>7</v>
      </c>
      <c r="D21" s="125" t="s">
        <v>89</v>
      </c>
      <c r="E21" s="126">
        <v>342948</v>
      </c>
      <c r="F21" s="120">
        <v>8</v>
      </c>
      <c r="G21" s="128">
        <f t="shared" si="0"/>
        <v>27.992581965779067</v>
      </c>
      <c r="H21" s="127">
        <v>4</v>
      </c>
      <c r="I21" s="127">
        <f t="shared" si="2"/>
        <v>4</v>
      </c>
      <c r="J21" s="129">
        <f t="shared" si="1"/>
        <v>13.996290982889533</v>
      </c>
    </row>
    <row r="22" spans="3:10" ht="13.5" customHeight="1">
      <c r="C22" s="122">
        <v>8</v>
      </c>
      <c r="D22" s="125" t="s">
        <v>185</v>
      </c>
      <c r="E22" s="126">
        <v>110637</v>
      </c>
      <c r="F22" s="120">
        <v>1</v>
      </c>
      <c r="G22" s="128">
        <f t="shared" si="0"/>
        <v>10.846281081374222</v>
      </c>
      <c r="H22" s="127">
        <v>0</v>
      </c>
      <c r="I22" s="127">
        <f t="shared" si="2"/>
        <v>1</v>
      </c>
      <c r="J22" s="129">
        <f t="shared" si="1"/>
        <v>10.846281081374222</v>
      </c>
    </row>
    <row r="23" spans="3:10" ht="13.5" customHeight="1">
      <c r="C23" s="122">
        <v>9</v>
      </c>
      <c r="D23" s="125" t="s">
        <v>111</v>
      </c>
      <c r="E23" s="126">
        <v>66398</v>
      </c>
      <c r="F23" s="120">
        <v>2</v>
      </c>
      <c r="G23" s="161">
        <f t="shared" si="0"/>
        <v>36.1456670381638</v>
      </c>
      <c r="H23" s="127">
        <v>0</v>
      </c>
      <c r="I23" s="127">
        <f t="shared" si="2"/>
        <v>2</v>
      </c>
      <c r="J23" s="192">
        <f t="shared" si="1"/>
        <v>36.1456670381638</v>
      </c>
    </row>
    <row r="24" spans="3:10" ht="13.5" customHeight="1">
      <c r="C24" s="122">
        <v>10</v>
      </c>
      <c r="D24" s="125" t="s">
        <v>91</v>
      </c>
      <c r="E24" s="126">
        <v>245756</v>
      </c>
      <c r="F24" s="120">
        <v>6</v>
      </c>
      <c r="G24" s="128">
        <f t="shared" si="0"/>
        <v>29.297351844919355</v>
      </c>
      <c r="H24" s="127">
        <v>2</v>
      </c>
      <c r="I24" s="127">
        <f t="shared" si="2"/>
        <v>4</v>
      </c>
      <c r="J24" s="129">
        <f t="shared" si="1"/>
        <v>19.531567896612902</v>
      </c>
    </row>
    <row r="25" spans="3:10" ht="13.5" customHeight="1">
      <c r="C25" s="122">
        <v>11</v>
      </c>
      <c r="D25" s="125" t="s">
        <v>73</v>
      </c>
      <c r="E25" s="126">
        <v>92180</v>
      </c>
      <c r="F25" s="120">
        <v>0</v>
      </c>
      <c r="G25" s="128">
        <f t="shared" si="0"/>
        <v>0</v>
      </c>
      <c r="H25" s="127">
        <v>0</v>
      </c>
      <c r="I25" s="127">
        <f t="shared" si="2"/>
        <v>0</v>
      </c>
      <c r="J25" s="129">
        <f t="shared" si="1"/>
        <v>0</v>
      </c>
    </row>
    <row r="26" spans="3:10" ht="13.5" customHeight="1">
      <c r="C26" s="122">
        <v>12</v>
      </c>
      <c r="D26" s="125" t="s">
        <v>92</v>
      </c>
      <c r="E26" s="126">
        <v>42823</v>
      </c>
      <c r="F26" s="120">
        <v>0</v>
      </c>
      <c r="G26" s="128">
        <f t="shared" si="0"/>
        <v>0</v>
      </c>
      <c r="H26" s="127">
        <v>0</v>
      </c>
      <c r="I26" s="127">
        <f t="shared" si="2"/>
        <v>0</v>
      </c>
      <c r="J26" s="129">
        <f t="shared" si="1"/>
        <v>0</v>
      </c>
    </row>
    <row r="27" spans="3:10" ht="13.5" customHeight="1">
      <c r="C27" s="122">
        <v>13</v>
      </c>
      <c r="D27" s="125" t="s">
        <v>93</v>
      </c>
      <c r="E27" s="126">
        <v>142942</v>
      </c>
      <c r="F27" s="120">
        <v>8</v>
      </c>
      <c r="G27" s="189">
        <f t="shared" si="0"/>
        <v>67.16010689650348</v>
      </c>
      <c r="H27" s="127">
        <v>1</v>
      </c>
      <c r="I27" s="127">
        <f t="shared" si="2"/>
        <v>7</v>
      </c>
      <c r="J27" s="191">
        <f t="shared" si="1"/>
        <v>58.76509353444054</v>
      </c>
    </row>
    <row r="28" spans="3:10" ht="13.5" customHeight="1">
      <c r="C28" s="122">
        <v>14</v>
      </c>
      <c r="D28" s="125" t="s">
        <v>94</v>
      </c>
      <c r="E28" s="126">
        <v>254731</v>
      </c>
      <c r="F28" s="120">
        <v>8</v>
      </c>
      <c r="G28" s="161">
        <f t="shared" si="0"/>
        <v>37.686814718271435</v>
      </c>
      <c r="H28" s="127">
        <v>3</v>
      </c>
      <c r="I28" s="127">
        <f t="shared" si="2"/>
        <v>5</v>
      </c>
      <c r="J28" s="129">
        <f t="shared" si="1"/>
        <v>23.554259198919645</v>
      </c>
    </row>
    <row r="29" spans="3:10" ht="13.5" customHeight="1">
      <c r="C29" s="122">
        <v>15</v>
      </c>
      <c r="D29" s="125" t="s">
        <v>95</v>
      </c>
      <c r="E29" s="126">
        <v>421771</v>
      </c>
      <c r="F29" s="120">
        <v>4</v>
      </c>
      <c r="G29" s="128">
        <f t="shared" si="0"/>
        <v>11.38058330231334</v>
      </c>
      <c r="H29" s="127">
        <v>0</v>
      </c>
      <c r="I29" s="127">
        <f t="shared" si="2"/>
        <v>4</v>
      </c>
      <c r="J29" s="129">
        <f t="shared" si="1"/>
        <v>11.38058330231334</v>
      </c>
    </row>
    <row r="30" spans="3:10" ht="22.5" customHeight="1">
      <c r="C30" s="122">
        <v>16</v>
      </c>
      <c r="D30" s="125" t="s">
        <v>112</v>
      </c>
      <c r="E30" s="126">
        <v>153933</v>
      </c>
      <c r="F30" s="120">
        <v>1</v>
      </c>
      <c r="G30" s="128">
        <f t="shared" si="0"/>
        <v>7.795599384147649</v>
      </c>
      <c r="H30" s="127">
        <v>0</v>
      </c>
      <c r="I30" s="127">
        <f t="shared" si="2"/>
        <v>1</v>
      </c>
      <c r="J30" s="129">
        <f t="shared" si="1"/>
        <v>7.795599384147649</v>
      </c>
    </row>
    <row r="31" spans="3:10" ht="13.5" customHeight="1">
      <c r="C31" s="122">
        <v>17</v>
      </c>
      <c r="D31" s="125" t="s">
        <v>97</v>
      </c>
      <c r="E31" s="126">
        <v>194091</v>
      </c>
      <c r="F31" s="120">
        <v>2</v>
      </c>
      <c r="G31" s="128">
        <f t="shared" si="0"/>
        <v>12.365333786728906</v>
      </c>
      <c r="H31" s="127">
        <v>0</v>
      </c>
      <c r="I31" s="127">
        <f t="shared" si="2"/>
        <v>2</v>
      </c>
      <c r="J31" s="129">
        <f t="shared" si="1"/>
        <v>12.365333786728906</v>
      </c>
    </row>
    <row r="32" spans="3:10" ht="13.5" customHeight="1">
      <c r="C32" s="122">
        <v>18</v>
      </c>
      <c r="D32" s="125" t="s">
        <v>98</v>
      </c>
      <c r="E32" s="126">
        <v>108356</v>
      </c>
      <c r="F32" s="120">
        <v>1</v>
      </c>
      <c r="G32" s="128">
        <f t="shared" si="0"/>
        <v>11.074605928605706</v>
      </c>
      <c r="H32" s="127">
        <v>0</v>
      </c>
      <c r="I32" s="127">
        <f t="shared" si="2"/>
        <v>1</v>
      </c>
      <c r="J32" s="129">
        <f t="shared" si="1"/>
        <v>11.074605928605706</v>
      </c>
    </row>
    <row r="33" spans="3:10" ht="13.5" customHeight="1">
      <c r="C33" s="122">
        <v>19</v>
      </c>
      <c r="D33" s="125" t="s">
        <v>99</v>
      </c>
      <c r="E33" s="126">
        <v>176581</v>
      </c>
      <c r="F33" s="120">
        <v>2</v>
      </c>
      <c r="G33" s="128">
        <f t="shared" si="0"/>
        <v>13.591496253843843</v>
      </c>
      <c r="H33" s="127">
        <v>0</v>
      </c>
      <c r="I33" s="127">
        <f t="shared" si="2"/>
        <v>2</v>
      </c>
      <c r="J33" s="129">
        <f t="shared" si="1"/>
        <v>13.591496253843843</v>
      </c>
    </row>
    <row r="34" spans="3:10" ht="13.5" customHeight="1">
      <c r="C34" s="122">
        <v>20</v>
      </c>
      <c r="D34" s="125" t="s">
        <v>100</v>
      </c>
      <c r="E34" s="126">
        <v>20689</v>
      </c>
      <c r="F34" s="120">
        <v>0</v>
      </c>
      <c r="G34" s="128">
        <f t="shared" si="0"/>
        <v>0</v>
      </c>
      <c r="H34" s="127">
        <v>0</v>
      </c>
      <c r="I34" s="127">
        <f t="shared" si="2"/>
        <v>0</v>
      </c>
      <c r="J34" s="129">
        <f t="shared" si="1"/>
        <v>0</v>
      </c>
    </row>
    <row r="35" spans="3:10" ht="13.5" customHeight="1">
      <c r="C35" s="122">
        <v>21</v>
      </c>
      <c r="D35" s="125" t="s">
        <v>101</v>
      </c>
      <c r="E35" s="126">
        <v>164211</v>
      </c>
      <c r="F35" s="120">
        <v>3</v>
      </c>
      <c r="G35" s="129">
        <f t="shared" si="0"/>
        <v>21.92301368361437</v>
      </c>
      <c r="H35" s="127">
        <v>0</v>
      </c>
      <c r="I35" s="127">
        <f t="shared" si="2"/>
        <v>3</v>
      </c>
      <c r="J35" s="129">
        <f t="shared" si="1"/>
        <v>21.92301368361437</v>
      </c>
    </row>
    <row r="36" spans="3:10" ht="13.5" customHeight="1">
      <c r="C36" s="122">
        <v>22</v>
      </c>
      <c r="D36" s="125" t="s">
        <v>102</v>
      </c>
      <c r="E36" s="126">
        <v>332958</v>
      </c>
      <c r="F36" s="120">
        <v>8</v>
      </c>
      <c r="G36" s="128">
        <f t="shared" si="0"/>
        <v>28.83246535599085</v>
      </c>
      <c r="H36" s="127">
        <v>0</v>
      </c>
      <c r="I36" s="127">
        <f t="shared" si="2"/>
        <v>8</v>
      </c>
      <c r="J36" s="129">
        <f t="shared" si="1"/>
        <v>28.83246535599085</v>
      </c>
    </row>
    <row r="37" spans="3:10" ht="13.5" customHeight="1">
      <c r="C37" s="122">
        <v>23</v>
      </c>
      <c r="D37" s="125" t="s">
        <v>103</v>
      </c>
      <c r="E37" s="126">
        <v>108249</v>
      </c>
      <c r="F37" s="120">
        <v>1</v>
      </c>
      <c r="G37" s="128">
        <f t="shared" si="0"/>
        <v>11.085552753374165</v>
      </c>
      <c r="H37" s="127">
        <v>0</v>
      </c>
      <c r="I37" s="127">
        <f t="shared" si="2"/>
        <v>1</v>
      </c>
      <c r="J37" s="129">
        <f t="shared" si="1"/>
        <v>11.085552753374165</v>
      </c>
    </row>
    <row r="38" spans="3:10" ht="13.5" customHeight="1">
      <c r="C38" s="122">
        <v>24</v>
      </c>
      <c r="D38" s="125" t="s">
        <v>116</v>
      </c>
      <c r="E38" s="126">
        <v>86286</v>
      </c>
      <c r="F38" s="120">
        <v>1</v>
      </c>
      <c r="G38" s="128">
        <f t="shared" si="0"/>
        <v>13.907238717752591</v>
      </c>
      <c r="H38" s="127">
        <v>0</v>
      </c>
      <c r="I38" s="127">
        <f t="shared" si="2"/>
        <v>1</v>
      </c>
      <c r="J38" s="129">
        <f t="shared" si="1"/>
        <v>13.907238717752591</v>
      </c>
    </row>
    <row r="39" spans="3:10" ht="13.5" customHeight="1">
      <c r="C39" s="122">
        <v>25</v>
      </c>
      <c r="D39" s="125" t="s">
        <v>122</v>
      </c>
      <c r="E39" s="126">
        <v>601593</v>
      </c>
      <c r="F39" s="120">
        <v>15</v>
      </c>
      <c r="G39" s="128">
        <f t="shared" si="0"/>
        <v>29.920560910781873</v>
      </c>
      <c r="H39" s="127">
        <v>4</v>
      </c>
      <c r="I39" s="127">
        <f t="shared" si="2"/>
        <v>11</v>
      </c>
      <c r="J39" s="129">
        <f t="shared" si="1"/>
        <v>21.941744667906708</v>
      </c>
    </row>
    <row r="40" spans="3:10" ht="13.5" customHeight="1">
      <c r="C40" s="122">
        <v>26</v>
      </c>
      <c r="D40" s="125" t="s">
        <v>105</v>
      </c>
      <c r="E40" s="126">
        <v>72756</v>
      </c>
      <c r="F40" s="120">
        <v>2</v>
      </c>
      <c r="G40" s="161">
        <f t="shared" si="0"/>
        <v>32.98697014679202</v>
      </c>
      <c r="H40" s="127">
        <v>0</v>
      </c>
      <c r="I40" s="127">
        <f t="shared" si="2"/>
        <v>2</v>
      </c>
      <c r="J40" s="192">
        <f t="shared" si="1"/>
        <v>32.98697014679202</v>
      </c>
    </row>
    <row r="41" spans="3:10" ht="13.5" customHeight="1">
      <c r="C41" s="122">
        <v>27</v>
      </c>
      <c r="D41" s="125" t="s">
        <v>106</v>
      </c>
      <c r="E41" s="126">
        <v>271132</v>
      </c>
      <c r="F41" s="120">
        <v>5</v>
      </c>
      <c r="G41" s="128">
        <f t="shared" si="0"/>
        <v>22.129442485578977</v>
      </c>
      <c r="H41" s="127">
        <v>0</v>
      </c>
      <c r="I41" s="127">
        <f t="shared" si="2"/>
        <v>5</v>
      </c>
      <c r="J41" s="129">
        <f t="shared" si="1"/>
        <v>22.129442485578977</v>
      </c>
    </row>
    <row r="42" spans="3:10" ht="13.5" customHeight="1">
      <c r="C42" s="122">
        <v>28</v>
      </c>
      <c r="D42" s="125" t="s">
        <v>113</v>
      </c>
      <c r="E42" s="126">
        <v>311878</v>
      </c>
      <c r="F42" s="120">
        <v>7</v>
      </c>
      <c r="G42" s="129">
        <f t="shared" si="0"/>
        <v>26.93360865466625</v>
      </c>
      <c r="H42" s="127">
        <v>2</v>
      </c>
      <c r="I42" s="127">
        <f t="shared" si="2"/>
        <v>5</v>
      </c>
      <c r="J42" s="129">
        <f t="shared" si="1"/>
        <v>19.238291896190177</v>
      </c>
    </row>
    <row r="43" spans="3:10" ht="13.5" customHeight="1">
      <c r="C43" s="122">
        <v>29</v>
      </c>
      <c r="D43" s="125" t="s">
        <v>107</v>
      </c>
      <c r="E43" s="126">
        <v>218343</v>
      </c>
      <c r="F43" s="120">
        <v>0</v>
      </c>
      <c r="G43" s="128">
        <f t="shared" si="0"/>
        <v>0</v>
      </c>
      <c r="H43" s="127">
        <v>0</v>
      </c>
      <c r="I43" s="127">
        <f t="shared" si="2"/>
        <v>0</v>
      </c>
      <c r="J43" s="129">
        <f t="shared" si="1"/>
        <v>0</v>
      </c>
    </row>
    <row r="44" spans="3:10" ht="13.5" customHeight="1">
      <c r="C44" s="122">
        <v>30</v>
      </c>
      <c r="D44" s="125" t="s">
        <v>8</v>
      </c>
      <c r="E44" s="126">
        <v>966869</v>
      </c>
      <c r="F44" s="120">
        <v>19</v>
      </c>
      <c r="G44" s="128">
        <f t="shared" si="0"/>
        <v>23.581271092567867</v>
      </c>
      <c r="H44" s="127">
        <v>4</v>
      </c>
      <c r="I44" s="127">
        <f t="shared" si="2"/>
        <v>15</v>
      </c>
      <c r="J44" s="129">
        <f t="shared" si="1"/>
        <v>18.616792967816735</v>
      </c>
    </row>
    <row r="45" spans="3:10" ht="13.5" customHeight="1">
      <c r="C45" s="122">
        <v>31</v>
      </c>
      <c r="D45" s="125" t="s">
        <v>222</v>
      </c>
      <c r="E45" s="126">
        <v>67645</v>
      </c>
      <c r="F45" s="120">
        <v>2</v>
      </c>
      <c r="G45" s="161">
        <f t="shared" si="0"/>
        <v>35.479340675585775</v>
      </c>
      <c r="H45" s="127">
        <v>0</v>
      </c>
      <c r="I45" s="127">
        <f t="shared" si="2"/>
        <v>2</v>
      </c>
      <c r="J45" s="192">
        <f t="shared" si="1"/>
        <v>35.479340675585775</v>
      </c>
    </row>
    <row r="46" spans="3:10" ht="13.5" customHeight="1">
      <c r="C46" s="122">
        <v>32</v>
      </c>
      <c r="D46" s="125" t="s">
        <v>108</v>
      </c>
      <c r="E46" s="126">
        <v>187939</v>
      </c>
      <c r="F46" s="120">
        <v>9</v>
      </c>
      <c r="G46" s="189">
        <f t="shared" si="0"/>
        <v>57.465454216527704</v>
      </c>
      <c r="H46" s="127">
        <v>1</v>
      </c>
      <c r="I46" s="127">
        <f t="shared" si="2"/>
        <v>8</v>
      </c>
      <c r="J46" s="191">
        <f t="shared" si="1"/>
        <v>51.08040374802462</v>
      </c>
    </row>
    <row r="47" spans="3:10" ht="13.5" customHeight="1">
      <c r="C47" s="355" t="s">
        <v>1</v>
      </c>
      <c r="D47" s="355"/>
      <c r="E47" s="130">
        <f>SUM(E15:E46)</f>
        <v>9523209</v>
      </c>
      <c r="F47" s="109">
        <f>SUM(F15:F46)</f>
        <v>226</v>
      </c>
      <c r="G47" s="131">
        <f t="shared" si="0"/>
        <v>28.477795667405807</v>
      </c>
      <c r="H47" s="109">
        <f>SUM(H15:H46)</f>
        <v>47</v>
      </c>
      <c r="I47" s="132">
        <f>F47-H47</f>
        <v>179</v>
      </c>
      <c r="J47" s="131">
        <f t="shared" si="1"/>
        <v>22.55542223214885</v>
      </c>
    </row>
    <row r="48" spans="3:9" s="56" customFormat="1" ht="12" customHeight="1">
      <c r="C48" s="103" t="s">
        <v>115</v>
      </c>
      <c r="D48" s="104"/>
      <c r="E48" s="104"/>
      <c r="F48" s="104"/>
      <c r="G48" s="104"/>
      <c r="H48" s="175"/>
      <c r="I48" s="105"/>
    </row>
    <row r="49" spans="3:9" s="56" customFormat="1" ht="12" customHeight="1">
      <c r="C49" s="104" t="s">
        <v>64</v>
      </c>
      <c r="D49" s="104"/>
      <c r="E49" s="104"/>
      <c r="F49" s="104"/>
      <c r="G49" s="104"/>
      <c r="H49" s="175"/>
      <c r="I49" s="105"/>
    </row>
    <row r="50" spans="3:9" s="56" customFormat="1" ht="12" customHeight="1">
      <c r="C50" s="103" t="s">
        <v>156</v>
      </c>
      <c r="D50" s="104"/>
      <c r="E50" s="104"/>
      <c r="F50" s="104"/>
      <c r="G50" s="104"/>
      <c r="H50" s="175"/>
      <c r="I50" s="105"/>
    </row>
    <row r="51" spans="3:8" ht="15">
      <c r="C51" s="29"/>
      <c r="D51" s="29"/>
      <c r="E51" s="29"/>
      <c r="F51" s="29"/>
      <c r="G51" s="29"/>
      <c r="H51" s="14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</sheetData>
  <sheetProtection/>
  <mergeCells count="10">
    <mergeCell ref="C47:D47"/>
    <mergeCell ref="C14:D14"/>
    <mergeCell ref="C11:J11"/>
    <mergeCell ref="C12:J12"/>
    <mergeCell ref="A4:K4"/>
    <mergeCell ref="A5:K5"/>
    <mergeCell ref="A6:K6"/>
    <mergeCell ref="B8:K8"/>
    <mergeCell ref="B9:K9"/>
    <mergeCell ref="B10:K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ignoredErrors>
    <ignoredError sqref="G47" formula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G56"/>
  <sheetViews>
    <sheetView zoomScale="85" zoomScaleNormal="85" zoomScalePageLayoutView="0" workbookViewId="0" topLeftCell="A1">
      <selection activeCell="F15" sqref="F15"/>
    </sheetView>
  </sheetViews>
  <sheetFormatPr defaultColWidth="11.421875" defaultRowHeight="12.75"/>
  <cols>
    <col min="2" max="2" width="9.28125" style="0" customWidth="1"/>
    <col min="3" max="3" width="19.57421875" style="0" customWidth="1"/>
    <col min="4" max="4" width="13.28125" style="0" customWidth="1"/>
    <col min="5" max="5" width="17.421875" style="0" customWidth="1"/>
  </cols>
  <sheetData>
    <row r="4" ht="15">
      <c r="D4" s="149" t="s">
        <v>50</v>
      </c>
    </row>
    <row r="5" ht="18.75">
      <c r="D5" s="150" t="s">
        <v>57</v>
      </c>
    </row>
    <row r="6" ht="15.75">
      <c r="D6" s="1" t="s">
        <v>472</v>
      </c>
    </row>
    <row r="7" ht="15.75">
      <c r="D7" s="1"/>
    </row>
    <row r="9" spans="1:7" ht="15">
      <c r="A9" s="274" t="s">
        <v>31</v>
      </c>
      <c r="B9" s="274"/>
      <c r="C9" s="274"/>
      <c r="D9" s="274"/>
      <c r="E9" s="274"/>
      <c r="F9" s="274"/>
      <c r="G9" s="274"/>
    </row>
    <row r="10" spans="3:6" ht="15">
      <c r="C10" s="152"/>
      <c r="D10" s="148" t="s">
        <v>404</v>
      </c>
      <c r="E10" s="152"/>
      <c r="F10" s="24"/>
    </row>
    <row r="11" spans="3:6" ht="15">
      <c r="C11" s="36"/>
      <c r="D11" s="37" t="s">
        <v>467</v>
      </c>
      <c r="E11" s="36"/>
      <c r="F11" s="24"/>
    </row>
    <row r="12" spans="3:6" ht="15">
      <c r="C12" s="275" t="s">
        <v>49</v>
      </c>
      <c r="D12" s="275"/>
      <c r="E12" s="275"/>
      <c r="F12" s="5"/>
    </row>
    <row r="13" spans="3:6" ht="15">
      <c r="C13" s="42"/>
      <c r="D13" s="42"/>
      <c r="E13" s="42"/>
      <c r="F13" s="5"/>
    </row>
    <row r="14" spans="3:7" ht="16.5" customHeight="1">
      <c r="C14" s="151" t="s">
        <v>54</v>
      </c>
      <c r="D14" s="280" t="s">
        <v>32</v>
      </c>
      <c r="E14" s="359"/>
      <c r="G14" t="s">
        <v>55</v>
      </c>
    </row>
    <row r="15" spans="3:6" ht="15">
      <c r="C15" s="83" t="s">
        <v>501</v>
      </c>
      <c r="D15" s="273">
        <v>2394</v>
      </c>
      <c r="E15" s="273"/>
      <c r="F15" s="153"/>
    </row>
    <row r="16" ht="12.75">
      <c r="G16" s="19"/>
    </row>
    <row r="19" ht="12.75">
      <c r="A19" s="12"/>
    </row>
    <row r="25" ht="12.75">
      <c r="A25" s="12"/>
    </row>
    <row r="26" ht="12.75">
      <c r="A26" s="15"/>
    </row>
    <row r="27" ht="12.75">
      <c r="A27" s="15"/>
    </row>
    <row r="45" spans="3:4" ht="15">
      <c r="C45" s="29"/>
      <c r="D45" s="29"/>
    </row>
    <row r="56" ht="14.25">
      <c r="A56" s="60"/>
    </row>
  </sheetData>
  <sheetProtection/>
  <mergeCells count="4">
    <mergeCell ref="D14:E14"/>
    <mergeCell ref="D15:E15"/>
    <mergeCell ref="A9:G9"/>
    <mergeCell ref="C12:E12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M56"/>
  <sheetViews>
    <sheetView zoomScalePageLayoutView="0" workbookViewId="0" topLeftCell="A1">
      <selection activeCell="H17" sqref="H17"/>
    </sheetView>
  </sheetViews>
  <sheetFormatPr defaultColWidth="11.421875" defaultRowHeight="12.75"/>
  <cols>
    <col min="2" max="2" width="9.28125" style="0" customWidth="1"/>
    <col min="3" max="3" width="14.421875" style="0" customWidth="1"/>
    <col min="4" max="4" width="20.28125" style="0" customWidth="1"/>
    <col min="5" max="5" width="17.421875" style="0" customWidth="1"/>
    <col min="7" max="7" width="5.57421875" style="0" customWidth="1"/>
    <col min="8" max="8" width="6.140625" style="0" customWidth="1"/>
  </cols>
  <sheetData>
    <row r="4" spans="1:7" ht="15" customHeight="1">
      <c r="A4" s="290" t="s">
        <v>50</v>
      </c>
      <c r="B4" s="290"/>
      <c r="C4" s="290"/>
      <c r="D4" s="290"/>
      <c r="E4" s="290"/>
      <c r="F4" s="290"/>
      <c r="G4" s="290"/>
    </row>
    <row r="5" spans="1:7" ht="15" customHeight="1">
      <c r="A5" s="291" t="s">
        <v>57</v>
      </c>
      <c r="B5" s="291"/>
      <c r="C5" s="291"/>
      <c r="D5" s="291"/>
      <c r="E5" s="291"/>
      <c r="F5" s="291"/>
      <c r="G5" s="291"/>
    </row>
    <row r="6" spans="1:7" ht="15" customHeight="1">
      <c r="A6" s="292" t="s">
        <v>472</v>
      </c>
      <c r="B6" s="292"/>
      <c r="C6" s="292"/>
      <c r="D6" s="292"/>
      <c r="E6" s="292"/>
      <c r="F6" s="292"/>
      <c r="G6" s="292"/>
    </row>
    <row r="7" ht="15.75">
      <c r="D7" s="1"/>
    </row>
    <row r="8" spans="3:5" ht="15">
      <c r="C8" s="274" t="s">
        <v>31</v>
      </c>
      <c r="D8" s="274"/>
      <c r="E8" s="274"/>
    </row>
    <row r="9" spans="3:5" ht="15">
      <c r="C9" s="27"/>
      <c r="D9" s="28" t="s">
        <v>395</v>
      </c>
      <c r="E9" s="26"/>
    </row>
    <row r="10" spans="3:5" ht="15">
      <c r="C10" s="34"/>
      <c r="D10" s="35" t="s">
        <v>266</v>
      </c>
      <c r="E10" s="26"/>
    </row>
    <row r="11" spans="3:5" ht="15">
      <c r="C11" s="316" t="s">
        <v>468</v>
      </c>
      <c r="D11" s="316"/>
      <c r="E11" s="316"/>
    </row>
    <row r="12" spans="3:5" ht="15">
      <c r="C12" s="316" t="s">
        <v>186</v>
      </c>
      <c r="D12" s="316"/>
      <c r="E12" s="316"/>
    </row>
    <row r="13" spans="3:6" ht="15">
      <c r="C13" s="275" t="s">
        <v>50</v>
      </c>
      <c r="D13" s="275"/>
      <c r="E13" s="275"/>
      <c r="F13" s="5"/>
    </row>
    <row r="14" spans="3:6" ht="15">
      <c r="C14" s="42"/>
      <c r="D14" s="42"/>
      <c r="E14" s="42"/>
      <c r="F14" s="5"/>
    </row>
    <row r="15" spans="3:5" ht="16.5" customHeight="1">
      <c r="C15" s="280" t="s">
        <v>36</v>
      </c>
      <c r="D15" s="280" t="s">
        <v>30</v>
      </c>
      <c r="E15" s="280"/>
    </row>
    <row r="16" spans="3:13" ht="16.5" customHeight="1">
      <c r="C16" s="280"/>
      <c r="D16" s="45">
        <v>2007</v>
      </c>
      <c r="E16" s="73">
        <v>2008</v>
      </c>
      <c r="G16" s="23"/>
      <c r="H16" s="23"/>
      <c r="I16" s="23"/>
      <c r="J16" s="23"/>
      <c r="K16" s="23"/>
      <c r="L16" s="23"/>
      <c r="M16" s="23"/>
    </row>
    <row r="17" spans="3:10" ht="16.5" customHeight="1">
      <c r="C17" s="61" t="s">
        <v>19</v>
      </c>
      <c r="D17" s="43">
        <v>1938</v>
      </c>
      <c r="E17" s="43">
        <v>2192</v>
      </c>
      <c r="I17" s="19"/>
      <c r="J17" s="14"/>
    </row>
    <row r="18" spans="3:10" ht="16.5" customHeight="1">
      <c r="C18" s="83" t="s">
        <v>20</v>
      </c>
      <c r="D18" s="43">
        <v>173</v>
      </c>
      <c r="E18" s="43">
        <v>202</v>
      </c>
      <c r="I18" s="19"/>
      <c r="J18" s="14"/>
    </row>
    <row r="19" spans="3:5" ht="16.5" customHeight="1">
      <c r="C19" s="96" t="s">
        <v>21</v>
      </c>
      <c r="D19" s="45">
        <f>SUM(D17:D18)</f>
        <v>2111</v>
      </c>
      <c r="E19" s="45">
        <f>SUM(E17:E18)</f>
        <v>2394</v>
      </c>
    </row>
    <row r="23" ht="12.75">
      <c r="A23" s="12"/>
    </row>
    <row r="29" ht="12.75">
      <c r="A29" s="12"/>
    </row>
    <row r="30" ht="12.75">
      <c r="A30" s="15"/>
    </row>
    <row r="31" ht="12.75">
      <c r="A31" s="15"/>
    </row>
    <row r="56" ht="14.25">
      <c r="A56" s="50"/>
    </row>
  </sheetData>
  <sheetProtection/>
  <mergeCells count="9">
    <mergeCell ref="A5:G5"/>
    <mergeCell ref="A4:G4"/>
    <mergeCell ref="A6:G6"/>
    <mergeCell ref="D15:E15"/>
    <mergeCell ref="C15:C16"/>
    <mergeCell ref="C8:E8"/>
    <mergeCell ref="C13:E13"/>
    <mergeCell ref="C12:E12"/>
    <mergeCell ref="C11:E11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3.140625" style="0" customWidth="1"/>
    <col min="2" max="2" width="4.00390625" style="154" customWidth="1"/>
    <col min="3" max="3" width="16.421875" style="154" customWidth="1"/>
    <col min="4" max="15" width="4.7109375" style="154" customWidth="1"/>
    <col min="16" max="16" width="9.28125" style="154" customWidth="1"/>
    <col min="17" max="17" width="9.7109375" style="154" hidden="1" customWidth="1"/>
    <col min="18" max="18" width="16.00390625" style="154" customWidth="1"/>
    <col min="19" max="19" width="6.57421875" style="154" customWidth="1"/>
    <col min="20" max="20" width="10.57421875" style="154" customWidth="1"/>
    <col min="21" max="21" width="15.28125" style="154" customWidth="1"/>
    <col min="22" max="22" width="5.421875" style="154" hidden="1" customWidth="1"/>
    <col min="23" max="23" width="5.7109375" style="154" hidden="1" customWidth="1"/>
    <col min="24" max="24" width="11.421875" style="0" hidden="1" customWidth="1"/>
    <col min="25" max="25" width="14.7109375" style="0" hidden="1" customWidth="1"/>
    <col min="26" max="26" width="15.7109375" style="0" hidden="1" customWidth="1"/>
  </cols>
  <sheetData>
    <row r="1" spans="2:26" ht="15">
      <c r="B1" s="187" t="s">
        <v>173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2:26" ht="12.75" customHeight="1">
      <c r="B2" s="188" t="s">
        <v>405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2:23" ht="15">
      <c r="B3" s="160" t="s">
        <v>469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55"/>
      <c r="W3" s="155"/>
    </row>
    <row r="4" spans="2:23" ht="12.75" customHeight="1">
      <c r="B4" s="365" t="s">
        <v>13</v>
      </c>
      <c r="C4" s="365"/>
      <c r="D4" s="367" t="s">
        <v>174</v>
      </c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  <c r="Q4" s="365" t="s">
        <v>62</v>
      </c>
      <c r="R4" s="363" t="s">
        <v>175</v>
      </c>
      <c r="S4" s="360" t="s">
        <v>227</v>
      </c>
      <c r="T4" s="363" t="s">
        <v>47</v>
      </c>
      <c r="U4" s="363" t="s">
        <v>176</v>
      </c>
      <c r="V4"/>
      <c r="W4"/>
    </row>
    <row r="5" spans="2:23" ht="7.5" customHeight="1">
      <c r="B5" s="365"/>
      <c r="C5" s="365"/>
      <c r="D5" s="370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2"/>
      <c r="Q5" s="365"/>
      <c r="R5" s="363"/>
      <c r="S5" s="361"/>
      <c r="T5" s="363"/>
      <c r="U5" s="363"/>
      <c r="V5"/>
      <c r="W5"/>
    </row>
    <row r="6" spans="2:23" ht="57" customHeight="1">
      <c r="B6" s="366" t="s">
        <v>10</v>
      </c>
      <c r="C6" s="366"/>
      <c r="D6" s="156" t="s">
        <v>70</v>
      </c>
      <c r="E6" s="156" t="s">
        <v>172</v>
      </c>
      <c r="F6" s="156" t="s">
        <v>177</v>
      </c>
      <c r="G6" s="258" t="s">
        <v>178</v>
      </c>
      <c r="H6" s="258" t="s">
        <v>179</v>
      </c>
      <c r="I6" s="258" t="s">
        <v>180</v>
      </c>
      <c r="J6" s="258" t="s">
        <v>181</v>
      </c>
      <c r="K6" s="258" t="s">
        <v>182</v>
      </c>
      <c r="L6" s="258" t="s">
        <v>183</v>
      </c>
      <c r="M6" s="258" t="s">
        <v>184</v>
      </c>
      <c r="N6" s="258" t="s">
        <v>236</v>
      </c>
      <c r="O6" s="258" t="s">
        <v>241</v>
      </c>
      <c r="P6" s="173" t="s">
        <v>32</v>
      </c>
      <c r="Q6" s="365"/>
      <c r="R6" s="363"/>
      <c r="S6" s="362"/>
      <c r="T6" s="363"/>
      <c r="U6" s="363"/>
      <c r="V6"/>
      <c r="W6"/>
    </row>
    <row r="7" spans="2:21" s="11" customFormat="1" ht="16.5" customHeight="1">
      <c r="B7" s="120">
        <v>1</v>
      </c>
      <c r="C7" s="125" t="s">
        <v>7</v>
      </c>
      <c r="D7" s="127">
        <v>33</v>
      </c>
      <c r="E7" s="120">
        <v>30</v>
      </c>
      <c r="F7" s="127">
        <v>17</v>
      </c>
      <c r="G7" s="127">
        <v>14</v>
      </c>
      <c r="H7" s="127">
        <v>15</v>
      </c>
      <c r="I7" s="127">
        <v>23</v>
      </c>
      <c r="J7" s="127">
        <v>31</v>
      </c>
      <c r="K7" s="127">
        <v>23</v>
      </c>
      <c r="L7" s="127">
        <v>29</v>
      </c>
      <c r="M7" s="127">
        <v>26</v>
      </c>
      <c r="N7" s="127">
        <v>22</v>
      </c>
      <c r="O7" s="127">
        <v>41</v>
      </c>
      <c r="P7" s="127">
        <f>SUM(D7:O7)</f>
        <v>304</v>
      </c>
      <c r="Q7" s="126">
        <v>1026239</v>
      </c>
      <c r="R7" s="128">
        <f>(100000/Q7)*(P7/12)*12</f>
        <v>29.622729208303326</v>
      </c>
      <c r="S7" s="127">
        <v>58</v>
      </c>
      <c r="T7" s="127">
        <f aca="true" t="shared" si="0" ref="T7:T38">P7-S7</f>
        <v>246</v>
      </c>
      <c r="U7" s="128">
        <f>(100000/Q7)*(T7/12)*12</f>
        <v>23.971024293561246</v>
      </c>
    </row>
    <row r="8" spans="2:21" s="11" customFormat="1" ht="12.75" customHeight="1">
      <c r="B8" s="120">
        <v>2</v>
      </c>
      <c r="C8" s="125" t="s">
        <v>71</v>
      </c>
      <c r="D8" s="127">
        <v>63</v>
      </c>
      <c r="E8" s="120">
        <v>67</v>
      </c>
      <c r="F8" s="127">
        <v>51</v>
      </c>
      <c r="G8" s="127">
        <v>47</v>
      </c>
      <c r="H8" s="127">
        <v>58</v>
      </c>
      <c r="I8" s="127">
        <v>64</v>
      </c>
      <c r="J8" s="127">
        <v>64</v>
      </c>
      <c r="K8" s="127">
        <v>52</v>
      </c>
      <c r="L8" s="127">
        <v>59</v>
      </c>
      <c r="M8" s="127">
        <v>58</v>
      </c>
      <c r="N8" s="127">
        <v>46</v>
      </c>
      <c r="O8" s="127">
        <v>59</v>
      </c>
      <c r="P8" s="127">
        <f aca="true" t="shared" si="1" ref="P8:P38">SUM(D8:O8)</f>
        <v>688</v>
      </c>
      <c r="Q8" s="126">
        <v>2042003</v>
      </c>
      <c r="R8" s="161">
        <f aca="true" t="shared" si="2" ref="R8:R38">(100000/Q8)*(P8/12)*12</f>
        <v>33.69240887501145</v>
      </c>
      <c r="S8" s="127">
        <v>154</v>
      </c>
      <c r="T8" s="127">
        <f t="shared" si="0"/>
        <v>534</v>
      </c>
      <c r="U8" s="128">
        <f aca="true" t="shared" si="3" ref="U8:U38">(100000/Q8)*(T8/12)*12</f>
        <v>26.150794097755977</v>
      </c>
    </row>
    <row r="9" spans="2:23" ht="12.75" customHeight="1">
      <c r="B9" s="120">
        <v>3</v>
      </c>
      <c r="C9" s="125" t="s">
        <v>85</v>
      </c>
      <c r="D9" s="127">
        <v>4</v>
      </c>
      <c r="E9" s="120">
        <v>5</v>
      </c>
      <c r="F9" s="127">
        <v>4</v>
      </c>
      <c r="G9" s="127">
        <v>3</v>
      </c>
      <c r="H9" s="127">
        <v>6</v>
      </c>
      <c r="I9" s="127">
        <v>3</v>
      </c>
      <c r="J9" s="127">
        <v>5</v>
      </c>
      <c r="K9" s="127">
        <v>2</v>
      </c>
      <c r="L9" s="127">
        <v>3</v>
      </c>
      <c r="M9" s="127">
        <v>3</v>
      </c>
      <c r="N9" s="127">
        <v>3</v>
      </c>
      <c r="O9" s="127">
        <v>7</v>
      </c>
      <c r="P9" s="127">
        <f t="shared" si="1"/>
        <v>48</v>
      </c>
      <c r="Q9" s="126">
        <v>278145</v>
      </c>
      <c r="R9" s="128">
        <f t="shared" si="2"/>
        <v>17.257186000107858</v>
      </c>
      <c r="S9" s="127">
        <v>6</v>
      </c>
      <c r="T9" s="127">
        <f t="shared" si="0"/>
        <v>42</v>
      </c>
      <c r="U9" s="128">
        <f t="shared" si="3"/>
        <v>15.100037750094376</v>
      </c>
      <c r="V9"/>
      <c r="W9"/>
    </row>
    <row r="10" spans="2:23" ht="12.75" customHeight="1">
      <c r="B10" s="120">
        <v>4</v>
      </c>
      <c r="C10" s="125" t="s">
        <v>86</v>
      </c>
      <c r="D10" s="127">
        <v>1</v>
      </c>
      <c r="E10" s="120">
        <v>2</v>
      </c>
      <c r="F10" s="127">
        <v>3</v>
      </c>
      <c r="G10" s="127">
        <v>0</v>
      </c>
      <c r="H10" s="127">
        <v>2</v>
      </c>
      <c r="I10" s="127">
        <v>2</v>
      </c>
      <c r="J10" s="127">
        <v>1</v>
      </c>
      <c r="K10" s="127">
        <v>0</v>
      </c>
      <c r="L10" s="127">
        <v>0</v>
      </c>
      <c r="M10" s="127">
        <v>7</v>
      </c>
      <c r="N10" s="127">
        <v>1</v>
      </c>
      <c r="O10" s="127">
        <v>1</v>
      </c>
      <c r="P10" s="127">
        <f t="shared" si="1"/>
        <v>20</v>
      </c>
      <c r="Q10" s="126">
        <v>139423</v>
      </c>
      <c r="R10" s="128">
        <f t="shared" si="2"/>
        <v>14.344835500598895</v>
      </c>
      <c r="S10" s="127">
        <v>0</v>
      </c>
      <c r="T10" s="127">
        <f t="shared" si="0"/>
        <v>20</v>
      </c>
      <c r="U10" s="128">
        <f t="shared" si="3"/>
        <v>14.344835500598895</v>
      </c>
      <c r="V10"/>
      <c r="W10"/>
    </row>
    <row r="11" spans="2:23" ht="12.75" customHeight="1">
      <c r="B11" s="120">
        <v>5</v>
      </c>
      <c r="C11" s="125" t="s">
        <v>87</v>
      </c>
      <c r="D11" s="127">
        <v>6</v>
      </c>
      <c r="E11" s="120">
        <v>4</v>
      </c>
      <c r="F11" s="127">
        <v>3</v>
      </c>
      <c r="G11" s="127">
        <v>7</v>
      </c>
      <c r="H11" s="127">
        <v>2</v>
      </c>
      <c r="I11" s="127">
        <v>1</v>
      </c>
      <c r="J11" s="127">
        <v>4</v>
      </c>
      <c r="K11" s="127">
        <v>6</v>
      </c>
      <c r="L11" s="127">
        <v>2</v>
      </c>
      <c r="M11" s="127">
        <v>2</v>
      </c>
      <c r="N11" s="127">
        <v>1</v>
      </c>
      <c r="O11" s="127">
        <v>2</v>
      </c>
      <c r="P11" s="127">
        <f t="shared" si="1"/>
        <v>40</v>
      </c>
      <c r="Q11" s="126">
        <v>189066</v>
      </c>
      <c r="R11" s="128">
        <f t="shared" si="2"/>
        <v>21.15663313340315</v>
      </c>
      <c r="S11" s="127">
        <v>2</v>
      </c>
      <c r="T11" s="127">
        <f t="shared" si="0"/>
        <v>38</v>
      </c>
      <c r="U11" s="128">
        <f t="shared" si="3"/>
        <v>20.098801476732994</v>
      </c>
      <c r="V11"/>
      <c r="W11"/>
    </row>
    <row r="12" spans="2:23" ht="12.75" customHeight="1">
      <c r="B12" s="120">
        <v>6</v>
      </c>
      <c r="C12" s="125" t="s">
        <v>88</v>
      </c>
      <c r="D12" s="127">
        <v>3</v>
      </c>
      <c r="E12" s="120">
        <v>2</v>
      </c>
      <c r="F12" s="127">
        <v>2</v>
      </c>
      <c r="G12" s="127">
        <v>1</v>
      </c>
      <c r="H12" s="127">
        <v>2</v>
      </c>
      <c r="I12" s="127">
        <v>0</v>
      </c>
      <c r="J12" s="127">
        <v>1</v>
      </c>
      <c r="K12" s="127">
        <v>0</v>
      </c>
      <c r="L12" s="127">
        <v>0</v>
      </c>
      <c r="M12" s="127">
        <v>2</v>
      </c>
      <c r="N12" s="127">
        <v>2</v>
      </c>
      <c r="O12" s="127">
        <v>1</v>
      </c>
      <c r="P12" s="127">
        <f t="shared" si="1"/>
        <v>16</v>
      </c>
      <c r="Q12" s="126">
        <v>84638</v>
      </c>
      <c r="R12" s="128">
        <f t="shared" si="2"/>
        <v>18.9040383751979</v>
      </c>
      <c r="S12" s="127">
        <v>2</v>
      </c>
      <c r="T12" s="127">
        <f t="shared" si="0"/>
        <v>14</v>
      </c>
      <c r="U12" s="128">
        <f t="shared" si="3"/>
        <v>16.541033578298165</v>
      </c>
      <c r="V12"/>
      <c r="W12"/>
    </row>
    <row r="13" spans="2:23" ht="12.75" customHeight="1">
      <c r="B13" s="120">
        <v>7</v>
      </c>
      <c r="C13" s="125" t="s">
        <v>89</v>
      </c>
      <c r="D13" s="127">
        <v>4</v>
      </c>
      <c r="E13" s="120">
        <v>4</v>
      </c>
      <c r="F13" s="127">
        <v>3</v>
      </c>
      <c r="G13" s="127">
        <v>4</v>
      </c>
      <c r="H13" s="127">
        <v>6</v>
      </c>
      <c r="I13" s="127">
        <v>11</v>
      </c>
      <c r="J13" s="127">
        <v>8</v>
      </c>
      <c r="K13" s="127">
        <v>12</v>
      </c>
      <c r="L13" s="127">
        <v>4</v>
      </c>
      <c r="M13" s="127">
        <v>8</v>
      </c>
      <c r="N13" s="127">
        <v>5</v>
      </c>
      <c r="O13" s="127">
        <v>8</v>
      </c>
      <c r="P13" s="127">
        <f t="shared" si="1"/>
        <v>77</v>
      </c>
      <c r="Q13" s="126">
        <v>342948</v>
      </c>
      <c r="R13" s="128">
        <f t="shared" si="2"/>
        <v>22.452383451718628</v>
      </c>
      <c r="S13" s="127">
        <v>29</v>
      </c>
      <c r="T13" s="127">
        <f t="shared" si="0"/>
        <v>48</v>
      </c>
      <c r="U13" s="128">
        <f t="shared" si="3"/>
        <v>13.996290982889533</v>
      </c>
      <c r="V13"/>
      <c r="W13"/>
    </row>
    <row r="14" spans="2:23" ht="12.75" customHeight="1">
      <c r="B14" s="120">
        <v>8</v>
      </c>
      <c r="C14" s="125" t="s">
        <v>185</v>
      </c>
      <c r="D14" s="127">
        <v>1</v>
      </c>
      <c r="E14" s="120">
        <v>4</v>
      </c>
      <c r="F14" s="127">
        <v>1</v>
      </c>
      <c r="G14" s="127">
        <v>1</v>
      </c>
      <c r="H14" s="127">
        <v>3</v>
      </c>
      <c r="I14" s="127">
        <v>2</v>
      </c>
      <c r="J14" s="127">
        <v>1</v>
      </c>
      <c r="K14" s="127">
        <v>1</v>
      </c>
      <c r="L14" s="127">
        <v>7</v>
      </c>
      <c r="M14" s="127">
        <v>1</v>
      </c>
      <c r="N14" s="127">
        <v>0</v>
      </c>
      <c r="O14" s="127">
        <v>1</v>
      </c>
      <c r="P14" s="127">
        <f t="shared" si="1"/>
        <v>23</v>
      </c>
      <c r="Q14" s="126">
        <v>110637</v>
      </c>
      <c r="R14" s="128">
        <f t="shared" si="2"/>
        <v>20.788705405967264</v>
      </c>
      <c r="S14" s="127">
        <v>3</v>
      </c>
      <c r="T14" s="127">
        <f t="shared" si="0"/>
        <v>20</v>
      </c>
      <c r="U14" s="128">
        <f t="shared" si="3"/>
        <v>18.077135135623706</v>
      </c>
      <c r="V14"/>
      <c r="W14"/>
    </row>
    <row r="15" spans="2:23" ht="12.75" customHeight="1">
      <c r="B15" s="120">
        <v>9</v>
      </c>
      <c r="C15" s="125" t="s">
        <v>111</v>
      </c>
      <c r="D15" s="127">
        <v>4</v>
      </c>
      <c r="E15" s="120">
        <v>2</v>
      </c>
      <c r="F15" s="127">
        <v>0</v>
      </c>
      <c r="G15" s="127">
        <v>0</v>
      </c>
      <c r="H15" s="127">
        <v>1</v>
      </c>
      <c r="I15" s="127">
        <v>4</v>
      </c>
      <c r="J15" s="127">
        <v>1</v>
      </c>
      <c r="K15" s="127">
        <v>0</v>
      </c>
      <c r="L15" s="127">
        <v>1</v>
      </c>
      <c r="M15" s="127">
        <v>0</v>
      </c>
      <c r="N15" s="127">
        <v>2</v>
      </c>
      <c r="O15" s="127">
        <v>2</v>
      </c>
      <c r="P15" s="127">
        <f t="shared" si="1"/>
        <v>17</v>
      </c>
      <c r="Q15" s="126">
        <v>66398</v>
      </c>
      <c r="R15" s="128">
        <f t="shared" si="2"/>
        <v>25.60318081869936</v>
      </c>
      <c r="S15" s="127">
        <v>2</v>
      </c>
      <c r="T15" s="127">
        <f t="shared" si="0"/>
        <v>15</v>
      </c>
      <c r="U15" s="128">
        <f t="shared" si="3"/>
        <v>22.591041898852374</v>
      </c>
      <c r="V15"/>
      <c r="W15"/>
    </row>
    <row r="16" spans="2:23" ht="12.75" customHeight="1">
      <c r="B16" s="120">
        <v>10</v>
      </c>
      <c r="C16" s="125" t="s">
        <v>91</v>
      </c>
      <c r="D16" s="127">
        <v>3</v>
      </c>
      <c r="E16" s="120">
        <v>2</v>
      </c>
      <c r="F16" s="127">
        <v>5</v>
      </c>
      <c r="G16" s="127">
        <v>5</v>
      </c>
      <c r="H16" s="127">
        <v>3</v>
      </c>
      <c r="I16" s="127">
        <v>2</v>
      </c>
      <c r="J16" s="127">
        <v>4</v>
      </c>
      <c r="K16" s="127">
        <v>6</v>
      </c>
      <c r="L16" s="127">
        <v>12</v>
      </c>
      <c r="M16" s="127">
        <v>5</v>
      </c>
      <c r="N16" s="127">
        <v>4</v>
      </c>
      <c r="O16" s="127">
        <v>6</v>
      </c>
      <c r="P16" s="127">
        <f t="shared" si="1"/>
        <v>57</v>
      </c>
      <c r="Q16" s="126">
        <v>245756</v>
      </c>
      <c r="R16" s="128">
        <f t="shared" si="2"/>
        <v>23.19373687722782</v>
      </c>
      <c r="S16" s="127">
        <v>16</v>
      </c>
      <c r="T16" s="127">
        <f t="shared" si="0"/>
        <v>41</v>
      </c>
      <c r="U16" s="128">
        <f t="shared" si="3"/>
        <v>16.68321424502352</v>
      </c>
      <c r="V16"/>
      <c r="W16"/>
    </row>
    <row r="17" spans="2:23" ht="12.75" customHeight="1">
      <c r="B17" s="120">
        <v>11</v>
      </c>
      <c r="C17" s="125" t="s">
        <v>73</v>
      </c>
      <c r="D17" s="127">
        <v>2</v>
      </c>
      <c r="E17" s="120">
        <v>0</v>
      </c>
      <c r="F17" s="127">
        <v>0</v>
      </c>
      <c r="G17" s="127">
        <v>0</v>
      </c>
      <c r="H17" s="127">
        <v>3</v>
      </c>
      <c r="I17" s="127">
        <v>0</v>
      </c>
      <c r="J17" s="127">
        <v>3</v>
      </c>
      <c r="K17" s="127">
        <v>0</v>
      </c>
      <c r="L17" s="127">
        <v>1</v>
      </c>
      <c r="M17" s="127">
        <v>0</v>
      </c>
      <c r="N17" s="127">
        <v>1</v>
      </c>
      <c r="O17" s="127">
        <v>0</v>
      </c>
      <c r="P17" s="127">
        <f t="shared" si="1"/>
        <v>10</v>
      </c>
      <c r="Q17" s="126">
        <v>92180</v>
      </c>
      <c r="R17" s="128">
        <f t="shared" si="2"/>
        <v>10.848340203948796</v>
      </c>
      <c r="S17" s="127">
        <v>0</v>
      </c>
      <c r="T17" s="127">
        <f t="shared" si="0"/>
        <v>10</v>
      </c>
      <c r="U17" s="128">
        <f t="shared" si="3"/>
        <v>10.848340203948796</v>
      </c>
      <c r="V17"/>
      <c r="W17"/>
    </row>
    <row r="18" spans="2:21" s="11" customFormat="1" ht="12.75" customHeight="1">
      <c r="B18" s="120">
        <v>12</v>
      </c>
      <c r="C18" s="125" t="s">
        <v>92</v>
      </c>
      <c r="D18" s="127">
        <v>2</v>
      </c>
      <c r="E18" s="120">
        <v>0</v>
      </c>
      <c r="F18" s="127">
        <v>1</v>
      </c>
      <c r="G18" s="127">
        <v>2</v>
      </c>
      <c r="H18" s="127">
        <v>1</v>
      </c>
      <c r="I18" s="127">
        <v>1</v>
      </c>
      <c r="J18" s="127">
        <v>1</v>
      </c>
      <c r="K18" s="127">
        <v>0</v>
      </c>
      <c r="L18" s="127">
        <v>1</v>
      </c>
      <c r="M18" s="127">
        <v>0</v>
      </c>
      <c r="N18" s="127">
        <v>1</v>
      </c>
      <c r="O18" s="127">
        <v>0</v>
      </c>
      <c r="P18" s="127">
        <f t="shared" si="1"/>
        <v>10</v>
      </c>
      <c r="Q18" s="126">
        <v>42823</v>
      </c>
      <c r="R18" s="128">
        <f t="shared" si="2"/>
        <v>23.351937043177735</v>
      </c>
      <c r="S18" s="127">
        <v>0</v>
      </c>
      <c r="T18" s="127">
        <f t="shared" si="0"/>
        <v>10</v>
      </c>
      <c r="U18" s="128">
        <f t="shared" si="3"/>
        <v>23.351937043177735</v>
      </c>
    </row>
    <row r="19" spans="2:23" ht="12.75" customHeight="1">
      <c r="B19" s="120">
        <v>13</v>
      </c>
      <c r="C19" s="125" t="s">
        <v>93</v>
      </c>
      <c r="D19" s="127">
        <v>7</v>
      </c>
      <c r="E19" s="120">
        <v>5</v>
      </c>
      <c r="F19" s="127">
        <v>8</v>
      </c>
      <c r="G19" s="127">
        <v>15</v>
      </c>
      <c r="H19" s="127">
        <v>6</v>
      </c>
      <c r="I19" s="127">
        <v>9</v>
      </c>
      <c r="J19" s="127">
        <v>2</v>
      </c>
      <c r="K19" s="127">
        <v>7</v>
      </c>
      <c r="L19" s="127">
        <v>9</v>
      </c>
      <c r="M19" s="127">
        <v>11</v>
      </c>
      <c r="N19" s="127">
        <v>6</v>
      </c>
      <c r="O19" s="127">
        <v>8</v>
      </c>
      <c r="P19" s="127">
        <f t="shared" si="1"/>
        <v>93</v>
      </c>
      <c r="Q19" s="126">
        <v>142942</v>
      </c>
      <c r="R19" s="189">
        <f t="shared" si="2"/>
        <v>65.06135355598775</v>
      </c>
      <c r="S19" s="127">
        <v>16</v>
      </c>
      <c r="T19" s="127">
        <f t="shared" si="0"/>
        <v>77</v>
      </c>
      <c r="U19" s="189">
        <f t="shared" si="3"/>
        <v>53.868002406570504</v>
      </c>
      <c r="V19"/>
      <c r="W19"/>
    </row>
    <row r="20" spans="2:21" s="11" customFormat="1" ht="12.75" customHeight="1">
      <c r="B20" s="120">
        <v>14</v>
      </c>
      <c r="C20" s="125" t="s">
        <v>94</v>
      </c>
      <c r="D20" s="127">
        <v>5</v>
      </c>
      <c r="E20" s="120">
        <v>3</v>
      </c>
      <c r="F20" s="127">
        <v>2</v>
      </c>
      <c r="G20" s="127">
        <v>7</v>
      </c>
      <c r="H20" s="127">
        <v>3</v>
      </c>
      <c r="I20" s="127">
        <v>7</v>
      </c>
      <c r="J20" s="127">
        <v>5</v>
      </c>
      <c r="K20" s="127">
        <v>9</v>
      </c>
      <c r="L20" s="127">
        <v>2</v>
      </c>
      <c r="M20" s="127">
        <v>5</v>
      </c>
      <c r="N20" s="127">
        <v>6</v>
      </c>
      <c r="O20" s="127">
        <v>8</v>
      </c>
      <c r="P20" s="127">
        <f t="shared" si="1"/>
        <v>62</v>
      </c>
      <c r="Q20" s="126">
        <v>254731</v>
      </c>
      <c r="R20" s="128">
        <f t="shared" si="2"/>
        <v>24.33940117221697</v>
      </c>
      <c r="S20" s="127">
        <v>22</v>
      </c>
      <c r="T20" s="127">
        <f t="shared" si="0"/>
        <v>40</v>
      </c>
      <c r="U20" s="128">
        <f t="shared" si="3"/>
        <v>15.70283946594643</v>
      </c>
    </row>
    <row r="21" spans="2:23" ht="12.75" customHeight="1">
      <c r="B21" s="120">
        <v>15</v>
      </c>
      <c r="C21" s="125" t="s">
        <v>95</v>
      </c>
      <c r="D21" s="127">
        <v>10</v>
      </c>
      <c r="E21" s="120">
        <v>2</v>
      </c>
      <c r="F21" s="127">
        <v>4</v>
      </c>
      <c r="G21" s="127">
        <v>7</v>
      </c>
      <c r="H21" s="127">
        <v>6</v>
      </c>
      <c r="I21" s="127">
        <v>11</v>
      </c>
      <c r="J21" s="127">
        <v>13</v>
      </c>
      <c r="K21" s="127">
        <v>5</v>
      </c>
      <c r="L21" s="127">
        <v>5</v>
      </c>
      <c r="M21" s="127">
        <v>5</v>
      </c>
      <c r="N21" s="127">
        <v>9</v>
      </c>
      <c r="O21" s="127">
        <v>4</v>
      </c>
      <c r="P21" s="127">
        <f t="shared" si="1"/>
        <v>81</v>
      </c>
      <c r="Q21" s="126">
        <v>421771</v>
      </c>
      <c r="R21" s="128">
        <f t="shared" si="2"/>
        <v>19.204734322653763</v>
      </c>
      <c r="S21" s="127">
        <v>13</v>
      </c>
      <c r="T21" s="127">
        <f t="shared" si="0"/>
        <v>68</v>
      </c>
      <c r="U21" s="128">
        <f t="shared" si="3"/>
        <v>16.122493011610565</v>
      </c>
      <c r="V21"/>
      <c r="W21"/>
    </row>
    <row r="22" spans="2:23" ht="12.75" customHeight="1">
      <c r="B22" s="120">
        <v>16</v>
      </c>
      <c r="C22" s="125" t="s">
        <v>96</v>
      </c>
      <c r="D22" s="127">
        <v>1</v>
      </c>
      <c r="E22" s="120">
        <v>2</v>
      </c>
      <c r="F22" s="127">
        <v>1</v>
      </c>
      <c r="G22" s="127">
        <v>1</v>
      </c>
      <c r="H22" s="127">
        <v>1</v>
      </c>
      <c r="I22" s="127">
        <v>0</v>
      </c>
      <c r="J22" s="127">
        <v>0</v>
      </c>
      <c r="K22" s="127">
        <v>2</v>
      </c>
      <c r="L22" s="127">
        <v>1</v>
      </c>
      <c r="M22" s="127">
        <v>1</v>
      </c>
      <c r="N22" s="127">
        <v>1</v>
      </c>
      <c r="O22" s="127">
        <v>1</v>
      </c>
      <c r="P22" s="127">
        <f t="shared" si="1"/>
        <v>12</v>
      </c>
      <c r="Q22" s="126">
        <v>153933</v>
      </c>
      <c r="R22" s="128">
        <f t="shared" si="2"/>
        <v>7.795599384147649</v>
      </c>
      <c r="S22" s="127">
        <v>2</v>
      </c>
      <c r="T22" s="127">
        <f t="shared" si="0"/>
        <v>10</v>
      </c>
      <c r="U22" s="128">
        <f t="shared" si="3"/>
        <v>6.496332820123041</v>
      </c>
      <c r="V22"/>
      <c r="W22"/>
    </row>
    <row r="23" spans="2:21" s="11" customFormat="1" ht="12.75" customHeight="1">
      <c r="B23" s="120">
        <v>17</v>
      </c>
      <c r="C23" s="125" t="s">
        <v>97</v>
      </c>
      <c r="D23" s="127">
        <v>5</v>
      </c>
      <c r="E23" s="120">
        <v>3</v>
      </c>
      <c r="F23" s="127">
        <v>2</v>
      </c>
      <c r="G23" s="127">
        <v>0</v>
      </c>
      <c r="H23" s="127">
        <v>3</v>
      </c>
      <c r="I23" s="127">
        <v>3</v>
      </c>
      <c r="J23" s="127">
        <v>3</v>
      </c>
      <c r="K23" s="127">
        <v>4</v>
      </c>
      <c r="L23" s="127">
        <v>4</v>
      </c>
      <c r="M23" s="127">
        <v>3</v>
      </c>
      <c r="N23" s="127">
        <v>1</v>
      </c>
      <c r="O23" s="127">
        <v>2</v>
      </c>
      <c r="P23" s="127">
        <f t="shared" si="1"/>
        <v>33</v>
      </c>
      <c r="Q23" s="126">
        <v>194091</v>
      </c>
      <c r="R23" s="128">
        <f t="shared" si="2"/>
        <v>17.002333956752246</v>
      </c>
      <c r="S23" s="127">
        <v>10</v>
      </c>
      <c r="T23" s="127">
        <f t="shared" si="0"/>
        <v>23</v>
      </c>
      <c r="U23" s="128">
        <f t="shared" si="3"/>
        <v>11.850111545615203</v>
      </c>
    </row>
    <row r="24" spans="2:23" ht="12.75" customHeight="1">
      <c r="B24" s="120">
        <v>18</v>
      </c>
      <c r="C24" s="125" t="s">
        <v>98</v>
      </c>
      <c r="D24" s="127">
        <v>0</v>
      </c>
      <c r="E24" s="120">
        <v>0</v>
      </c>
      <c r="F24" s="127">
        <v>0</v>
      </c>
      <c r="G24" s="127">
        <v>2</v>
      </c>
      <c r="H24" s="127">
        <v>9</v>
      </c>
      <c r="I24" s="127">
        <v>1</v>
      </c>
      <c r="J24" s="127">
        <v>2</v>
      </c>
      <c r="K24" s="127">
        <v>2</v>
      </c>
      <c r="L24" s="127">
        <v>1</v>
      </c>
      <c r="M24" s="127">
        <v>2</v>
      </c>
      <c r="N24" s="127">
        <v>1</v>
      </c>
      <c r="O24" s="127">
        <v>1</v>
      </c>
      <c r="P24" s="127">
        <f t="shared" si="1"/>
        <v>21</v>
      </c>
      <c r="Q24" s="126">
        <v>108356</v>
      </c>
      <c r="R24" s="128">
        <f t="shared" si="2"/>
        <v>19.380560375059986</v>
      </c>
      <c r="S24" s="127">
        <v>1</v>
      </c>
      <c r="T24" s="127">
        <f t="shared" si="0"/>
        <v>20</v>
      </c>
      <c r="U24" s="128">
        <f t="shared" si="3"/>
        <v>18.45767654767618</v>
      </c>
      <c r="V24"/>
      <c r="W24"/>
    </row>
    <row r="25" spans="2:23" ht="12.75" customHeight="1">
      <c r="B25" s="120">
        <v>19</v>
      </c>
      <c r="C25" s="125" t="s">
        <v>99</v>
      </c>
      <c r="D25" s="127">
        <v>2</v>
      </c>
      <c r="E25" s="120">
        <v>1</v>
      </c>
      <c r="F25" s="127">
        <v>8</v>
      </c>
      <c r="G25" s="127">
        <v>2</v>
      </c>
      <c r="H25" s="127">
        <v>1</v>
      </c>
      <c r="I25" s="127">
        <v>1</v>
      </c>
      <c r="J25" s="127">
        <v>2</v>
      </c>
      <c r="K25" s="127">
        <v>4</v>
      </c>
      <c r="L25" s="127">
        <v>2</v>
      </c>
      <c r="M25" s="127">
        <v>3</v>
      </c>
      <c r="N25" s="127">
        <v>2</v>
      </c>
      <c r="O25" s="127">
        <v>2</v>
      </c>
      <c r="P25" s="127">
        <f t="shared" si="1"/>
        <v>30</v>
      </c>
      <c r="Q25" s="126">
        <v>176581</v>
      </c>
      <c r="R25" s="128">
        <f t="shared" si="2"/>
        <v>16.989370317304804</v>
      </c>
      <c r="S25" s="127">
        <v>4</v>
      </c>
      <c r="T25" s="127">
        <f t="shared" si="0"/>
        <v>26</v>
      </c>
      <c r="U25" s="128">
        <f t="shared" si="3"/>
        <v>14.724120941664165</v>
      </c>
      <c r="V25"/>
      <c r="W25"/>
    </row>
    <row r="26" spans="2:21" s="11" customFormat="1" ht="12.75" customHeight="1">
      <c r="B26" s="120">
        <v>20</v>
      </c>
      <c r="C26" s="125" t="s">
        <v>100</v>
      </c>
      <c r="D26" s="127">
        <v>0</v>
      </c>
      <c r="E26" s="120">
        <v>0</v>
      </c>
      <c r="F26" s="127">
        <v>2</v>
      </c>
      <c r="G26" s="127">
        <v>0</v>
      </c>
      <c r="H26" s="127">
        <v>1</v>
      </c>
      <c r="I26" s="127">
        <v>0</v>
      </c>
      <c r="J26" s="127">
        <v>1</v>
      </c>
      <c r="K26" s="127">
        <v>1</v>
      </c>
      <c r="L26" s="127">
        <v>2</v>
      </c>
      <c r="M26" s="127">
        <v>0</v>
      </c>
      <c r="N26" s="127">
        <v>1</v>
      </c>
      <c r="O26" s="127">
        <v>0</v>
      </c>
      <c r="P26" s="127">
        <f t="shared" si="1"/>
        <v>8</v>
      </c>
      <c r="Q26" s="126">
        <v>20689</v>
      </c>
      <c r="R26" s="161">
        <f t="shared" si="2"/>
        <v>38.667891149886415</v>
      </c>
      <c r="S26" s="127">
        <v>0</v>
      </c>
      <c r="T26" s="127">
        <f t="shared" si="0"/>
        <v>8</v>
      </c>
      <c r="U26" s="161">
        <f t="shared" si="3"/>
        <v>38.667891149886415</v>
      </c>
    </row>
    <row r="27" spans="2:23" ht="12.75" customHeight="1">
      <c r="B27" s="120">
        <v>21</v>
      </c>
      <c r="C27" s="125" t="s">
        <v>101</v>
      </c>
      <c r="D27" s="127">
        <v>7</v>
      </c>
      <c r="E27" s="120">
        <v>7</v>
      </c>
      <c r="F27" s="127">
        <v>3</v>
      </c>
      <c r="G27" s="127">
        <v>2</v>
      </c>
      <c r="H27" s="127">
        <v>1</v>
      </c>
      <c r="I27" s="127">
        <v>0</v>
      </c>
      <c r="J27" s="127">
        <v>2</v>
      </c>
      <c r="K27" s="127">
        <v>11</v>
      </c>
      <c r="L27" s="127">
        <v>4</v>
      </c>
      <c r="M27" s="127">
        <v>2</v>
      </c>
      <c r="N27" s="127">
        <v>3</v>
      </c>
      <c r="O27" s="127">
        <v>3</v>
      </c>
      <c r="P27" s="127">
        <f t="shared" si="1"/>
        <v>45</v>
      </c>
      <c r="Q27" s="126">
        <v>164211</v>
      </c>
      <c r="R27" s="128">
        <f t="shared" si="2"/>
        <v>27.403767104517968</v>
      </c>
      <c r="S27" s="127">
        <v>1</v>
      </c>
      <c r="T27" s="127">
        <f t="shared" si="0"/>
        <v>44</v>
      </c>
      <c r="U27" s="128">
        <f t="shared" si="3"/>
        <v>26.794794502195344</v>
      </c>
      <c r="V27"/>
      <c r="W27"/>
    </row>
    <row r="28" spans="2:23" ht="12.75" customHeight="1">
      <c r="B28" s="120">
        <v>22</v>
      </c>
      <c r="C28" s="125" t="s">
        <v>102</v>
      </c>
      <c r="D28" s="127">
        <v>6</v>
      </c>
      <c r="E28" s="120">
        <v>2</v>
      </c>
      <c r="F28" s="127">
        <v>6</v>
      </c>
      <c r="G28" s="127">
        <v>7</v>
      </c>
      <c r="H28" s="127">
        <v>7</v>
      </c>
      <c r="I28" s="127">
        <v>7</v>
      </c>
      <c r="J28" s="127">
        <v>3</v>
      </c>
      <c r="K28" s="127">
        <v>6</v>
      </c>
      <c r="L28" s="127">
        <v>12</v>
      </c>
      <c r="M28" s="127">
        <v>4</v>
      </c>
      <c r="N28" s="127">
        <v>6</v>
      </c>
      <c r="O28" s="127">
        <v>8</v>
      </c>
      <c r="P28" s="127">
        <f t="shared" si="1"/>
        <v>74</v>
      </c>
      <c r="Q28" s="126">
        <v>332958</v>
      </c>
      <c r="R28" s="128">
        <f t="shared" si="2"/>
        <v>22.225025378576277</v>
      </c>
      <c r="S28" s="127">
        <v>15</v>
      </c>
      <c r="T28" s="127">
        <f t="shared" si="0"/>
        <v>59</v>
      </c>
      <c r="U28" s="128">
        <f t="shared" si="3"/>
        <v>17.71995266670271</v>
      </c>
      <c r="V28"/>
      <c r="W28"/>
    </row>
    <row r="29" spans="2:23" ht="12.75" customHeight="1">
      <c r="B29" s="120">
        <v>23</v>
      </c>
      <c r="C29" s="125" t="s">
        <v>103</v>
      </c>
      <c r="D29" s="127">
        <v>2</v>
      </c>
      <c r="E29" s="120">
        <v>1</v>
      </c>
      <c r="F29" s="127">
        <v>2</v>
      </c>
      <c r="G29" s="127">
        <v>4</v>
      </c>
      <c r="H29" s="127">
        <v>6</v>
      </c>
      <c r="I29" s="127">
        <v>0</v>
      </c>
      <c r="J29" s="127">
        <v>2</v>
      </c>
      <c r="K29" s="127">
        <v>1</v>
      </c>
      <c r="L29" s="127">
        <v>1</v>
      </c>
      <c r="M29" s="127">
        <v>2</v>
      </c>
      <c r="N29" s="127">
        <v>0</v>
      </c>
      <c r="O29" s="127">
        <v>1</v>
      </c>
      <c r="P29" s="127">
        <f t="shared" si="1"/>
        <v>22</v>
      </c>
      <c r="Q29" s="126">
        <v>108249</v>
      </c>
      <c r="R29" s="128">
        <f t="shared" si="2"/>
        <v>20.32351338118597</v>
      </c>
      <c r="S29" s="127">
        <v>3</v>
      </c>
      <c r="T29" s="127">
        <f t="shared" si="0"/>
        <v>19</v>
      </c>
      <c r="U29" s="128">
        <f t="shared" si="3"/>
        <v>17.55212519284243</v>
      </c>
      <c r="V29"/>
      <c r="W29"/>
    </row>
    <row r="30" spans="2:23" ht="12.75" customHeight="1">
      <c r="B30" s="120">
        <v>24</v>
      </c>
      <c r="C30" s="125" t="s">
        <v>116</v>
      </c>
      <c r="D30" s="127">
        <v>1</v>
      </c>
      <c r="E30" s="120">
        <v>2</v>
      </c>
      <c r="F30" s="127">
        <v>0</v>
      </c>
      <c r="G30" s="127">
        <v>1</v>
      </c>
      <c r="H30" s="127">
        <v>1</v>
      </c>
      <c r="I30" s="127">
        <v>0</v>
      </c>
      <c r="J30" s="127">
        <v>3</v>
      </c>
      <c r="K30" s="127">
        <v>0</v>
      </c>
      <c r="L30" s="127">
        <v>0</v>
      </c>
      <c r="M30" s="127">
        <v>1</v>
      </c>
      <c r="N30" s="127">
        <v>1</v>
      </c>
      <c r="O30" s="127">
        <v>1</v>
      </c>
      <c r="P30" s="127">
        <f t="shared" si="1"/>
        <v>11</v>
      </c>
      <c r="Q30" s="126">
        <v>86286</v>
      </c>
      <c r="R30" s="128">
        <f t="shared" si="2"/>
        <v>12.748302157939875</v>
      </c>
      <c r="S30" s="127">
        <v>1</v>
      </c>
      <c r="T30" s="127">
        <f t="shared" si="0"/>
        <v>10</v>
      </c>
      <c r="U30" s="128">
        <f t="shared" si="3"/>
        <v>11.58936559812716</v>
      </c>
      <c r="V30"/>
      <c r="W30"/>
    </row>
    <row r="31" spans="2:23" ht="12.75" customHeight="1">
      <c r="B31" s="120">
        <v>25</v>
      </c>
      <c r="C31" s="125" t="s">
        <v>122</v>
      </c>
      <c r="D31" s="127">
        <v>16</v>
      </c>
      <c r="E31" s="120">
        <v>8</v>
      </c>
      <c r="F31" s="127">
        <v>15</v>
      </c>
      <c r="G31" s="127">
        <v>9</v>
      </c>
      <c r="H31" s="127">
        <v>14</v>
      </c>
      <c r="I31" s="127">
        <v>8</v>
      </c>
      <c r="J31" s="127">
        <v>14</v>
      </c>
      <c r="K31" s="127">
        <v>20</v>
      </c>
      <c r="L31" s="127">
        <v>15</v>
      </c>
      <c r="M31" s="127">
        <v>12</v>
      </c>
      <c r="N31" s="127">
        <v>9</v>
      </c>
      <c r="O31" s="127">
        <v>15</v>
      </c>
      <c r="P31" s="127">
        <f t="shared" si="1"/>
        <v>155</v>
      </c>
      <c r="Q31" s="126">
        <v>601593</v>
      </c>
      <c r="R31" s="128">
        <f t="shared" si="2"/>
        <v>25.76492745095106</v>
      </c>
      <c r="S31" s="127">
        <v>29</v>
      </c>
      <c r="T31" s="127">
        <f t="shared" si="0"/>
        <v>126</v>
      </c>
      <c r="U31" s="128">
        <f t="shared" si="3"/>
        <v>20.944392637547313</v>
      </c>
      <c r="V31"/>
      <c r="W31"/>
    </row>
    <row r="32" spans="2:23" ht="12.75" customHeight="1">
      <c r="B32" s="120">
        <v>26</v>
      </c>
      <c r="C32" s="125" t="s">
        <v>105</v>
      </c>
      <c r="D32" s="127">
        <v>2</v>
      </c>
      <c r="E32" s="120">
        <v>0</v>
      </c>
      <c r="F32" s="127">
        <v>0</v>
      </c>
      <c r="G32" s="127">
        <v>2</v>
      </c>
      <c r="H32" s="127">
        <v>0</v>
      </c>
      <c r="I32" s="127">
        <v>1</v>
      </c>
      <c r="J32" s="127">
        <v>2</v>
      </c>
      <c r="K32" s="127">
        <v>0</v>
      </c>
      <c r="L32" s="127">
        <v>0</v>
      </c>
      <c r="M32" s="127">
        <v>0</v>
      </c>
      <c r="N32" s="127">
        <v>1</v>
      </c>
      <c r="O32" s="127">
        <v>2</v>
      </c>
      <c r="P32" s="127">
        <f t="shared" si="1"/>
        <v>10</v>
      </c>
      <c r="Q32" s="126">
        <v>72756</v>
      </c>
      <c r="R32" s="128">
        <f t="shared" si="2"/>
        <v>13.744570894496675</v>
      </c>
      <c r="S32" s="127">
        <v>0</v>
      </c>
      <c r="T32" s="127">
        <f t="shared" si="0"/>
        <v>10</v>
      </c>
      <c r="U32" s="128">
        <f t="shared" si="3"/>
        <v>13.744570894496675</v>
      </c>
      <c r="V32"/>
      <c r="W32"/>
    </row>
    <row r="33" spans="2:23" ht="12.75" customHeight="1">
      <c r="B33" s="120">
        <v>27</v>
      </c>
      <c r="C33" s="125" t="s">
        <v>106</v>
      </c>
      <c r="D33" s="127">
        <v>3</v>
      </c>
      <c r="E33" s="120">
        <v>3</v>
      </c>
      <c r="F33" s="127">
        <v>4</v>
      </c>
      <c r="G33" s="127">
        <v>4</v>
      </c>
      <c r="H33" s="127">
        <v>7</v>
      </c>
      <c r="I33" s="127">
        <v>3</v>
      </c>
      <c r="J33" s="127">
        <v>5</v>
      </c>
      <c r="K33" s="127">
        <v>4</v>
      </c>
      <c r="L33" s="127">
        <v>3</v>
      </c>
      <c r="M33" s="127">
        <v>3</v>
      </c>
      <c r="N33" s="127">
        <v>6</v>
      </c>
      <c r="O33" s="127">
        <v>5</v>
      </c>
      <c r="P33" s="127">
        <f t="shared" si="1"/>
        <v>50</v>
      </c>
      <c r="Q33" s="126">
        <v>271132</v>
      </c>
      <c r="R33" s="128">
        <f t="shared" si="2"/>
        <v>18.441202071315818</v>
      </c>
      <c r="S33" s="127">
        <v>7</v>
      </c>
      <c r="T33" s="127">
        <f t="shared" si="0"/>
        <v>43</v>
      </c>
      <c r="U33" s="128">
        <f t="shared" si="3"/>
        <v>15.859433781331601</v>
      </c>
      <c r="V33"/>
      <c r="W33"/>
    </row>
    <row r="34" spans="2:21" s="11" customFormat="1" ht="12.75" customHeight="1">
      <c r="B34" s="120">
        <v>28</v>
      </c>
      <c r="C34" s="125" t="s">
        <v>113</v>
      </c>
      <c r="D34" s="127">
        <v>8</v>
      </c>
      <c r="E34" s="120">
        <v>3</v>
      </c>
      <c r="F34" s="127">
        <v>6</v>
      </c>
      <c r="G34" s="127">
        <v>7</v>
      </c>
      <c r="H34" s="127">
        <v>4</v>
      </c>
      <c r="I34" s="127">
        <v>11</v>
      </c>
      <c r="J34" s="127">
        <v>8</v>
      </c>
      <c r="K34" s="127">
        <v>7</v>
      </c>
      <c r="L34" s="127">
        <v>7</v>
      </c>
      <c r="M34" s="127">
        <v>9</v>
      </c>
      <c r="N34" s="127">
        <v>2</v>
      </c>
      <c r="O34" s="127">
        <v>7</v>
      </c>
      <c r="P34" s="127">
        <f t="shared" si="1"/>
        <v>79</v>
      </c>
      <c r="Q34" s="126">
        <v>311878</v>
      </c>
      <c r="R34" s="128">
        <f t="shared" si="2"/>
        <v>25.330417663317068</v>
      </c>
      <c r="S34" s="127">
        <v>19</v>
      </c>
      <c r="T34" s="127">
        <f t="shared" si="0"/>
        <v>60</v>
      </c>
      <c r="U34" s="128">
        <f t="shared" si="3"/>
        <v>19.238291896190177</v>
      </c>
    </row>
    <row r="35" spans="2:23" ht="12.75" customHeight="1">
      <c r="B35" s="120">
        <v>29</v>
      </c>
      <c r="C35" s="125" t="s">
        <v>107</v>
      </c>
      <c r="D35" s="127">
        <v>0</v>
      </c>
      <c r="E35" s="120">
        <v>2</v>
      </c>
      <c r="F35" s="127">
        <v>3</v>
      </c>
      <c r="G35" s="127">
        <v>2</v>
      </c>
      <c r="H35" s="127">
        <v>0</v>
      </c>
      <c r="I35" s="127">
        <v>3</v>
      </c>
      <c r="J35" s="127">
        <v>0</v>
      </c>
      <c r="K35" s="127">
        <v>3</v>
      </c>
      <c r="L35" s="127">
        <v>2</v>
      </c>
      <c r="M35" s="127">
        <v>1</v>
      </c>
      <c r="N35" s="127">
        <v>1</v>
      </c>
      <c r="O35" s="127">
        <v>0</v>
      </c>
      <c r="P35" s="127">
        <f t="shared" si="1"/>
        <v>17</v>
      </c>
      <c r="Q35" s="126">
        <v>218343</v>
      </c>
      <c r="R35" s="128">
        <f t="shared" si="2"/>
        <v>7.785914822091847</v>
      </c>
      <c r="S35" s="127">
        <v>2</v>
      </c>
      <c r="T35" s="127">
        <f t="shared" si="0"/>
        <v>15</v>
      </c>
      <c r="U35" s="128">
        <f t="shared" si="3"/>
        <v>6.8699248430222175</v>
      </c>
      <c r="V35"/>
      <c r="W35"/>
    </row>
    <row r="36" spans="2:23" ht="12.75" customHeight="1">
      <c r="B36" s="120">
        <v>30</v>
      </c>
      <c r="C36" s="125" t="s">
        <v>8</v>
      </c>
      <c r="D36" s="127">
        <v>23</v>
      </c>
      <c r="E36" s="120">
        <v>24</v>
      </c>
      <c r="F36" s="127">
        <v>16</v>
      </c>
      <c r="G36" s="127">
        <v>13</v>
      </c>
      <c r="H36" s="127">
        <v>20</v>
      </c>
      <c r="I36" s="127">
        <v>21</v>
      </c>
      <c r="J36" s="127">
        <v>24</v>
      </c>
      <c r="K36" s="127">
        <v>24</v>
      </c>
      <c r="L36" s="127">
        <v>16</v>
      </c>
      <c r="M36" s="127">
        <v>21</v>
      </c>
      <c r="N36" s="127">
        <v>17</v>
      </c>
      <c r="O36" s="127">
        <v>19</v>
      </c>
      <c r="P36" s="127">
        <f t="shared" si="1"/>
        <v>238</v>
      </c>
      <c r="Q36" s="126">
        <v>966869</v>
      </c>
      <c r="R36" s="128">
        <f t="shared" si="2"/>
        <v>24.615537368557682</v>
      </c>
      <c r="S36" s="127">
        <v>32</v>
      </c>
      <c r="T36" s="127">
        <f t="shared" si="0"/>
        <v>206</v>
      </c>
      <c r="U36" s="128">
        <f t="shared" si="3"/>
        <v>21.305885285390268</v>
      </c>
      <c r="V36"/>
      <c r="W36"/>
    </row>
    <row r="37" spans="2:23" ht="12.75" customHeight="1">
      <c r="B37" s="120">
        <v>31</v>
      </c>
      <c r="C37" s="125" t="s">
        <v>114</v>
      </c>
      <c r="D37" s="127">
        <v>0</v>
      </c>
      <c r="E37" s="120">
        <v>1</v>
      </c>
      <c r="F37" s="127">
        <v>0</v>
      </c>
      <c r="G37" s="127">
        <v>0</v>
      </c>
      <c r="H37" s="127">
        <v>0</v>
      </c>
      <c r="I37" s="127">
        <v>0</v>
      </c>
      <c r="J37" s="127">
        <v>1</v>
      </c>
      <c r="K37" s="127">
        <v>0</v>
      </c>
      <c r="L37" s="127">
        <v>0</v>
      </c>
      <c r="M37" s="127">
        <v>0</v>
      </c>
      <c r="N37" s="127">
        <v>0</v>
      </c>
      <c r="O37" s="127">
        <v>2</v>
      </c>
      <c r="P37" s="127">
        <f t="shared" si="1"/>
        <v>4</v>
      </c>
      <c r="Q37" s="126">
        <v>67645</v>
      </c>
      <c r="R37" s="128">
        <f t="shared" si="2"/>
        <v>5.913223445930962</v>
      </c>
      <c r="S37" s="127">
        <v>0</v>
      </c>
      <c r="T37" s="127">
        <f t="shared" si="0"/>
        <v>4</v>
      </c>
      <c r="U37" s="128">
        <f t="shared" si="3"/>
        <v>5.913223445930962</v>
      </c>
      <c r="V37"/>
      <c r="W37"/>
    </row>
    <row r="38" spans="2:23" ht="12.75" customHeight="1">
      <c r="B38" s="120">
        <v>32</v>
      </c>
      <c r="C38" s="125" t="s">
        <v>108</v>
      </c>
      <c r="D38" s="127">
        <v>4</v>
      </c>
      <c r="E38" s="120">
        <v>4</v>
      </c>
      <c r="F38" s="127">
        <v>4</v>
      </c>
      <c r="G38" s="127">
        <v>6</v>
      </c>
      <c r="H38" s="127">
        <v>0</v>
      </c>
      <c r="I38" s="127">
        <v>0</v>
      </c>
      <c r="J38" s="127">
        <v>3</v>
      </c>
      <c r="K38" s="127">
        <v>1</v>
      </c>
      <c r="L38" s="127">
        <v>5</v>
      </c>
      <c r="M38" s="127">
        <v>0</v>
      </c>
      <c r="N38" s="127">
        <v>3</v>
      </c>
      <c r="O38" s="127">
        <v>9</v>
      </c>
      <c r="P38" s="127">
        <f t="shared" si="1"/>
        <v>39</v>
      </c>
      <c r="Q38" s="126">
        <v>187939</v>
      </c>
      <c r="R38" s="128">
        <f t="shared" si="2"/>
        <v>20.751414022635004</v>
      </c>
      <c r="S38" s="127">
        <v>6</v>
      </c>
      <c r="T38" s="127">
        <f t="shared" si="0"/>
        <v>33</v>
      </c>
      <c r="U38" s="128">
        <f t="shared" si="3"/>
        <v>17.558888788383463</v>
      </c>
      <c r="V38"/>
      <c r="W38"/>
    </row>
    <row r="39" spans="2:23" ht="12.75" customHeight="1">
      <c r="B39" s="364" t="s">
        <v>9</v>
      </c>
      <c r="C39" s="355"/>
      <c r="D39" s="132">
        <f aca="true" t="shared" si="4" ref="D39:I39">SUM(D7:D38)</f>
        <v>228</v>
      </c>
      <c r="E39" s="109">
        <f t="shared" si="4"/>
        <v>195</v>
      </c>
      <c r="F39" s="109">
        <f t="shared" si="4"/>
        <v>176</v>
      </c>
      <c r="G39" s="109">
        <f t="shared" si="4"/>
        <v>175</v>
      </c>
      <c r="H39" s="109">
        <f t="shared" si="4"/>
        <v>192</v>
      </c>
      <c r="I39" s="109">
        <f t="shared" si="4"/>
        <v>199</v>
      </c>
      <c r="J39" s="109">
        <f aca="true" t="shared" si="5" ref="J39:Q39">SUM(J7:J38)</f>
        <v>219</v>
      </c>
      <c r="K39" s="109">
        <f t="shared" si="5"/>
        <v>213</v>
      </c>
      <c r="L39" s="109">
        <f t="shared" si="5"/>
        <v>210</v>
      </c>
      <c r="M39" s="109">
        <f t="shared" si="5"/>
        <v>197</v>
      </c>
      <c r="N39" s="109">
        <f t="shared" si="5"/>
        <v>164</v>
      </c>
      <c r="O39" s="109">
        <f t="shared" si="5"/>
        <v>226</v>
      </c>
      <c r="P39" s="132">
        <f t="shared" si="5"/>
        <v>2394</v>
      </c>
      <c r="Q39" s="130">
        <f t="shared" si="5"/>
        <v>9523209</v>
      </c>
      <c r="R39" s="131">
        <f>(100000/Q39)*(P39/12)*12</f>
        <v>25.138585113484332</v>
      </c>
      <c r="S39" s="109">
        <f>SUM(S7:S38)</f>
        <v>455</v>
      </c>
      <c r="T39" s="132">
        <f>SUM(T7:T38)</f>
        <v>1939</v>
      </c>
      <c r="U39" s="131">
        <f>(100000/Q39)*(T39/12)*12</f>
        <v>20.360783849225612</v>
      </c>
      <c r="V39"/>
      <c r="W39"/>
    </row>
  </sheetData>
  <sheetProtection/>
  <mergeCells count="9">
    <mergeCell ref="S4:S6"/>
    <mergeCell ref="T4:T6"/>
    <mergeCell ref="U4:U6"/>
    <mergeCell ref="B39:C39"/>
    <mergeCell ref="B4:C5"/>
    <mergeCell ref="B6:C6"/>
    <mergeCell ref="Q4:Q6"/>
    <mergeCell ref="D4:P5"/>
    <mergeCell ref="R4:R6"/>
  </mergeCells>
  <printOptions/>
  <pageMargins left="0.7874015748031497" right="0.3937007874015748" top="0.35433070866141736" bottom="0.31496062992125984" header="0.3937007874015748" footer="0.31496062992125984"/>
  <pageSetup horizontalDpi="600" verticalDpi="600" orientation="landscape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S47"/>
  <sheetViews>
    <sheetView zoomScale="115" zoomScaleNormal="115" zoomScalePageLayoutView="0" workbookViewId="0" topLeftCell="A3">
      <selection activeCell="P3" sqref="P1:P16384"/>
    </sheetView>
  </sheetViews>
  <sheetFormatPr defaultColWidth="11.421875" defaultRowHeight="12.75"/>
  <cols>
    <col min="1" max="1" width="9.421875" style="0" customWidth="1"/>
    <col min="2" max="2" width="20.421875" style="11" customWidth="1"/>
    <col min="3" max="12" width="3.7109375" style="11" customWidth="1"/>
    <col min="13" max="14" width="4.7109375" style="11" customWidth="1"/>
    <col min="15" max="15" width="5.140625" style="11" customWidth="1"/>
    <col min="16" max="16" width="7.140625" style="0" customWidth="1"/>
    <col min="17" max="17" width="0.5625" style="0" hidden="1" customWidth="1"/>
    <col min="18" max="18" width="1.1484375" style="0" customWidth="1"/>
    <col min="19" max="19" width="8.57421875" style="0" customWidth="1"/>
  </cols>
  <sheetData>
    <row r="1" ht="13.5" customHeight="1"/>
    <row r="2" ht="13.5" customHeight="1"/>
    <row r="3" ht="13.5" customHeight="1"/>
    <row r="4" spans="1:19" ht="13.5" customHeight="1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ht="13.5" customHeight="1">
      <c r="A5" s="277" t="s">
        <v>57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</row>
    <row r="6" spans="1:19" ht="13.5" customHeight="1">
      <c r="A6" s="278" t="s">
        <v>472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</row>
    <row r="7" ht="13.5" customHeight="1"/>
    <row r="8" spans="1:19" ht="13.5" customHeight="1">
      <c r="A8" s="310" t="s">
        <v>84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</row>
    <row r="9" spans="1:19" ht="13.5" customHeight="1">
      <c r="A9" s="307" t="s">
        <v>395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</row>
    <row r="10" spans="1:19" ht="13.5" customHeight="1">
      <c r="A10" s="307" t="s">
        <v>27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</row>
    <row r="11" spans="1:19" ht="13.5" customHeight="1">
      <c r="A11" s="308" t="s">
        <v>467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</row>
    <row r="12" spans="1:19" ht="13.5" customHeight="1">
      <c r="A12" s="309" t="s">
        <v>50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5" ht="13.5" customHeight="1">
      <c r="A13" s="29"/>
      <c r="B13" s="141"/>
      <c r="C13" s="141"/>
      <c r="D13" s="14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41"/>
    </row>
    <row r="14" spans="1:16" ht="18.75" customHeight="1">
      <c r="A14" s="29"/>
      <c r="B14" s="374" t="s">
        <v>162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6"/>
      <c r="P14" s="304" t="s">
        <v>456</v>
      </c>
    </row>
    <row r="15" spans="1:16" s="56" customFormat="1" ht="65.25" customHeight="1">
      <c r="A15" s="140"/>
      <c r="B15" s="193" t="s">
        <v>35</v>
      </c>
      <c r="C15" s="156" t="s">
        <v>70</v>
      </c>
      <c r="D15" s="156" t="s">
        <v>172</v>
      </c>
      <c r="E15" s="156" t="s">
        <v>177</v>
      </c>
      <c r="F15" s="156" t="s">
        <v>178</v>
      </c>
      <c r="G15" s="156" t="s">
        <v>179</v>
      </c>
      <c r="H15" s="156" t="s">
        <v>180</v>
      </c>
      <c r="I15" s="156" t="s">
        <v>181</v>
      </c>
      <c r="J15" s="156" t="s">
        <v>182</v>
      </c>
      <c r="K15" s="156" t="s">
        <v>183</v>
      </c>
      <c r="L15" s="156" t="s">
        <v>184</v>
      </c>
      <c r="M15" s="156" t="s">
        <v>236</v>
      </c>
      <c r="N15" s="156" t="s">
        <v>241</v>
      </c>
      <c r="O15" s="162" t="s">
        <v>1</v>
      </c>
      <c r="P15" s="305"/>
    </row>
    <row r="16" spans="1:16" s="56" customFormat="1" ht="12" customHeight="1" hidden="1">
      <c r="A16" s="140"/>
      <c r="B16" s="194" t="s">
        <v>204</v>
      </c>
      <c r="C16" s="16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>
        <f>SUM(C16:N16)</f>
        <v>0</v>
      </c>
      <c r="P16" s="305"/>
    </row>
    <row r="17" spans="1:16" s="56" customFormat="1" ht="12" customHeight="1" hidden="1">
      <c r="A17" s="140"/>
      <c r="B17" s="194" t="s">
        <v>234</v>
      </c>
      <c r="C17" s="16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>
        <f>SUM(C17:N17)</f>
        <v>0</v>
      </c>
      <c r="P17" s="305"/>
    </row>
    <row r="18" spans="1:16" s="56" customFormat="1" ht="12" customHeight="1">
      <c r="A18" s="140"/>
      <c r="B18" s="194" t="s">
        <v>200</v>
      </c>
      <c r="C18" s="169">
        <v>2</v>
      </c>
      <c r="D18" s="120">
        <v>2</v>
      </c>
      <c r="E18" s="120">
        <v>4</v>
      </c>
      <c r="F18" s="120">
        <v>1</v>
      </c>
      <c r="G18" s="120">
        <v>2</v>
      </c>
      <c r="H18" s="120">
        <v>0</v>
      </c>
      <c r="I18" s="120">
        <v>0</v>
      </c>
      <c r="J18" s="120">
        <v>3</v>
      </c>
      <c r="K18" s="120">
        <v>0</v>
      </c>
      <c r="L18" s="120">
        <v>3</v>
      </c>
      <c r="M18" s="120">
        <v>6</v>
      </c>
      <c r="N18" s="120">
        <v>5</v>
      </c>
      <c r="O18" s="120">
        <f>SUM(C18:N18)</f>
        <v>28</v>
      </c>
      <c r="P18" s="305"/>
    </row>
    <row r="19" spans="1:16" s="56" customFormat="1" ht="12" customHeight="1">
      <c r="A19" s="140"/>
      <c r="B19" s="194" t="s">
        <v>202</v>
      </c>
      <c r="C19" s="169">
        <v>0</v>
      </c>
      <c r="D19" s="120">
        <v>3</v>
      </c>
      <c r="E19" s="120">
        <v>6</v>
      </c>
      <c r="F19" s="120">
        <v>5</v>
      </c>
      <c r="G19" s="120">
        <v>1</v>
      </c>
      <c r="H19" s="120">
        <v>1</v>
      </c>
      <c r="I19" s="120">
        <v>0</v>
      </c>
      <c r="J19" s="120">
        <v>3</v>
      </c>
      <c r="K19" s="120">
        <v>0</v>
      </c>
      <c r="L19" s="120">
        <v>6</v>
      </c>
      <c r="M19" s="120">
        <v>3</v>
      </c>
      <c r="N19" s="120">
        <v>6</v>
      </c>
      <c r="O19" s="120">
        <f>SUM(C19:N19)</f>
        <v>34</v>
      </c>
      <c r="P19" s="305"/>
    </row>
    <row r="20" spans="1:16" s="56" customFormat="1" ht="12" customHeight="1">
      <c r="A20" s="140"/>
      <c r="B20" s="194" t="s">
        <v>203</v>
      </c>
      <c r="C20" s="169">
        <v>3</v>
      </c>
      <c r="D20" s="120">
        <v>1</v>
      </c>
      <c r="E20" s="120">
        <v>0</v>
      </c>
      <c r="F20" s="120">
        <v>0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  <c r="L20" s="120">
        <v>1</v>
      </c>
      <c r="M20" s="120">
        <v>0</v>
      </c>
      <c r="N20" s="120">
        <v>0</v>
      </c>
      <c r="O20" s="120">
        <f aca="true" t="shared" si="0" ref="O20:O25">SUM(C20:N20)</f>
        <v>6</v>
      </c>
      <c r="P20" s="305"/>
    </row>
    <row r="21" spans="1:16" s="56" customFormat="1" ht="12" customHeight="1">
      <c r="A21" s="140"/>
      <c r="B21" s="194" t="s">
        <v>396</v>
      </c>
      <c r="C21" s="169">
        <v>29</v>
      </c>
      <c r="D21" s="120">
        <v>27</v>
      </c>
      <c r="E21" s="120">
        <v>26</v>
      </c>
      <c r="F21" s="120">
        <v>22</v>
      </c>
      <c r="G21" s="120">
        <v>27</v>
      </c>
      <c r="H21" s="120">
        <v>35</v>
      </c>
      <c r="I21" s="120">
        <v>32</v>
      </c>
      <c r="J21" s="120">
        <v>30</v>
      </c>
      <c r="K21" s="120">
        <v>25</v>
      </c>
      <c r="L21" s="120">
        <v>30</v>
      </c>
      <c r="M21" s="120">
        <v>28</v>
      </c>
      <c r="N21" s="120">
        <v>29</v>
      </c>
      <c r="O21" s="120">
        <f t="shared" si="0"/>
        <v>340</v>
      </c>
      <c r="P21" s="305"/>
    </row>
    <row r="22" spans="1:16" s="56" customFormat="1" ht="12" customHeight="1" hidden="1">
      <c r="A22" s="140"/>
      <c r="B22" s="194" t="s">
        <v>149</v>
      </c>
      <c r="C22" s="16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>
        <f t="shared" si="0"/>
        <v>0</v>
      </c>
      <c r="P22" s="305"/>
    </row>
    <row r="23" spans="1:16" s="56" customFormat="1" ht="12" customHeight="1">
      <c r="A23" s="140"/>
      <c r="B23" s="194" t="s">
        <v>149</v>
      </c>
      <c r="C23" s="169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1</v>
      </c>
      <c r="K23" s="120">
        <v>1</v>
      </c>
      <c r="L23" s="120">
        <v>0</v>
      </c>
      <c r="M23" s="120">
        <v>0</v>
      </c>
      <c r="N23" s="120">
        <v>0</v>
      </c>
      <c r="O23" s="120">
        <f t="shared" si="0"/>
        <v>2</v>
      </c>
      <c r="P23" s="305"/>
    </row>
    <row r="24" spans="1:16" s="56" customFormat="1" ht="12" customHeight="1">
      <c r="A24" s="140"/>
      <c r="B24" s="194" t="s">
        <v>217</v>
      </c>
      <c r="C24" s="169">
        <v>21</v>
      </c>
      <c r="D24" s="120">
        <v>4</v>
      </c>
      <c r="E24" s="120">
        <v>3</v>
      </c>
      <c r="F24" s="120">
        <v>4</v>
      </c>
      <c r="G24" s="120">
        <v>11</v>
      </c>
      <c r="H24" s="120">
        <v>13</v>
      </c>
      <c r="I24" s="120">
        <v>17</v>
      </c>
      <c r="J24" s="120">
        <v>9</v>
      </c>
      <c r="K24" s="120">
        <v>15</v>
      </c>
      <c r="L24" s="120">
        <v>12</v>
      </c>
      <c r="M24" s="120">
        <v>5</v>
      </c>
      <c r="N24" s="120">
        <v>10</v>
      </c>
      <c r="O24" s="120">
        <f t="shared" si="0"/>
        <v>124</v>
      </c>
      <c r="P24" s="305"/>
    </row>
    <row r="25" spans="1:16" s="56" customFormat="1" ht="12" customHeight="1">
      <c r="A25" s="140"/>
      <c r="B25" s="194" t="s">
        <v>201</v>
      </c>
      <c r="C25" s="169">
        <v>32</v>
      </c>
      <c r="D25" s="120">
        <v>38</v>
      </c>
      <c r="E25" s="120">
        <v>23</v>
      </c>
      <c r="F25" s="120">
        <v>19</v>
      </c>
      <c r="G25" s="120">
        <v>20</v>
      </c>
      <c r="H25" s="120">
        <v>28</v>
      </c>
      <c r="I25" s="120">
        <v>34</v>
      </c>
      <c r="J25" s="120">
        <v>27</v>
      </c>
      <c r="K25" s="120">
        <v>27</v>
      </c>
      <c r="L25" s="120">
        <v>24</v>
      </c>
      <c r="M25" s="120">
        <v>25</v>
      </c>
      <c r="N25" s="120">
        <v>25</v>
      </c>
      <c r="O25" s="120">
        <f t="shared" si="0"/>
        <v>322</v>
      </c>
      <c r="P25" s="373"/>
    </row>
    <row r="26" spans="1:16" s="56" customFormat="1" ht="15.75" customHeight="1">
      <c r="A26" s="140"/>
      <c r="B26" s="158" t="s">
        <v>1</v>
      </c>
      <c r="C26" s="159">
        <f>SUM(C18:C25)</f>
        <v>87</v>
      </c>
      <c r="D26" s="159">
        <f aca="true" t="shared" si="1" ref="D26:N26">SUM(D18:D25)</f>
        <v>75</v>
      </c>
      <c r="E26" s="159">
        <f t="shared" si="1"/>
        <v>62</v>
      </c>
      <c r="F26" s="159">
        <f t="shared" si="1"/>
        <v>51</v>
      </c>
      <c r="G26" s="159">
        <f t="shared" si="1"/>
        <v>61</v>
      </c>
      <c r="H26" s="159">
        <f t="shared" si="1"/>
        <v>78</v>
      </c>
      <c r="I26" s="159">
        <f t="shared" si="1"/>
        <v>83</v>
      </c>
      <c r="J26" s="159">
        <f t="shared" si="1"/>
        <v>73</v>
      </c>
      <c r="K26" s="159">
        <f t="shared" si="1"/>
        <v>68</v>
      </c>
      <c r="L26" s="159">
        <f t="shared" si="1"/>
        <v>76</v>
      </c>
      <c r="M26" s="159">
        <f t="shared" si="1"/>
        <v>67</v>
      </c>
      <c r="N26" s="159">
        <f t="shared" si="1"/>
        <v>75</v>
      </c>
      <c r="O26" s="159">
        <f>SUM(O18:O25)</f>
        <v>856</v>
      </c>
      <c r="P26" s="259">
        <f>(100000/9523209)*(O26/12)*12</f>
        <v>8.988566774077938</v>
      </c>
    </row>
    <row r="27" spans="1:15" s="56" customFormat="1" ht="15.75" customHeight="1">
      <c r="A27" s="140"/>
      <c r="B27" s="165"/>
      <c r="C27" s="165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8"/>
    </row>
    <row r="28" spans="1:16" s="56" customFormat="1" ht="15.75" customHeight="1">
      <c r="A28" s="140"/>
      <c r="B28" s="375" t="s">
        <v>163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6"/>
      <c r="P28" s="304" t="s">
        <v>455</v>
      </c>
    </row>
    <row r="29" spans="1:16" s="56" customFormat="1" ht="66.75" customHeight="1">
      <c r="A29" s="140"/>
      <c r="B29" s="193" t="s">
        <v>35</v>
      </c>
      <c r="C29" s="156" t="s">
        <v>70</v>
      </c>
      <c r="D29" s="156" t="s">
        <v>172</v>
      </c>
      <c r="E29" s="257" t="s">
        <v>177</v>
      </c>
      <c r="F29" s="257" t="s">
        <v>178</v>
      </c>
      <c r="G29" s="257" t="s">
        <v>179</v>
      </c>
      <c r="H29" s="257" t="s">
        <v>180</v>
      </c>
      <c r="I29" s="257" t="s">
        <v>181</v>
      </c>
      <c r="J29" s="257" t="s">
        <v>182</v>
      </c>
      <c r="K29" s="156" t="s">
        <v>183</v>
      </c>
      <c r="L29" s="156" t="s">
        <v>184</v>
      </c>
      <c r="M29" s="156" t="s">
        <v>236</v>
      </c>
      <c r="N29" s="156" t="s">
        <v>241</v>
      </c>
      <c r="O29" s="261" t="s">
        <v>1</v>
      </c>
      <c r="P29" s="305"/>
    </row>
    <row r="30" spans="1:16" s="56" customFormat="1" ht="12" customHeight="1">
      <c r="A30" s="140"/>
      <c r="B30" s="194" t="s">
        <v>204</v>
      </c>
      <c r="C30" s="169">
        <v>1</v>
      </c>
      <c r="D30" s="120">
        <v>0</v>
      </c>
      <c r="E30" s="170">
        <v>0</v>
      </c>
      <c r="F30" s="170">
        <v>1</v>
      </c>
      <c r="G30" s="170">
        <v>3</v>
      </c>
      <c r="H30" s="170">
        <v>1</v>
      </c>
      <c r="I30" s="170">
        <v>2</v>
      </c>
      <c r="J30" s="170">
        <v>0</v>
      </c>
      <c r="K30" s="170">
        <v>2</v>
      </c>
      <c r="L30" s="170">
        <v>1</v>
      </c>
      <c r="M30" s="170">
        <v>0</v>
      </c>
      <c r="N30" s="170">
        <v>47</v>
      </c>
      <c r="O30" s="170">
        <f>SUM(C30:N30)</f>
        <v>58</v>
      </c>
      <c r="P30" s="305"/>
    </row>
    <row r="31" spans="1:16" s="56" customFormat="1" ht="15.75" customHeight="1">
      <c r="A31" s="140"/>
      <c r="B31" s="196" t="s">
        <v>419</v>
      </c>
      <c r="C31" s="174">
        <v>46</v>
      </c>
      <c r="D31" s="120">
        <v>37</v>
      </c>
      <c r="E31" s="170">
        <v>29</v>
      </c>
      <c r="F31" s="170">
        <v>47</v>
      </c>
      <c r="G31" s="170">
        <v>25</v>
      </c>
      <c r="H31" s="170">
        <v>35</v>
      </c>
      <c r="I31" s="170">
        <v>38</v>
      </c>
      <c r="J31" s="170">
        <v>41</v>
      </c>
      <c r="K31" s="170">
        <v>45</v>
      </c>
      <c r="L31" s="170">
        <v>35</v>
      </c>
      <c r="M31" s="170">
        <v>30</v>
      </c>
      <c r="N31" s="170">
        <v>0</v>
      </c>
      <c r="O31" s="170">
        <f aca="true" t="shared" si="2" ref="O31:O42">SUM(C31:N31)</f>
        <v>408</v>
      </c>
      <c r="P31" s="305"/>
    </row>
    <row r="32" spans="1:16" s="56" customFormat="1" ht="21" customHeight="1" hidden="1">
      <c r="A32" s="140"/>
      <c r="B32" s="195" t="s">
        <v>205</v>
      </c>
      <c r="C32" s="171">
        <v>0</v>
      </c>
      <c r="D32" s="163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>
        <f t="shared" si="2"/>
        <v>0</v>
      </c>
      <c r="P32" s="305"/>
    </row>
    <row r="33" spans="1:16" s="56" customFormat="1" ht="13.5" customHeight="1">
      <c r="A33" s="140"/>
      <c r="B33" s="195" t="s">
        <v>232</v>
      </c>
      <c r="C33" s="171">
        <v>0</v>
      </c>
      <c r="D33" s="163">
        <v>0</v>
      </c>
      <c r="E33" s="170">
        <v>0</v>
      </c>
      <c r="F33" s="170">
        <v>0</v>
      </c>
      <c r="G33" s="170">
        <v>3</v>
      </c>
      <c r="H33" s="170">
        <v>2</v>
      </c>
      <c r="I33" s="170">
        <v>1</v>
      </c>
      <c r="J33" s="170">
        <v>0</v>
      </c>
      <c r="K33" s="170">
        <v>3</v>
      </c>
      <c r="L33" s="170">
        <v>1</v>
      </c>
      <c r="M33" s="170">
        <v>0</v>
      </c>
      <c r="N33" s="170">
        <v>0</v>
      </c>
      <c r="O33" s="170">
        <f t="shared" si="2"/>
        <v>10</v>
      </c>
      <c r="P33" s="305"/>
    </row>
    <row r="34" spans="1:16" s="56" customFormat="1" ht="12" customHeight="1">
      <c r="A34" s="140"/>
      <c r="B34" s="194" t="s">
        <v>165</v>
      </c>
      <c r="C34" s="169">
        <v>12</v>
      </c>
      <c r="D34" s="120">
        <v>11</v>
      </c>
      <c r="E34" s="120">
        <v>6</v>
      </c>
      <c r="F34" s="120">
        <v>9</v>
      </c>
      <c r="G34" s="120">
        <v>11</v>
      </c>
      <c r="H34" s="120">
        <v>14</v>
      </c>
      <c r="I34" s="120">
        <v>11</v>
      </c>
      <c r="J34" s="120">
        <v>15</v>
      </c>
      <c r="K34" s="120">
        <v>13</v>
      </c>
      <c r="L34" s="120">
        <v>9</v>
      </c>
      <c r="M34" s="120">
        <v>10</v>
      </c>
      <c r="N34" s="120">
        <v>10</v>
      </c>
      <c r="O34" s="170">
        <f t="shared" si="2"/>
        <v>131</v>
      </c>
      <c r="P34" s="305"/>
    </row>
    <row r="35" spans="1:16" s="56" customFormat="1" ht="21.75" customHeight="1" hidden="1">
      <c r="A35" s="140"/>
      <c r="B35" s="196" t="s">
        <v>218</v>
      </c>
      <c r="C35" s="174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70">
        <f t="shared" si="2"/>
        <v>0</v>
      </c>
      <c r="P35" s="305"/>
    </row>
    <row r="36" spans="1:16" s="56" customFormat="1" ht="12" customHeight="1">
      <c r="A36" s="140"/>
      <c r="B36" s="194" t="s">
        <v>164</v>
      </c>
      <c r="C36" s="169">
        <v>6</v>
      </c>
      <c r="D36" s="120">
        <v>3</v>
      </c>
      <c r="E36" s="170">
        <v>7</v>
      </c>
      <c r="F36" s="170">
        <v>4</v>
      </c>
      <c r="G36" s="170">
        <v>9</v>
      </c>
      <c r="H36" s="170">
        <v>5</v>
      </c>
      <c r="I36" s="170">
        <v>5</v>
      </c>
      <c r="J36" s="170">
        <v>5</v>
      </c>
      <c r="K36" s="170">
        <v>8</v>
      </c>
      <c r="L36" s="170">
        <v>5</v>
      </c>
      <c r="M36" s="170">
        <v>7</v>
      </c>
      <c r="N36" s="170">
        <v>9</v>
      </c>
      <c r="O36" s="170">
        <f t="shared" si="2"/>
        <v>73</v>
      </c>
      <c r="P36" s="305"/>
    </row>
    <row r="37" spans="1:16" s="56" customFormat="1" ht="12" customHeight="1">
      <c r="A37" s="140"/>
      <c r="B37" s="194" t="s">
        <v>166</v>
      </c>
      <c r="C37" s="169">
        <v>44</v>
      </c>
      <c r="D37" s="120">
        <v>27</v>
      </c>
      <c r="E37" s="170">
        <v>37</v>
      </c>
      <c r="F37" s="170">
        <v>36</v>
      </c>
      <c r="G37" s="170">
        <v>32</v>
      </c>
      <c r="H37" s="170">
        <v>28</v>
      </c>
      <c r="I37" s="170">
        <v>46</v>
      </c>
      <c r="J37" s="170">
        <v>30</v>
      </c>
      <c r="K37" s="170">
        <v>31</v>
      </c>
      <c r="L37" s="170">
        <v>35</v>
      </c>
      <c r="M37" s="170">
        <v>25</v>
      </c>
      <c r="N37" s="170">
        <v>45</v>
      </c>
      <c r="O37" s="170">
        <f t="shared" si="2"/>
        <v>416</v>
      </c>
      <c r="P37" s="305"/>
    </row>
    <row r="38" spans="1:16" ht="12" customHeight="1" hidden="1">
      <c r="A38" s="29"/>
      <c r="B38" s="194" t="s">
        <v>221</v>
      </c>
      <c r="C38" s="169"/>
      <c r="D38" s="120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70">
        <f t="shared" si="2"/>
        <v>0</v>
      </c>
      <c r="P38" s="305"/>
    </row>
    <row r="39" spans="1:16" ht="12" customHeight="1">
      <c r="A39" s="29"/>
      <c r="B39" s="194" t="s">
        <v>397</v>
      </c>
      <c r="C39" s="169">
        <v>0</v>
      </c>
      <c r="D39" s="120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1</v>
      </c>
      <c r="K39" s="122">
        <v>0</v>
      </c>
      <c r="L39" s="122">
        <v>0</v>
      </c>
      <c r="M39" s="122">
        <v>0</v>
      </c>
      <c r="N39" s="122">
        <v>0</v>
      </c>
      <c r="O39" s="170">
        <f t="shared" si="2"/>
        <v>1</v>
      </c>
      <c r="P39" s="305"/>
    </row>
    <row r="40" spans="1:16" ht="12" customHeight="1">
      <c r="A40" s="29"/>
      <c r="B40" s="194" t="s">
        <v>167</v>
      </c>
      <c r="C40" s="169">
        <v>26</v>
      </c>
      <c r="D40" s="120">
        <v>14</v>
      </c>
      <c r="E40" s="120">
        <v>18</v>
      </c>
      <c r="F40" s="120">
        <v>10</v>
      </c>
      <c r="G40" s="120">
        <v>11</v>
      </c>
      <c r="H40" s="120">
        <v>6</v>
      </c>
      <c r="I40" s="120">
        <v>14</v>
      </c>
      <c r="J40" s="120">
        <v>8</v>
      </c>
      <c r="K40" s="120">
        <v>11</v>
      </c>
      <c r="L40" s="120">
        <v>14</v>
      </c>
      <c r="M40" s="120">
        <v>9</v>
      </c>
      <c r="N40" s="120">
        <v>18</v>
      </c>
      <c r="O40" s="170">
        <f t="shared" si="2"/>
        <v>159</v>
      </c>
      <c r="P40" s="305"/>
    </row>
    <row r="41" spans="1:16" ht="12" customHeight="1">
      <c r="A41" s="29"/>
      <c r="B41" s="194" t="s">
        <v>454</v>
      </c>
      <c r="C41" s="169">
        <v>0</v>
      </c>
      <c r="D41" s="120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2</v>
      </c>
      <c r="N41" s="122">
        <v>0</v>
      </c>
      <c r="O41" s="170">
        <f t="shared" si="2"/>
        <v>2</v>
      </c>
      <c r="P41" s="305"/>
    </row>
    <row r="42" spans="1:16" s="56" customFormat="1" ht="12" customHeight="1">
      <c r="A42" s="140"/>
      <c r="B42" s="194" t="s">
        <v>169</v>
      </c>
      <c r="C42" s="169">
        <v>38</v>
      </c>
      <c r="D42" s="120">
        <v>26</v>
      </c>
      <c r="E42" s="219">
        <v>27</v>
      </c>
      <c r="F42" s="219">
        <v>23</v>
      </c>
      <c r="G42" s="219">
        <v>41</v>
      </c>
      <c r="H42" s="219">
        <v>25</v>
      </c>
      <c r="I42" s="219">
        <v>30</v>
      </c>
      <c r="J42" s="219">
        <v>20</v>
      </c>
      <c r="K42" s="219">
        <v>29</v>
      </c>
      <c r="L42" s="219">
        <v>21</v>
      </c>
      <c r="M42" s="219">
        <v>14</v>
      </c>
      <c r="N42" s="219">
        <v>25</v>
      </c>
      <c r="O42" s="170">
        <f t="shared" si="2"/>
        <v>319</v>
      </c>
      <c r="P42" s="373"/>
    </row>
    <row r="43" spans="1:16" ht="13.5" customHeight="1">
      <c r="A43" s="29"/>
      <c r="B43" s="158" t="s">
        <v>1</v>
      </c>
      <c r="C43" s="159">
        <f>SUM(C30:C42)</f>
        <v>173</v>
      </c>
      <c r="D43" s="159">
        <f aca="true" t="shared" si="3" ref="D43:N43">SUM(D30:D42)</f>
        <v>118</v>
      </c>
      <c r="E43" s="159">
        <f t="shared" si="3"/>
        <v>124</v>
      </c>
      <c r="F43" s="159">
        <f t="shared" si="3"/>
        <v>130</v>
      </c>
      <c r="G43" s="159">
        <f t="shared" si="3"/>
        <v>135</v>
      </c>
      <c r="H43" s="159">
        <f t="shared" si="3"/>
        <v>116</v>
      </c>
      <c r="I43" s="159">
        <f t="shared" si="3"/>
        <v>147</v>
      </c>
      <c r="J43" s="159">
        <f t="shared" si="3"/>
        <v>120</v>
      </c>
      <c r="K43" s="159">
        <f t="shared" si="3"/>
        <v>142</v>
      </c>
      <c r="L43" s="159">
        <f t="shared" si="3"/>
        <v>121</v>
      </c>
      <c r="M43" s="159">
        <f t="shared" si="3"/>
        <v>97</v>
      </c>
      <c r="N43" s="159">
        <f t="shared" si="3"/>
        <v>154</v>
      </c>
      <c r="O43" s="159">
        <f>SUM(O30:O42)</f>
        <v>1577</v>
      </c>
      <c r="P43" s="260">
        <f>(100000/9523209)*(O43/12)*12</f>
        <v>16.559544162057136</v>
      </c>
    </row>
    <row r="44" spans="1:15" ht="13.5" customHeight="1">
      <c r="A44" s="29"/>
      <c r="B44" s="144"/>
      <c r="C44" s="144"/>
      <c r="D44" s="118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2:3" ht="13.5" customHeight="1">
      <c r="B45" s="16"/>
      <c r="C45" s="16"/>
    </row>
    <row r="46" spans="2:3" ht="13.5" customHeight="1">
      <c r="B46" s="5"/>
      <c r="C46" s="5"/>
    </row>
    <row r="47" spans="2:3" ht="13.5" customHeight="1">
      <c r="B47" s="5"/>
      <c r="C47" s="5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12">
    <mergeCell ref="B28:O28"/>
    <mergeCell ref="A9:S9"/>
    <mergeCell ref="A10:S10"/>
    <mergeCell ref="A11:S11"/>
    <mergeCell ref="P28:P42"/>
    <mergeCell ref="A12:S12"/>
    <mergeCell ref="P14:P25"/>
    <mergeCell ref="B14:O14"/>
    <mergeCell ref="A5:S5"/>
    <mergeCell ref="A4:S4"/>
    <mergeCell ref="A6:S6"/>
    <mergeCell ref="A8:S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R55"/>
  <sheetViews>
    <sheetView zoomScalePageLayoutView="0" workbookViewId="0" topLeftCell="A10">
      <selection activeCell="H48" sqref="H48"/>
    </sheetView>
  </sheetViews>
  <sheetFormatPr defaultColWidth="11.421875" defaultRowHeight="12.75"/>
  <cols>
    <col min="1" max="1" width="12.7109375" style="0" customWidth="1"/>
    <col min="2" max="2" width="16.8515625" style="0" customWidth="1"/>
    <col min="3" max="3" width="16.421875" style="0" customWidth="1"/>
    <col min="4" max="4" width="18.00390625" style="0" customWidth="1"/>
    <col min="5" max="5" width="16.140625" style="0" customWidth="1"/>
  </cols>
  <sheetData>
    <row r="4" spans="1:6" ht="12.75" customHeight="1">
      <c r="A4" s="290" t="s">
        <v>50</v>
      </c>
      <c r="B4" s="290"/>
      <c r="C4" s="290"/>
      <c r="D4" s="290"/>
      <c r="E4" s="290"/>
      <c r="F4" s="290"/>
    </row>
    <row r="5" spans="1:6" ht="19.5" customHeight="1">
      <c r="A5" s="291" t="s">
        <v>57</v>
      </c>
      <c r="B5" s="291"/>
      <c r="C5" s="291"/>
      <c r="D5" s="291"/>
      <c r="E5" s="291"/>
      <c r="F5" s="291"/>
    </row>
    <row r="6" spans="1:6" ht="12.75" customHeight="1">
      <c r="A6" s="292" t="s">
        <v>472</v>
      </c>
      <c r="B6" s="292"/>
      <c r="C6" s="292"/>
      <c r="D6" s="292"/>
      <c r="E6" s="292"/>
      <c r="F6" s="292"/>
    </row>
    <row r="7" spans="1:6" ht="12.75" customHeight="1">
      <c r="A7" s="1"/>
      <c r="B7" s="1"/>
      <c r="C7" s="1"/>
      <c r="D7" s="1"/>
      <c r="E7" s="1"/>
      <c r="F7" s="1"/>
    </row>
    <row r="8" spans="1:6" ht="18" customHeight="1">
      <c r="A8" s="377" t="s">
        <v>132</v>
      </c>
      <c r="B8" s="377"/>
      <c r="C8" s="377"/>
      <c r="D8" s="377"/>
      <c r="E8" s="377"/>
      <c r="F8" s="377"/>
    </row>
    <row r="9" spans="1:6" ht="12.75" customHeight="1">
      <c r="A9" s="382" t="s">
        <v>377</v>
      </c>
      <c r="B9" s="383"/>
      <c r="C9" s="383"/>
      <c r="D9" s="383"/>
      <c r="E9" s="383"/>
      <c r="F9" s="383"/>
    </row>
    <row r="10" spans="1:6" ht="12.75" customHeight="1">
      <c r="A10" s="108"/>
      <c r="B10" s="316" t="s">
        <v>467</v>
      </c>
      <c r="C10" s="316"/>
      <c r="D10" s="316"/>
      <c r="E10" s="316"/>
      <c r="F10" s="108"/>
    </row>
    <row r="11" spans="1:6" ht="12.75" customHeight="1">
      <c r="A11" s="108"/>
      <c r="B11" s="275" t="s">
        <v>50</v>
      </c>
      <c r="C11" s="275"/>
      <c r="D11" s="275"/>
      <c r="E11" s="275"/>
      <c r="F11" s="108"/>
    </row>
    <row r="12" spans="1:6" ht="36" customHeight="1">
      <c r="A12" s="108"/>
      <c r="B12" s="42"/>
      <c r="C12" s="42"/>
      <c r="D12" s="42"/>
      <c r="E12" s="42"/>
      <c r="F12" s="108"/>
    </row>
    <row r="13" spans="2:5" ht="18.75" customHeight="1">
      <c r="B13" s="379" t="s">
        <v>10</v>
      </c>
      <c r="C13" s="380" t="s">
        <v>133</v>
      </c>
      <c r="D13" s="381" t="s">
        <v>227</v>
      </c>
      <c r="E13" s="378" t="s">
        <v>30</v>
      </c>
    </row>
    <row r="14" spans="2:18" ht="25.5" customHeight="1">
      <c r="B14" s="379"/>
      <c r="C14" s="380"/>
      <c r="D14" s="381"/>
      <c r="E14" s="378"/>
      <c r="J14" s="32"/>
      <c r="K14" s="32"/>
      <c r="L14" s="32"/>
      <c r="M14" s="32"/>
      <c r="N14" s="32"/>
      <c r="O14" s="32"/>
      <c r="P14" s="32"/>
      <c r="Q14" s="32"/>
      <c r="R14" s="32"/>
    </row>
    <row r="15" spans="2:18" ht="12.75" customHeight="1">
      <c r="B15" s="43" t="s">
        <v>187</v>
      </c>
      <c r="C15" s="43">
        <v>182</v>
      </c>
      <c r="D15" s="43">
        <v>46</v>
      </c>
      <c r="E15" s="43">
        <f aca="true" t="shared" si="0" ref="E15:E26">SUM(C15:D15)</f>
        <v>228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2:18" ht="12.75" customHeight="1">
      <c r="B16" s="43" t="s">
        <v>188</v>
      </c>
      <c r="C16" s="43">
        <v>158</v>
      </c>
      <c r="D16" s="43">
        <v>37</v>
      </c>
      <c r="E16" s="43">
        <f t="shared" si="0"/>
        <v>195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2:18" ht="12.75" customHeight="1">
      <c r="B17" s="43" t="s">
        <v>134</v>
      </c>
      <c r="C17" s="157">
        <v>147</v>
      </c>
      <c r="D17" s="157">
        <v>29</v>
      </c>
      <c r="E17" s="43">
        <f t="shared" si="0"/>
        <v>176</v>
      </c>
      <c r="J17" s="39"/>
      <c r="K17" s="39"/>
      <c r="L17" s="39"/>
      <c r="M17" s="39"/>
      <c r="N17" s="39"/>
      <c r="O17" s="39"/>
      <c r="P17" s="39"/>
      <c r="Q17" s="39"/>
      <c r="R17" s="39"/>
    </row>
    <row r="18" spans="2:18" ht="12.75" customHeight="1">
      <c r="B18" s="43" t="s">
        <v>135</v>
      </c>
      <c r="C18" s="43">
        <v>128</v>
      </c>
      <c r="D18" s="43">
        <v>47</v>
      </c>
      <c r="E18" s="43">
        <f t="shared" si="0"/>
        <v>175</v>
      </c>
      <c r="J18" s="40"/>
      <c r="K18" s="40"/>
      <c r="L18" s="40"/>
      <c r="M18" s="40"/>
      <c r="N18" s="40"/>
      <c r="O18" s="40"/>
      <c r="P18" s="40"/>
      <c r="Q18" s="40"/>
      <c r="R18" s="40"/>
    </row>
    <row r="19" spans="2:5" ht="12.75" customHeight="1">
      <c r="B19" s="43" t="s">
        <v>136</v>
      </c>
      <c r="C19" s="157">
        <v>167</v>
      </c>
      <c r="D19" s="157">
        <v>25</v>
      </c>
      <c r="E19" s="157">
        <f t="shared" si="0"/>
        <v>192</v>
      </c>
    </row>
    <row r="20" spans="2:5" ht="12.75" customHeight="1">
      <c r="B20" s="43" t="s">
        <v>137</v>
      </c>
      <c r="C20" s="43">
        <v>164</v>
      </c>
      <c r="D20" s="43">
        <v>35</v>
      </c>
      <c r="E20" s="43">
        <f t="shared" si="0"/>
        <v>199</v>
      </c>
    </row>
    <row r="21" spans="2:5" ht="12.75" customHeight="1">
      <c r="B21" s="43" t="s">
        <v>138</v>
      </c>
      <c r="C21" s="157">
        <v>181</v>
      </c>
      <c r="D21" s="157">
        <v>38</v>
      </c>
      <c r="E21" s="43">
        <f t="shared" si="0"/>
        <v>219</v>
      </c>
    </row>
    <row r="22" spans="2:5" ht="12.75" customHeight="1">
      <c r="B22" s="43" t="s">
        <v>139</v>
      </c>
      <c r="C22" s="43">
        <v>172</v>
      </c>
      <c r="D22" s="43">
        <v>41</v>
      </c>
      <c r="E22" s="43">
        <f t="shared" si="0"/>
        <v>213</v>
      </c>
    </row>
    <row r="23" spans="2:5" ht="12.75" customHeight="1">
      <c r="B23" s="43" t="s">
        <v>140</v>
      </c>
      <c r="C23" s="157">
        <v>165</v>
      </c>
      <c r="D23" s="157">
        <v>45</v>
      </c>
      <c r="E23" s="43">
        <f t="shared" si="0"/>
        <v>210</v>
      </c>
    </row>
    <row r="24" spans="2:5" ht="12.75" customHeight="1">
      <c r="B24" s="43" t="s">
        <v>141</v>
      </c>
      <c r="C24" s="43">
        <v>162</v>
      </c>
      <c r="D24" s="43">
        <v>35</v>
      </c>
      <c r="E24" s="43">
        <f t="shared" si="0"/>
        <v>197</v>
      </c>
    </row>
    <row r="25" spans="2:5" ht="12.75" customHeight="1">
      <c r="B25" s="43" t="s">
        <v>457</v>
      </c>
      <c r="C25" s="157">
        <v>134</v>
      </c>
      <c r="D25" s="157">
        <v>30</v>
      </c>
      <c r="E25" s="157">
        <f t="shared" si="0"/>
        <v>164</v>
      </c>
    </row>
    <row r="26" spans="2:5" ht="12.75" customHeight="1">
      <c r="B26" s="43" t="s">
        <v>496</v>
      </c>
      <c r="C26" s="157">
        <v>179</v>
      </c>
      <c r="D26" s="157">
        <v>47</v>
      </c>
      <c r="E26" s="157">
        <f t="shared" si="0"/>
        <v>226</v>
      </c>
    </row>
    <row r="27" spans="2:5" ht="12.75" customHeight="1">
      <c r="B27" s="72" t="s">
        <v>1</v>
      </c>
      <c r="C27" s="45">
        <f>SUM(C15:C26)</f>
        <v>1939</v>
      </c>
      <c r="D27" s="45">
        <f>SUM(D15:D26)</f>
        <v>455</v>
      </c>
      <c r="E27" s="45">
        <f>SUM(E15:E26)</f>
        <v>2394</v>
      </c>
    </row>
    <row r="28" ht="12.75">
      <c r="B28" s="12"/>
    </row>
    <row r="29" spans="2:14" ht="14.25">
      <c r="B29" s="52"/>
      <c r="C29" s="118"/>
      <c r="D29" s="118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4" ht="14.25">
      <c r="B30" s="52"/>
      <c r="C30" s="52"/>
      <c r="D30" s="52"/>
    </row>
    <row r="31" spans="2:4" ht="14.25">
      <c r="B31" s="52"/>
      <c r="C31" s="52"/>
      <c r="D31" s="52"/>
    </row>
    <row r="32" spans="1:4" ht="14.25">
      <c r="A32" s="52"/>
      <c r="B32" s="52"/>
      <c r="C32" s="52"/>
      <c r="D32" s="52"/>
    </row>
    <row r="55" ht="14.25">
      <c r="A55" s="53" t="s">
        <v>189</v>
      </c>
    </row>
  </sheetData>
  <sheetProtection/>
  <mergeCells count="11">
    <mergeCell ref="A5:F5"/>
    <mergeCell ref="A4:F4"/>
    <mergeCell ref="A6:F6"/>
    <mergeCell ref="A8:F8"/>
    <mergeCell ref="B11:E11"/>
    <mergeCell ref="B10:E10"/>
    <mergeCell ref="E13:E14"/>
    <mergeCell ref="B13:B14"/>
    <mergeCell ref="C13:C14"/>
    <mergeCell ref="D13:D14"/>
    <mergeCell ref="A9:F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T33"/>
  <sheetViews>
    <sheetView zoomScalePageLayoutView="0" workbookViewId="0" topLeftCell="A10">
      <selection activeCell="D27" sqref="D27"/>
    </sheetView>
  </sheetViews>
  <sheetFormatPr defaultColWidth="11.421875" defaultRowHeight="12.75"/>
  <cols>
    <col min="1" max="1" width="15.8515625" style="0" customWidth="1"/>
    <col min="2" max="2" width="11.7109375" style="0" customWidth="1"/>
    <col min="3" max="3" width="10.8515625" style="0" customWidth="1"/>
    <col min="4" max="4" width="19.00390625" style="0" customWidth="1"/>
    <col min="5" max="5" width="11.57421875" style="0" customWidth="1"/>
    <col min="6" max="6" width="15.57421875" style="0" customWidth="1"/>
    <col min="7" max="7" width="13.8515625" style="0" customWidth="1"/>
    <col min="8" max="8" width="21.00390625" style="0" customWidth="1"/>
  </cols>
  <sheetData>
    <row r="4" spans="1:9" ht="12.75" customHeight="1">
      <c r="A4" s="290" t="s">
        <v>0</v>
      </c>
      <c r="B4" s="290"/>
      <c r="C4" s="290"/>
      <c r="D4" s="290"/>
      <c r="E4" s="290"/>
      <c r="F4" s="290"/>
      <c r="G4" s="290"/>
      <c r="H4" s="290"/>
      <c r="I4" s="290"/>
    </row>
    <row r="5" spans="1:9" ht="19.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</row>
    <row r="6" spans="1:9" ht="15.7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</row>
    <row r="7" spans="2:8" ht="12.75" customHeight="1">
      <c r="B7" s="1"/>
      <c r="C7" s="1"/>
      <c r="D7" s="1"/>
      <c r="E7" s="1"/>
      <c r="F7" s="1"/>
      <c r="G7" s="1"/>
      <c r="H7" s="1"/>
    </row>
    <row r="8" spans="1:9" ht="18" customHeight="1">
      <c r="A8" s="386" t="s">
        <v>132</v>
      </c>
      <c r="B8" s="386"/>
      <c r="C8" s="386"/>
      <c r="D8" s="386"/>
      <c r="E8" s="386"/>
      <c r="F8" s="386"/>
      <c r="G8" s="386"/>
      <c r="H8" s="386"/>
      <c r="I8" s="386"/>
    </row>
    <row r="9" spans="1:10" ht="18.75" customHeight="1">
      <c r="A9" s="387" t="s">
        <v>406</v>
      </c>
      <c r="B9" s="387"/>
      <c r="C9" s="387"/>
      <c r="D9" s="387"/>
      <c r="E9" s="387"/>
      <c r="F9" s="387"/>
      <c r="G9" s="387"/>
      <c r="H9" s="387"/>
      <c r="I9" s="387"/>
      <c r="J9" s="107"/>
    </row>
    <row r="10" spans="1:9" ht="12.75" customHeight="1">
      <c r="A10" s="316" t="s">
        <v>467</v>
      </c>
      <c r="B10" s="316"/>
      <c r="C10" s="316"/>
      <c r="D10" s="316"/>
      <c r="E10" s="316"/>
      <c r="F10" s="316"/>
      <c r="G10" s="316"/>
      <c r="H10" s="316"/>
      <c r="I10" s="316"/>
    </row>
    <row r="11" spans="1:9" ht="12.75" customHeight="1">
      <c r="A11" s="275" t="s">
        <v>50</v>
      </c>
      <c r="B11" s="275"/>
      <c r="C11" s="275"/>
      <c r="D11" s="275"/>
      <c r="E11" s="275"/>
      <c r="F11" s="275"/>
      <c r="G11" s="275"/>
      <c r="H11" s="275"/>
      <c r="I11" s="275"/>
    </row>
    <row r="12" spans="2:8" ht="13.5" customHeight="1">
      <c r="B12" s="385"/>
      <c r="C12" s="385"/>
      <c r="D12" s="42"/>
      <c r="E12" s="42"/>
      <c r="F12" s="42"/>
      <c r="G12" s="42"/>
      <c r="H12" s="108"/>
    </row>
    <row r="13" spans="2:8" ht="18.75" customHeight="1">
      <c r="B13" s="379" t="s">
        <v>10</v>
      </c>
      <c r="C13" s="384" t="s">
        <v>30</v>
      </c>
      <c r="D13" s="384" t="s">
        <v>46</v>
      </c>
      <c r="E13" s="384" t="s">
        <v>133</v>
      </c>
      <c r="F13" s="384" t="s">
        <v>48</v>
      </c>
      <c r="G13" s="384" t="s">
        <v>227</v>
      </c>
      <c r="H13" s="384" t="s">
        <v>230</v>
      </c>
    </row>
    <row r="14" spans="2:20" ht="37.5" customHeight="1">
      <c r="B14" s="379"/>
      <c r="C14" s="384"/>
      <c r="D14" s="384"/>
      <c r="E14" s="384"/>
      <c r="F14" s="384"/>
      <c r="G14" s="384"/>
      <c r="H14" s="384"/>
      <c r="L14" s="32"/>
      <c r="M14" s="32"/>
      <c r="N14" s="32"/>
      <c r="O14" s="32"/>
      <c r="P14" s="32"/>
      <c r="Q14" s="32"/>
      <c r="R14" s="32"/>
      <c r="S14" s="32"/>
      <c r="T14" s="32"/>
    </row>
    <row r="15" spans="2:20" ht="19.5" customHeight="1">
      <c r="B15" s="109" t="s">
        <v>70</v>
      </c>
      <c r="C15" s="110">
        <v>228</v>
      </c>
      <c r="D15" s="111">
        <f>(100000/9659278)*(C15*12)</f>
        <v>28.32509841832899</v>
      </c>
      <c r="E15" s="112">
        <v>182</v>
      </c>
      <c r="F15" s="113">
        <f>(100000/9523209)*(E15*12)</f>
        <v>22.933446068441842</v>
      </c>
      <c r="G15" s="114">
        <f>C15-E15</f>
        <v>46</v>
      </c>
      <c r="H15" s="115">
        <f>(100000/9523209)*(G15*12)</f>
        <v>5.796365489825961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2:20" ht="19.5" customHeight="1">
      <c r="B16" s="109" t="s">
        <v>172</v>
      </c>
      <c r="C16" s="110">
        <v>195</v>
      </c>
      <c r="D16" s="111">
        <f aca="true" t="shared" si="0" ref="D16:D26">(100000/9659278)*(C16*12)</f>
        <v>24.22541312093927</v>
      </c>
      <c r="E16" s="112">
        <v>158</v>
      </c>
      <c r="F16" s="113">
        <f aca="true" t="shared" si="1" ref="F16:F26">(100000/9523209)*(E16*12)</f>
        <v>19.909255378097864</v>
      </c>
      <c r="G16" s="114">
        <f aca="true" t="shared" si="2" ref="G16:G26">C16-E16</f>
        <v>37</v>
      </c>
      <c r="H16" s="115">
        <f aca="true" t="shared" si="3" ref="H16:H26">(100000/9523209)*(G16*12)</f>
        <v>4.662293980946968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9.5" customHeight="1">
      <c r="B17" s="109" t="s">
        <v>177</v>
      </c>
      <c r="C17" s="110">
        <v>176</v>
      </c>
      <c r="D17" s="111">
        <f t="shared" si="0"/>
        <v>21.864988252745185</v>
      </c>
      <c r="E17" s="112">
        <v>147</v>
      </c>
      <c r="F17" s="113">
        <f t="shared" si="1"/>
        <v>18.523167978356874</v>
      </c>
      <c r="G17" s="114">
        <f t="shared" si="2"/>
        <v>29</v>
      </c>
      <c r="H17" s="115">
        <f t="shared" si="3"/>
        <v>3.654230417498975</v>
      </c>
      <c r="L17" s="39"/>
      <c r="M17" s="39"/>
      <c r="N17" s="39"/>
      <c r="O17" s="39"/>
      <c r="P17" s="39"/>
      <c r="Q17" s="39"/>
      <c r="R17" s="39"/>
      <c r="S17" s="39"/>
      <c r="T17" s="39"/>
    </row>
    <row r="18" spans="2:8" ht="19.5" customHeight="1">
      <c r="B18" s="109" t="s">
        <v>135</v>
      </c>
      <c r="C18" s="110">
        <v>175</v>
      </c>
      <c r="D18" s="111">
        <f t="shared" si="0"/>
        <v>21.740755364945496</v>
      </c>
      <c r="E18" s="112">
        <v>128</v>
      </c>
      <c r="F18" s="113">
        <f t="shared" si="1"/>
        <v>16.12901701516789</v>
      </c>
      <c r="G18" s="114">
        <f t="shared" si="2"/>
        <v>47</v>
      </c>
      <c r="H18" s="115">
        <f t="shared" si="3"/>
        <v>5.92237343525696</v>
      </c>
    </row>
    <row r="19" spans="2:8" ht="19.5" customHeight="1">
      <c r="B19" s="109" t="s">
        <v>136</v>
      </c>
      <c r="C19" s="110">
        <v>192</v>
      </c>
      <c r="D19" s="111">
        <f t="shared" si="0"/>
        <v>23.852714457540202</v>
      </c>
      <c r="E19" s="112">
        <v>167</v>
      </c>
      <c r="F19" s="113">
        <f t="shared" si="1"/>
        <v>21.043326886976857</v>
      </c>
      <c r="G19" s="114">
        <f t="shared" si="2"/>
        <v>25</v>
      </c>
      <c r="H19" s="115">
        <f t="shared" si="3"/>
        <v>3.1501986357749785</v>
      </c>
    </row>
    <row r="20" spans="2:8" ht="19.5" customHeight="1">
      <c r="B20" s="109" t="s">
        <v>137</v>
      </c>
      <c r="C20" s="110">
        <v>199</v>
      </c>
      <c r="D20" s="111">
        <f t="shared" si="0"/>
        <v>24.72234467213802</v>
      </c>
      <c r="E20" s="112">
        <v>164</v>
      </c>
      <c r="F20" s="113">
        <f t="shared" si="1"/>
        <v>20.66530305068386</v>
      </c>
      <c r="G20" s="114">
        <f t="shared" si="2"/>
        <v>35</v>
      </c>
      <c r="H20" s="115">
        <f t="shared" si="3"/>
        <v>4.41027809008497</v>
      </c>
    </row>
    <row r="21" spans="2:8" ht="19.5" customHeight="1">
      <c r="B21" s="109" t="s">
        <v>138</v>
      </c>
      <c r="C21" s="110">
        <v>219</v>
      </c>
      <c r="D21" s="111">
        <f t="shared" si="0"/>
        <v>27.207002428131794</v>
      </c>
      <c r="E21" s="112">
        <v>181</v>
      </c>
      <c r="F21" s="113">
        <f t="shared" si="1"/>
        <v>22.807438123010844</v>
      </c>
      <c r="G21" s="114">
        <f t="shared" si="2"/>
        <v>38</v>
      </c>
      <c r="H21" s="115">
        <f t="shared" si="3"/>
        <v>4.788301926377968</v>
      </c>
    </row>
    <row r="22" spans="2:8" ht="19.5" customHeight="1">
      <c r="B22" s="109" t="s">
        <v>139</v>
      </c>
      <c r="C22" s="110">
        <v>213</v>
      </c>
      <c r="D22" s="111">
        <f t="shared" si="0"/>
        <v>26.46160510133366</v>
      </c>
      <c r="E22" s="112">
        <v>172</v>
      </c>
      <c r="F22" s="113">
        <f t="shared" si="1"/>
        <v>21.67336661413185</v>
      </c>
      <c r="G22" s="114">
        <f t="shared" si="2"/>
        <v>41</v>
      </c>
      <c r="H22" s="115">
        <f t="shared" si="3"/>
        <v>5.166325762670965</v>
      </c>
    </row>
    <row r="23" spans="2:8" ht="19.5" customHeight="1">
      <c r="B23" s="109" t="s">
        <v>140</v>
      </c>
      <c r="C23" s="110">
        <v>210</v>
      </c>
      <c r="D23" s="111">
        <f t="shared" si="0"/>
        <v>26.088906437934597</v>
      </c>
      <c r="E23" s="112">
        <v>165</v>
      </c>
      <c r="F23" s="113">
        <f t="shared" si="1"/>
        <v>20.79131099611486</v>
      </c>
      <c r="G23" s="114">
        <f t="shared" si="2"/>
        <v>45</v>
      </c>
      <c r="H23" s="115">
        <f t="shared" si="3"/>
        <v>5.670357544394961</v>
      </c>
    </row>
    <row r="24" spans="2:8" ht="19.5" customHeight="1">
      <c r="B24" s="109" t="s">
        <v>141</v>
      </c>
      <c r="C24" s="110">
        <v>197</v>
      </c>
      <c r="D24" s="111">
        <f t="shared" si="0"/>
        <v>24.473878896538643</v>
      </c>
      <c r="E24" s="112">
        <v>162</v>
      </c>
      <c r="F24" s="113">
        <f t="shared" si="1"/>
        <v>20.413287159821863</v>
      </c>
      <c r="G24" s="114">
        <f t="shared" si="2"/>
        <v>35</v>
      </c>
      <c r="H24" s="115">
        <f t="shared" si="3"/>
        <v>4.41027809008497</v>
      </c>
    </row>
    <row r="25" spans="2:8" ht="19.5" customHeight="1">
      <c r="B25" s="109" t="s">
        <v>457</v>
      </c>
      <c r="C25" s="110">
        <v>164</v>
      </c>
      <c r="D25" s="111">
        <f t="shared" si="0"/>
        <v>20.374193599148924</v>
      </c>
      <c r="E25" s="112">
        <v>134</v>
      </c>
      <c r="F25" s="113">
        <f t="shared" si="1"/>
        <v>16.885064687753886</v>
      </c>
      <c r="G25" s="114">
        <f t="shared" si="2"/>
        <v>30</v>
      </c>
      <c r="H25" s="115">
        <f t="shared" si="3"/>
        <v>3.7802383629299743</v>
      </c>
    </row>
    <row r="26" spans="2:8" ht="19.5" customHeight="1">
      <c r="B26" s="109" t="s">
        <v>496</v>
      </c>
      <c r="C26" s="110">
        <v>226</v>
      </c>
      <c r="D26" s="111">
        <f t="shared" si="0"/>
        <v>28.076632642729614</v>
      </c>
      <c r="E26" s="112">
        <v>179</v>
      </c>
      <c r="F26" s="113">
        <f t="shared" si="1"/>
        <v>22.555422232148846</v>
      </c>
      <c r="G26" s="114">
        <f t="shared" si="2"/>
        <v>47</v>
      </c>
      <c r="H26" s="115">
        <f t="shared" si="3"/>
        <v>5.92237343525696</v>
      </c>
    </row>
    <row r="27" spans="2:8" ht="19.5" customHeight="1">
      <c r="B27" s="109" t="s">
        <v>1</v>
      </c>
      <c r="C27" s="109">
        <f>SUM(C15:C26)</f>
        <v>2394</v>
      </c>
      <c r="D27" s="116">
        <f>(100000/9523209)*(C27/12)*12</f>
        <v>25.138585113484332</v>
      </c>
      <c r="E27" s="109">
        <f>SUM(E15:E26)</f>
        <v>1939</v>
      </c>
      <c r="F27" s="116">
        <f>(100000/9523209)*(E27/12)*12</f>
        <v>20.360783849225612</v>
      </c>
      <c r="G27" s="109">
        <f>SUM(G15:G26)</f>
        <v>455</v>
      </c>
      <c r="H27" s="117">
        <f>(100000/9523209)*(G27/12)*12</f>
        <v>4.777801264258717</v>
      </c>
    </row>
    <row r="28" ht="12.75">
      <c r="B28" s="12"/>
    </row>
    <row r="29" spans="2:6" ht="14.25">
      <c r="B29" s="52"/>
      <c r="C29" s="52"/>
      <c r="D29" s="52"/>
      <c r="E29" s="52"/>
      <c r="F29" s="52"/>
    </row>
    <row r="30" spans="2:16" ht="14.25">
      <c r="B30" s="52"/>
      <c r="C30" s="118"/>
      <c r="D30" s="118"/>
      <c r="E30" s="118"/>
      <c r="F30" s="118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6" ht="14.25">
      <c r="B31" s="52"/>
      <c r="C31" s="52"/>
      <c r="D31" s="52"/>
      <c r="E31" s="52"/>
      <c r="F31" s="52"/>
    </row>
    <row r="32" spans="2:6" ht="14.25">
      <c r="B32" s="52"/>
      <c r="C32" s="52"/>
      <c r="D32" s="52"/>
      <c r="E32" s="52"/>
      <c r="F32" s="52"/>
    </row>
    <row r="33" spans="2:6" ht="14.25">
      <c r="B33" s="52"/>
      <c r="C33" s="52"/>
      <c r="D33" s="52"/>
      <c r="E33" s="52"/>
      <c r="F33" s="52"/>
    </row>
  </sheetData>
  <sheetProtection/>
  <mergeCells count="15">
    <mergeCell ref="A4:I4"/>
    <mergeCell ref="A6:I6"/>
    <mergeCell ref="B12:C12"/>
    <mergeCell ref="A8:I8"/>
    <mergeCell ref="B13:B14"/>
    <mergeCell ref="C13:C14"/>
    <mergeCell ref="E13:E14"/>
    <mergeCell ref="A9:I9"/>
    <mergeCell ref="A10:I10"/>
    <mergeCell ref="A11:I11"/>
    <mergeCell ref="H13:H14"/>
    <mergeCell ref="D13:D14"/>
    <mergeCell ref="F13:F14"/>
    <mergeCell ref="G13:G14"/>
    <mergeCell ref="A5:I5"/>
  </mergeCells>
  <printOptions/>
  <pageMargins left="0.885" right="0.3" top="0.3" bottom="0.3" header="0.393700787401575" footer="0.393700787401575"/>
  <pageSetup horizontalDpi="600" verticalDpi="600" orientation="landscape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AA117"/>
  <sheetViews>
    <sheetView zoomScale="115" zoomScaleNormal="115" zoomScalePageLayoutView="0" workbookViewId="0" topLeftCell="A10">
      <selection activeCell="C117" sqref="C117:H117"/>
    </sheetView>
  </sheetViews>
  <sheetFormatPr defaultColWidth="11.421875" defaultRowHeight="12.75"/>
  <cols>
    <col min="1" max="1" width="3.00390625" style="0" customWidth="1"/>
    <col min="2" max="2" width="20.57421875" style="0" customWidth="1"/>
    <col min="3" max="14" width="4.7109375" style="19" customWidth="1"/>
    <col min="15" max="15" width="6.7109375" style="0" customWidth="1"/>
    <col min="16" max="16" width="2.28125" style="0" customWidth="1"/>
    <col min="17" max="17" width="1.28515625" style="0" customWidth="1"/>
    <col min="18" max="19" width="4.7109375" style="0" customWidth="1"/>
    <col min="20" max="20" width="3.28125" style="0" customWidth="1"/>
    <col min="21" max="21" width="3.00390625" style="0" customWidth="1"/>
    <col min="22" max="22" width="3.8515625" style="0" customWidth="1"/>
    <col min="23" max="23" width="3.7109375" style="0" customWidth="1"/>
    <col min="24" max="25" width="3.28125" style="0" customWidth="1"/>
    <col min="26" max="26" width="6.57421875" style="0" customWidth="1"/>
  </cols>
  <sheetData>
    <row r="4" spans="1:27" ht="12.75" customHeight="1">
      <c r="A4" s="290" t="s"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pans="1:27" ht="18.7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85"/>
      <c r="S5" s="185"/>
      <c r="T5" s="185"/>
      <c r="U5" s="185"/>
      <c r="V5" s="185"/>
      <c r="W5" s="185"/>
      <c r="X5" s="185"/>
      <c r="Y5" s="185"/>
      <c r="Z5" s="185"/>
      <c r="AA5" s="185"/>
    </row>
    <row r="6" spans="1:27" ht="12.7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2"/>
      <c r="S6" s="22"/>
      <c r="T6" s="22"/>
      <c r="U6" s="22"/>
      <c r="V6" s="22"/>
      <c r="W6" s="22"/>
      <c r="X6" s="22"/>
      <c r="Y6" s="22"/>
      <c r="Z6" s="22"/>
      <c r="AA6" s="22"/>
    </row>
    <row r="8" spans="1:27" ht="15.75" customHeight="1">
      <c r="A8" s="274" t="s">
        <v>31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>
      <c r="A9" s="317" t="s">
        <v>404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15">
      <c r="A10" s="317" t="s">
        <v>28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5">
      <c r="A11" s="316" t="s">
        <v>467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5">
      <c r="A12" s="275" t="s">
        <v>52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2:25" ht="1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15" ht="63" customHeight="1">
      <c r="B14" s="86" t="s">
        <v>118</v>
      </c>
      <c r="C14" s="238" t="s">
        <v>70</v>
      </c>
      <c r="D14" s="238" t="s">
        <v>172</v>
      </c>
      <c r="E14" s="238" t="s">
        <v>177</v>
      </c>
      <c r="F14" s="238" t="s">
        <v>178</v>
      </c>
      <c r="G14" s="238" t="s">
        <v>179</v>
      </c>
      <c r="H14" s="238" t="s">
        <v>180</v>
      </c>
      <c r="I14" s="238" t="s">
        <v>181</v>
      </c>
      <c r="J14" s="238" t="s">
        <v>182</v>
      </c>
      <c r="K14" s="238" t="s">
        <v>183</v>
      </c>
      <c r="L14" s="238" t="s">
        <v>184</v>
      </c>
      <c r="M14" s="238" t="s">
        <v>236</v>
      </c>
      <c r="N14" s="238" t="s">
        <v>241</v>
      </c>
      <c r="O14" s="73" t="s">
        <v>1</v>
      </c>
    </row>
    <row r="15" spans="2:15" ht="15">
      <c r="B15" s="208" t="s">
        <v>326</v>
      </c>
      <c r="C15" s="43">
        <v>0</v>
      </c>
      <c r="D15" s="43">
        <v>1</v>
      </c>
      <c r="E15" s="43">
        <v>2</v>
      </c>
      <c r="F15" s="43">
        <v>1</v>
      </c>
      <c r="G15" s="43">
        <v>2</v>
      </c>
      <c r="H15" s="43">
        <v>0</v>
      </c>
      <c r="I15" s="43">
        <v>1</v>
      </c>
      <c r="J15" s="43">
        <v>1</v>
      </c>
      <c r="K15" s="43">
        <v>0</v>
      </c>
      <c r="L15" s="43">
        <v>0</v>
      </c>
      <c r="M15" s="43">
        <v>0</v>
      </c>
      <c r="N15" s="43">
        <v>1</v>
      </c>
      <c r="O15" s="210">
        <f>SUM(C15:N15)</f>
        <v>9</v>
      </c>
    </row>
    <row r="16" spans="2:15" ht="15">
      <c r="B16" s="208" t="s">
        <v>295</v>
      </c>
      <c r="C16" s="43">
        <v>0</v>
      </c>
      <c r="D16" s="43">
        <v>0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210">
        <f aca="true" t="shared" si="0" ref="O16:O50">SUM(C16:N16)</f>
        <v>1</v>
      </c>
    </row>
    <row r="17" spans="2:15" ht="15">
      <c r="B17" s="208" t="s">
        <v>343</v>
      </c>
      <c r="C17" s="43">
        <v>0</v>
      </c>
      <c r="D17" s="43">
        <v>0</v>
      </c>
      <c r="E17" s="43">
        <v>0</v>
      </c>
      <c r="F17" s="43">
        <v>0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210">
        <f t="shared" si="0"/>
        <v>1</v>
      </c>
    </row>
    <row r="18" spans="2:15" ht="15">
      <c r="B18" s="208" t="s">
        <v>269</v>
      </c>
      <c r="C18" s="43">
        <v>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210">
        <f t="shared" si="0"/>
        <v>1</v>
      </c>
    </row>
    <row r="19" spans="2:15" ht="15">
      <c r="B19" s="208" t="s">
        <v>477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1</v>
      </c>
      <c r="O19" s="210">
        <f t="shared" si="0"/>
        <v>1</v>
      </c>
    </row>
    <row r="20" spans="2:15" ht="15">
      <c r="B20" s="208" t="s">
        <v>215</v>
      </c>
      <c r="C20" s="43">
        <v>0</v>
      </c>
      <c r="D20" s="43">
        <v>3</v>
      </c>
      <c r="E20" s="43">
        <v>1</v>
      </c>
      <c r="F20" s="43">
        <v>1</v>
      </c>
      <c r="G20" s="43">
        <v>0</v>
      </c>
      <c r="H20" s="43">
        <v>2</v>
      </c>
      <c r="I20" s="43">
        <v>6</v>
      </c>
      <c r="J20" s="43">
        <v>1</v>
      </c>
      <c r="K20" s="43">
        <v>0</v>
      </c>
      <c r="L20" s="43">
        <v>3</v>
      </c>
      <c r="M20" s="43">
        <v>2</v>
      </c>
      <c r="N20" s="43">
        <v>4</v>
      </c>
      <c r="O20" s="210">
        <f t="shared" si="0"/>
        <v>23</v>
      </c>
    </row>
    <row r="21" spans="2:15" ht="15">
      <c r="B21" s="208" t="s">
        <v>338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210">
        <f t="shared" si="0"/>
        <v>1</v>
      </c>
    </row>
    <row r="22" spans="2:15" ht="15">
      <c r="B22" s="208" t="s">
        <v>347</v>
      </c>
      <c r="C22" s="43">
        <v>0</v>
      </c>
      <c r="D22" s="43">
        <v>0</v>
      </c>
      <c r="E22" s="43">
        <v>0</v>
      </c>
      <c r="F22" s="43">
        <v>0</v>
      </c>
      <c r="G22" s="43">
        <v>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210">
        <f t="shared" si="0"/>
        <v>1</v>
      </c>
    </row>
    <row r="23" spans="2:15" ht="15">
      <c r="B23" s="208" t="s">
        <v>355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1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210">
        <f t="shared" si="0"/>
        <v>1</v>
      </c>
    </row>
    <row r="24" spans="2:15" ht="15">
      <c r="B24" s="208" t="s">
        <v>359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210">
        <f t="shared" si="0"/>
        <v>1</v>
      </c>
    </row>
    <row r="25" spans="2:15" ht="15">
      <c r="B25" s="208" t="s">
        <v>255</v>
      </c>
      <c r="C25" s="43">
        <v>0</v>
      </c>
      <c r="D25" s="43">
        <v>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210">
        <f t="shared" si="0"/>
        <v>1</v>
      </c>
    </row>
    <row r="26" spans="2:15" ht="15">
      <c r="B26" s="208" t="s">
        <v>302</v>
      </c>
      <c r="C26" s="43">
        <v>0</v>
      </c>
      <c r="D26" s="43">
        <v>0</v>
      </c>
      <c r="E26" s="43">
        <v>0</v>
      </c>
      <c r="F26" s="43">
        <v>0</v>
      </c>
      <c r="G26" s="43">
        <v>1</v>
      </c>
      <c r="H26" s="43">
        <v>1</v>
      </c>
      <c r="I26" s="43">
        <v>1</v>
      </c>
      <c r="J26" s="43">
        <v>1</v>
      </c>
      <c r="K26" s="43">
        <v>0</v>
      </c>
      <c r="L26" s="43">
        <v>0</v>
      </c>
      <c r="M26" s="43">
        <v>1</v>
      </c>
      <c r="N26" s="43">
        <v>0</v>
      </c>
      <c r="O26" s="210">
        <f t="shared" si="0"/>
        <v>5</v>
      </c>
    </row>
    <row r="27" spans="2:15" ht="15">
      <c r="B27" s="208" t="s">
        <v>329</v>
      </c>
      <c r="C27" s="43">
        <v>0</v>
      </c>
      <c r="D27" s="43">
        <v>0</v>
      </c>
      <c r="E27" s="43">
        <v>0</v>
      </c>
      <c r="F27" s="43">
        <v>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3">
        <v>1</v>
      </c>
      <c r="O27" s="210">
        <f t="shared" si="0"/>
        <v>3</v>
      </c>
    </row>
    <row r="28" spans="2:15" ht="15">
      <c r="B28" s="208" t="s">
        <v>14</v>
      </c>
      <c r="C28" s="43">
        <v>6</v>
      </c>
      <c r="D28" s="43">
        <v>3</v>
      </c>
      <c r="E28" s="43">
        <v>4</v>
      </c>
      <c r="F28" s="43">
        <v>5</v>
      </c>
      <c r="G28" s="43">
        <v>7</v>
      </c>
      <c r="H28" s="43">
        <v>1</v>
      </c>
      <c r="I28" s="43">
        <v>5</v>
      </c>
      <c r="J28" s="43">
        <v>2</v>
      </c>
      <c r="K28" s="43">
        <v>3</v>
      </c>
      <c r="L28" s="43">
        <v>6</v>
      </c>
      <c r="M28" s="43">
        <v>2</v>
      </c>
      <c r="N28" s="43">
        <v>7</v>
      </c>
      <c r="O28" s="210">
        <f t="shared" si="0"/>
        <v>51</v>
      </c>
    </row>
    <row r="29" spans="2:15" ht="15">
      <c r="B29" s="208" t="s">
        <v>407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1</v>
      </c>
      <c r="K29" s="43">
        <v>0</v>
      </c>
      <c r="L29" s="43">
        <v>0</v>
      </c>
      <c r="M29" s="43">
        <v>0</v>
      </c>
      <c r="N29" s="43">
        <v>0</v>
      </c>
      <c r="O29" s="210">
        <f t="shared" si="0"/>
        <v>1</v>
      </c>
    </row>
    <row r="30" spans="2:15" ht="15">
      <c r="B30" s="208" t="s">
        <v>370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1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210">
        <f t="shared" si="0"/>
        <v>1</v>
      </c>
    </row>
    <row r="31" spans="2:15" ht="15">
      <c r="B31" s="208" t="s">
        <v>120</v>
      </c>
      <c r="C31" s="43">
        <v>0</v>
      </c>
      <c r="D31" s="43">
        <v>1</v>
      </c>
      <c r="E31" s="43">
        <v>4</v>
      </c>
      <c r="F31" s="43">
        <v>0</v>
      </c>
      <c r="G31" s="43">
        <v>0</v>
      </c>
      <c r="H31" s="43">
        <v>1</v>
      </c>
      <c r="I31" s="43">
        <v>1</v>
      </c>
      <c r="J31" s="43">
        <v>0</v>
      </c>
      <c r="K31" s="43">
        <v>0</v>
      </c>
      <c r="L31" s="43">
        <v>1</v>
      </c>
      <c r="M31" s="43">
        <v>0</v>
      </c>
      <c r="N31" s="43">
        <v>3</v>
      </c>
      <c r="O31" s="210">
        <f t="shared" si="0"/>
        <v>11</v>
      </c>
    </row>
    <row r="32" spans="2:15" ht="15">
      <c r="B32" s="208" t="s">
        <v>382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210">
        <f t="shared" si="0"/>
        <v>1</v>
      </c>
    </row>
    <row r="33" spans="2:15" ht="15">
      <c r="B33" s="208" t="s">
        <v>256</v>
      </c>
      <c r="C33" s="43">
        <v>0</v>
      </c>
      <c r="D33" s="43">
        <v>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210">
        <f t="shared" si="0"/>
        <v>1</v>
      </c>
    </row>
    <row r="34" spans="2:15" ht="15">
      <c r="B34" s="209" t="s">
        <v>270</v>
      </c>
      <c r="C34" s="202">
        <v>1</v>
      </c>
      <c r="D34" s="202">
        <v>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2">
        <v>0</v>
      </c>
      <c r="K34" s="202">
        <v>0</v>
      </c>
      <c r="L34" s="202">
        <v>1</v>
      </c>
      <c r="M34" s="202">
        <v>4</v>
      </c>
      <c r="N34" s="202">
        <v>0</v>
      </c>
      <c r="O34" s="210">
        <f t="shared" si="0"/>
        <v>6</v>
      </c>
    </row>
    <row r="35" spans="2:15" ht="15">
      <c r="B35" s="208" t="s">
        <v>271</v>
      </c>
      <c r="C35" s="43">
        <v>1</v>
      </c>
      <c r="D35" s="43">
        <v>0</v>
      </c>
      <c r="E35" s="43">
        <v>3</v>
      </c>
      <c r="F35" s="43">
        <v>1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1</v>
      </c>
      <c r="O35" s="210">
        <f t="shared" si="0"/>
        <v>6</v>
      </c>
    </row>
    <row r="36" spans="2:15" ht="15">
      <c r="B36" s="208" t="s">
        <v>272</v>
      </c>
      <c r="C36" s="43">
        <v>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210">
        <f t="shared" si="0"/>
        <v>1</v>
      </c>
    </row>
    <row r="37" spans="2:15" ht="15">
      <c r="B37" s="209" t="s">
        <v>219</v>
      </c>
      <c r="C37" s="202">
        <v>0</v>
      </c>
      <c r="D37" s="202">
        <v>1</v>
      </c>
      <c r="E37" s="202">
        <v>0</v>
      </c>
      <c r="F37" s="202">
        <v>0</v>
      </c>
      <c r="G37" s="202">
        <v>0</v>
      </c>
      <c r="H37" s="202">
        <v>3</v>
      </c>
      <c r="I37" s="202">
        <v>1</v>
      </c>
      <c r="J37" s="202">
        <v>0</v>
      </c>
      <c r="K37" s="202">
        <v>1</v>
      </c>
      <c r="L37" s="202">
        <v>0</v>
      </c>
      <c r="M37" s="202">
        <v>0</v>
      </c>
      <c r="N37" s="202">
        <v>0</v>
      </c>
      <c r="O37" s="210">
        <f t="shared" si="0"/>
        <v>6</v>
      </c>
    </row>
    <row r="38" spans="2:15" ht="15">
      <c r="B38" s="208" t="s">
        <v>317</v>
      </c>
      <c r="C38" s="43">
        <v>0</v>
      </c>
      <c r="D38" s="43">
        <v>0</v>
      </c>
      <c r="E38" s="43">
        <v>1</v>
      </c>
      <c r="F38" s="43">
        <v>0</v>
      </c>
      <c r="G38" s="43">
        <v>0</v>
      </c>
      <c r="H38" s="43">
        <v>0</v>
      </c>
      <c r="I38" s="43">
        <v>0</v>
      </c>
      <c r="J38" s="43"/>
      <c r="K38" s="43">
        <v>0</v>
      </c>
      <c r="L38" s="43">
        <v>0</v>
      </c>
      <c r="M38" s="43">
        <v>0</v>
      </c>
      <c r="N38" s="43">
        <v>0</v>
      </c>
      <c r="O38" s="210">
        <f t="shared" si="0"/>
        <v>1</v>
      </c>
    </row>
    <row r="39" spans="2:15" ht="15">
      <c r="B39" s="208" t="s">
        <v>356</v>
      </c>
      <c r="C39" s="43">
        <v>0</v>
      </c>
      <c r="D39" s="43">
        <v>1</v>
      </c>
      <c r="E39" s="43">
        <v>0</v>
      </c>
      <c r="F39" s="43">
        <v>0</v>
      </c>
      <c r="G39" s="43">
        <v>0</v>
      </c>
      <c r="H39" s="43">
        <v>2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210">
        <f t="shared" si="0"/>
        <v>3</v>
      </c>
    </row>
    <row r="40" spans="2:15" ht="15">
      <c r="B40" s="208" t="s">
        <v>121</v>
      </c>
      <c r="C40" s="43">
        <v>1</v>
      </c>
      <c r="D40" s="43">
        <v>0</v>
      </c>
      <c r="E40" s="43">
        <v>0</v>
      </c>
      <c r="F40" s="43">
        <v>4</v>
      </c>
      <c r="G40" s="43">
        <v>0</v>
      </c>
      <c r="H40" s="43">
        <v>2</v>
      </c>
      <c r="I40" s="43">
        <v>0</v>
      </c>
      <c r="J40" s="43">
        <v>2</v>
      </c>
      <c r="K40" s="43">
        <v>0</v>
      </c>
      <c r="L40" s="43">
        <v>1</v>
      </c>
      <c r="M40" s="43">
        <v>1</v>
      </c>
      <c r="N40" s="43">
        <v>1</v>
      </c>
      <c r="O40" s="210">
        <f t="shared" si="0"/>
        <v>12</v>
      </c>
    </row>
    <row r="41" spans="2:15" ht="15">
      <c r="B41" s="208" t="s">
        <v>273</v>
      </c>
      <c r="C41" s="43">
        <v>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210">
        <f t="shared" si="0"/>
        <v>1</v>
      </c>
    </row>
    <row r="42" spans="2:15" ht="15">
      <c r="B42" s="208" t="s">
        <v>299</v>
      </c>
      <c r="C42" s="43">
        <v>0</v>
      </c>
      <c r="D42" s="43">
        <v>0</v>
      </c>
      <c r="E42" s="43">
        <v>0</v>
      </c>
      <c r="F42" s="43">
        <v>0</v>
      </c>
      <c r="G42" s="43">
        <v>1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210">
        <f t="shared" si="0"/>
        <v>1</v>
      </c>
    </row>
    <row r="43" spans="2:15" ht="15">
      <c r="B43" s="208" t="s">
        <v>324</v>
      </c>
      <c r="C43" s="43">
        <v>0</v>
      </c>
      <c r="D43" s="43">
        <v>0</v>
      </c>
      <c r="E43" s="43">
        <v>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210">
        <f t="shared" si="0"/>
        <v>1</v>
      </c>
    </row>
    <row r="44" spans="2:15" ht="15">
      <c r="B44" s="208" t="s">
        <v>422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1</v>
      </c>
      <c r="L44" s="43">
        <v>0</v>
      </c>
      <c r="M44" s="43">
        <v>0</v>
      </c>
      <c r="N44" s="43">
        <v>0</v>
      </c>
      <c r="O44" s="210">
        <f t="shared" si="0"/>
        <v>1</v>
      </c>
    </row>
    <row r="45" spans="2:15" ht="15">
      <c r="B45" s="208" t="s">
        <v>296</v>
      </c>
      <c r="C45" s="43">
        <v>0</v>
      </c>
      <c r="D45" s="43">
        <v>0</v>
      </c>
      <c r="E45" s="43">
        <v>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1</v>
      </c>
      <c r="M45" s="43">
        <v>0</v>
      </c>
      <c r="N45" s="43">
        <v>0</v>
      </c>
      <c r="O45" s="210">
        <f t="shared" si="0"/>
        <v>2</v>
      </c>
    </row>
    <row r="46" spans="2:15" ht="15">
      <c r="B46" s="208" t="s">
        <v>460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</v>
      </c>
      <c r="N46" s="43">
        <v>0</v>
      </c>
      <c r="O46" s="210">
        <f t="shared" si="0"/>
        <v>1</v>
      </c>
    </row>
    <row r="47" spans="2:15" ht="15">
      <c r="B47" s="208" t="s">
        <v>148</v>
      </c>
      <c r="C47" s="43">
        <v>2</v>
      </c>
      <c r="D47" s="43">
        <v>5</v>
      </c>
      <c r="E47" s="43">
        <v>0</v>
      </c>
      <c r="F47" s="43">
        <v>2</v>
      </c>
      <c r="G47" s="43">
        <v>0</v>
      </c>
      <c r="H47" s="43">
        <v>0</v>
      </c>
      <c r="I47" s="43">
        <v>1</v>
      </c>
      <c r="J47" s="43">
        <v>1</v>
      </c>
      <c r="K47" s="43">
        <v>1</v>
      </c>
      <c r="L47" s="43">
        <v>1</v>
      </c>
      <c r="M47" s="43">
        <v>0</v>
      </c>
      <c r="N47" s="43">
        <v>1</v>
      </c>
      <c r="O47" s="210">
        <f t="shared" si="0"/>
        <v>14</v>
      </c>
    </row>
    <row r="48" spans="2:15" ht="15">
      <c r="B48" s="208" t="s">
        <v>82</v>
      </c>
      <c r="C48" s="43">
        <v>3</v>
      </c>
      <c r="D48" s="43">
        <v>5</v>
      </c>
      <c r="E48" s="43">
        <v>0</v>
      </c>
      <c r="F48" s="43">
        <v>0</v>
      </c>
      <c r="G48" s="43">
        <v>0</v>
      </c>
      <c r="H48" s="43">
        <v>0</v>
      </c>
      <c r="I48" s="43">
        <v>3</v>
      </c>
      <c r="J48" s="43">
        <v>2</v>
      </c>
      <c r="K48" s="43">
        <v>0</v>
      </c>
      <c r="L48" s="43">
        <v>3</v>
      </c>
      <c r="M48" s="43">
        <v>0</v>
      </c>
      <c r="N48" s="43">
        <v>1</v>
      </c>
      <c r="O48" s="210">
        <f t="shared" si="0"/>
        <v>17</v>
      </c>
    </row>
    <row r="49" spans="2:15" ht="15">
      <c r="B49" s="208" t="s">
        <v>379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1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210">
        <f t="shared" si="0"/>
        <v>1</v>
      </c>
    </row>
    <row r="50" spans="2:15" ht="15">
      <c r="B50" s="208" t="s">
        <v>378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1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210">
        <f t="shared" si="0"/>
        <v>1</v>
      </c>
    </row>
    <row r="51" spans="2:15" ht="15"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4"/>
    </row>
    <row r="52" spans="2:15" ht="15"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</row>
    <row r="53" spans="2:15" ht="15">
      <c r="B53" s="208" t="s">
        <v>300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3</v>
      </c>
      <c r="I53" s="43">
        <v>0</v>
      </c>
      <c r="J53" s="43">
        <v>0</v>
      </c>
      <c r="K53" s="43">
        <v>3</v>
      </c>
      <c r="L53" s="43">
        <v>0</v>
      </c>
      <c r="M53" s="43">
        <v>0</v>
      </c>
      <c r="N53" s="43">
        <v>0</v>
      </c>
      <c r="O53" s="210">
        <f aca="true" t="shared" si="1" ref="O53:O84">SUM(C53:N53)</f>
        <v>6</v>
      </c>
    </row>
    <row r="54" spans="2:15" ht="15">
      <c r="B54" s="208" t="s">
        <v>380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1</v>
      </c>
      <c r="J54" s="43">
        <v>1</v>
      </c>
      <c r="K54" s="43">
        <v>1</v>
      </c>
      <c r="L54" s="43">
        <v>0</v>
      </c>
      <c r="M54" s="43">
        <v>0</v>
      </c>
      <c r="N54" s="43">
        <v>1</v>
      </c>
      <c r="O54" s="210">
        <f t="shared" si="1"/>
        <v>4</v>
      </c>
    </row>
    <row r="55" spans="2:15" ht="15">
      <c r="B55" s="208" t="s">
        <v>330</v>
      </c>
      <c r="C55" s="43">
        <v>0</v>
      </c>
      <c r="D55" s="43">
        <v>0</v>
      </c>
      <c r="E55" s="43">
        <v>0</v>
      </c>
      <c r="F55" s="43">
        <v>1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210">
        <f t="shared" si="1"/>
        <v>1</v>
      </c>
    </row>
    <row r="56" spans="2:15" ht="15">
      <c r="B56" s="208" t="s">
        <v>424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</v>
      </c>
      <c r="L56" s="43">
        <v>0</v>
      </c>
      <c r="M56" s="43">
        <v>0</v>
      </c>
      <c r="N56" s="43">
        <v>0</v>
      </c>
      <c r="O56" s="210">
        <f t="shared" si="1"/>
        <v>1</v>
      </c>
    </row>
    <row r="57" spans="2:15" ht="15">
      <c r="B57" s="208" t="s">
        <v>313</v>
      </c>
      <c r="C57" s="43">
        <v>0</v>
      </c>
      <c r="D57" s="43">
        <v>0</v>
      </c>
      <c r="E57" s="43">
        <v>1</v>
      </c>
      <c r="F57" s="43">
        <v>0</v>
      </c>
      <c r="G57" s="43">
        <v>1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210">
        <f t="shared" si="1"/>
        <v>2</v>
      </c>
    </row>
    <row r="58" spans="2:15" ht="15">
      <c r="B58" s="208" t="s">
        <v>119</v>
      </c>
      <c r="C58" s="43">
        <v>0</v>
      </c>
      <c r="D58" s="43">
        <v>1</v>
      </c>
      <c r="E58" s="43">
        <v>1</v>
      </c>
      <c r="F58" s="43">
        <v>1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210">
        <f t="shared" si="1"/>
        <v>3</v>
      </c>
    </row>
    <row r="59" spans="2:15" ht="15">
      <c r="B59" s="208" t="s">
        <v>18</v>
      </c>
      <c r="C59" s="43">
        <v>4</v>
      </c>
      <c r="D59" s="43">
        <v>5</v>
      </c>
      <c r="E59" s="43">
        <v>0</v>
      </c>
      <c r="F59" s="43">
        <v>3</v>
      </c>
      <c r="G59" s="43">
        <v>6</v>
      </c>
      <c r="H59" s="43">
        <v>5</v>
      </c>
      <c r="I59" s="43">
        <v>0</v>
      </c>
      <c r="J59" s="43">
        <v>2</v>
      </c>
      <c r="K59" s="43">
        <v>5</v>
      </c>
      <c r="L59" s="43">
        <v>6</v>
      </c>
      <c r="M59" s="43">
        <v>1</v>
      </c>
      <c r="N59" s="43">
        <v>2</v>
      </c>
      <c r="O59" s="210">
        <f t="shared" si="1"/>
        <v>39</v>
      </c>
    </row>
    <row r="60" spans="2:15" ht="15">
      <c r="B60" s="208" t="s">
        <v>65</v>
      </c>
      <c r="C60" s="43">
        <v>1</v>
      </c>
      <c r="D60" s="43">
        <v>0</v>
      </c>
      <c r="E60" s="43">
        <v>1</v>
      </c>
      <c r="F60" s="43">
        <v>0</v>
      </c>
      <c r="G60" s="43">
        <v>4</v>
      </c>
      <c r="H60" s="43">
        <v>0</v>
      </c>
      <c r="I60" s="43">
        <v>2</v>
      </c>
      <c r="J60" s="43">
        <v>2</v>
      </c>
      <c r="K60" s="43">
        <v>3</v>
      </c>
      <c r="L60" s="43">
        <v>0</v>
      </c>
      <c r="M60" s="43">
        <v>0</v>
      </c>
      <c r="N60" s="43">
        <v>0</v>
      </c>
      <c r="O60" s="210">
        <f t="shared" si="1"/>
        <v>13</v>
      </c>
    </row>
    <row r="61" spans="2:15" ht="15">
      <c r="B61" s="208" t="s">
        <v>252</v>
      </c>
      <c r="C61" s="43">
        <v>0</v>
      </c>
      <c r="D61" s="43">
        <v>1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210">
        <f t="shared" si="1"/>
        <v>1</v>
      </c>
    </row>
    <row r="62" spans="2:15" ht="15">
      <c r="B62" s="208" t="s">
        <v>357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10">
        <f t="shared" si="1"/>
        <v>2</v>
      </c>
    </row>
    <row r="63" spans="2:15" ht="15">
      <c r="B63" s="208" t="s">
        <v>476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1</v>
      </c>
      <c r="O63" s="210">
        <f t="shared" si="1"/>
        <v>1</v>
      </c>
    </row>
    <row r="64" spans="2:15" ht="15">
      <c r="B64" s="208" t="s">
        <v>297</v>
      </c>
      <c r="C64" s="43">
        <v>0</v>
      </c>
      <c r="D64" s="43">
        <v>0</v>
      </c>
      <c r="E64" s="43">
        <v>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1</v>
      </c>
      <c r="O64" s="210">
        <f t="shared" si="1"/>
        <v>2</v>
      </c>
    </row>
    <row r="65" spans="2:15" ht="15">
      <c r="B65" s="208" t="s">
        <v>274</v>
      </c>
      <c r="C65" s="43">
        <v>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10">
        <f t="shared" si="1"/>
        <v>1</v>
      </c>
    </row>
    <row r="66" spans="2:15" ht="15">
      <c r="B66" s="208" t="s">
        <v>339</v>
      </c>
      <c r="C66" s="43">
        <v>0</v>
      </c>
      <c r="D66" s="43">
        <v>0</v>
      </c>
      <c r="E66" s="43">
        <v>0</v>
      </c>
      <c r="F66" s="43">
        <v>0</v>
      </c>
      <c r="G66" s="43">
        <v>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10">
        <f t="shared" si="1"/>
        <v>1</v>
      </c>
    </row>
    <row r="67" spans="2:15" ht="15">
      <c r="B67" s="208" t="s">
        <v>442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1</v>
      </c>
      <c r="M67" s="43">
        <v>0</v>
      </c>
      <c r="N67" s="43">
        <v>0</v>
      </c>
      <c r="O67" s="210">
        <f t="shared" si="1"/>
        <v>1</v>
      </c>
    </row>
    <row r="68" spans="2:15" ht="15">
      <c r="B68" s="209" t="s">
        <v>29</v>
      </c>
      <c r="C68" s="202">
        <v>1</v>
      </c>
      <c r="D68" s="202">
        <v>0</v>
      </c>
      <c r="E68" s="202">
        <v>2</v>
      </c>
      <c r="F68" s="202">
        <v>1</v>
      </c>
      <c r="G68" s="202">
        <v>2</v>
      </c>
      <c r="H68" s="202">
        <v>1</v>
      </c>
      <c r="I68" s="202">
        <v>0</v>
      </c>
      <c r="J68" s="202">
        <v>1</v>
      </c>
      <c r="K68" s="202">
        <v>0</v>
      </c>
      <c r="L68" s="202">
        <v>2</v>
      </c>
      <c r="M68" s="202">
        <v>0</v>
      </c>
      <c r="N68" s="202">
        <v>1</v>
      </c>
      <c r="O68" s="221">
        <f t="shared" si="1"/>
        <v>11</v>
      </c>
    </row>
    <row r="69" spans="2:15" ht="15">
      <c r="B69" s="208" t="s">
        <v>237</v>
      </c>
      <c r="C69" s="43">
        <v>2</v>
      </c>
      <c r="D69" s="43">
        <v>2</v>
      </c>
      <c r="E69" s="43">
        <v>0</v>
      </c>
      <c r="F69" s="43">
        <v>0</v>
      </c>
      <c r="G69" s="43">
        <v>2</v>
      </c>
      <c r="H69" s="43">
        <v>2</v>
      </c>
      <c r="I69" s="43">
        <v>0</v>
      </c>
      <c r="J69" s="43">
        <v>1</v>
      </c>
      <c r="K69" s="43">
        <v>3</v>
      </c>
      <c r="L69" s="43">
        <v>2</v>
      </c>
      <c r="M69" s="43">
        <v>2</v>
      </c>
      <c r="N69" s="43">
        <v>2</v>
      </c>
      <c r="O69" s="210">
        <f t="shared" si="1"/>
        <v>18</v>
      </c>
    </row>
    <row r="70" spans="2:15" ht="15">
      <c r="B70" s="208" t="s">
        <v>194</v>
      </c>
      <c r="C70" s="43">
        <v>1</v>
      </c>
      <c r="D70" s="43">
        <v>1</v>
      </c>
      <c r="E70" s="43">
        <v>1</v>
      </c>
      <c r="F70" s="43">
        <v>2</v>
      </c>
      <c r="G70" s="43">
        <v>0</v>
      </c>
      <c r="H70" s="43">
        <v>0</v>
      </c>
      <c r="I70" s="43">
        <v>2</v>
      </c>
      <c r="J70" s="43">
        <v>0</v>
      </c>
      <c r="K70" s="43">
        <v>1</v>
      </c>
      <c r="L70" s="43">
        <v>0</v>
      </c>
      <c r="M70" s="43">
        <v>2</v>
      </c>
      <c r="N70" s="43">
        <v>0</v>
      </c>
      <c r="O70" s="210">
        <f t="shared" si="1"/>
        <v>10</v>
      </c>
    </row>
    <row r="71" spans="2:15" ht="15">
      <c r="B71" s="208" t="s">
        <v>251</v>
      </c>
      <c r="C71" s="43">
        <v>0</v>
      </c>
      <c r="D71" s="43">
        <v>1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210">
        <f t="shared" si="1"/>
        <v>1</v>
      </c>
    </row>
    <row r="72" spans="2:15" ht="15">
      <c r="B72" s="208" t="s">
        <v>246</v>
      </c>
      <c r="C72" s="43">
        <v>1</v>
      </c>
      <c r="D72" s="43">
        <v>2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210">
        <f t="shared" si="1"/>
        <v>3</v>
      </c>
    </row>
    <row r="73" spans="2:15" ht="15">
      <c r="B73" s="208" t="s">
        <v>244</v>
      </c>
      <c r="C73" s="43">
        <v>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1</v>
      </c>
      <c r="L73" s="43">
        <v>0</v>
      </c>
      <c r="M73" s="43">
        <v>0</v>
      </c>
      <c r="N73" s="43">
        <v>0</v>
      </c>
      <c r="O73" s="210">
        <f t="shared" si="1"/>
        <v>2</v>
      </c>
    </row>
    <row r="74" spans="2:15" ht="15">
      <c r="B74" s="208" t="s">
        <v>15</v>
      </c>
      <c r="C74" s="43">
        <v>5</v>
      </c>
      <c r="D74" s="43">
        <v>3</v>
      </c>
      <c r="E74" s="43">
        <v>6</v>
      </c>
      <c r="F74" s="43">
        <v>4</v>
      </c>
      <c r="G74" s="43">
        <v>7</v>
      </c>
      <c r="H74" s="43">
        <v>5</v>
      </c>
      <c r="I74" s="43">
        <v>3</v>
      </c>
      <c r="J74" s="43">
        <v>10</v>
      </c>
      <c r="K74" s="43">
        <v>10</v>
      </c>
      <c r="L74" s="43">
        <v>6</v>
      </c>
      <c r="M74" s="43">
        <v>1</v>
      </c>
      <c r="N74" s="43">
        <v>3</v>
      </c>
      <c r="O74" s="210">
        <f t="shared" si="1"/>
        <v>63</v>
      </c>
    </row>
    <row r="75" spans="2:15" ht="15">
      <c r="B75" s="208" t="s">
        <v>344</v>
      </c>
      <c r="C75" s="43">
        <v>0</v>
      </c>
      <c r="D75" s="43">
        <v>0</v>
      </c>
      <c r="E75" s="43">
        <v>0</v>
      </c>
      <c r="F75" s="43">
        <v>0</v>
      </c>
      <c r="G75" s="43">
        <v>1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210">
        <f t="shared" si="1"/>
        <v>1</v>
      </c>
    </row>
    <row r="76" spans="2:15" ht="15">
      <c r="B76" s="209" t="s">
        <v>160</v>
      </c>
      <c r="C76" s="202">
        <v>0</v>
      </c>
      <c r="D76" s="202">
        <v>1</v>
      </c>
      <c r="E76" s="202">
        <v>0</v>
      </c>
      <c r="F76" s="202">
        <v>0</v>
      </c>
      <c r="G76" s="202">
        <v>0</v>
      </c>
      <c r="H76" s="202">
        <v>1</v>
      </c>
      <c r="I76" s="202">
        <v>3</v>
      </c>
      <c r="J76" s="202">
        <v>0</v>
      </c>
      <c r="K76" s="202">
        <v>1</v>
      </c>
      <c r="L76" s="202">
        <v>1</v>
      </c>
      <c r="M76" s="202">
        <v>3</v>
      </c>
      <c r="N76" s="202">
        <v>0</v>
      </c>
      <c r="O76" s="221">
        <f t="shared" si="1"/>
        <v>10</v>
      </c>
    </row>
    <row r="77" spans="2:15" ht="15">
      <c r="B77" s="208" t="s">
        <v>192</v>
      </c>
      <c r="C77" s="43">
        <v>1</v>
      </c>
      <c r="D77" s="43">
        <v>0</v>
      </c>
      <c r="E77" s="43">
        <v>1</v>
      </c>
      <c r="F77" s="43">
        <v>0</v>
      </c>
      <c r="G77" s="43">
        <v>0</v>
      </c>
      <c r="H77" s="43">
        <v>0</v>
      </c>
      <c r="I77" s="43">
        <v>4</v>
      </c>
      <c r="J77" s="43">
        <v>1</v>
      </c>
      <c r="K77" s="43">
        <v>0</v>
      </c>
      <c r="L77" s="43">
        <v>1</v>
      </c>
      <c r="M77" s="43">
        <v>6</v>
      </c>
      <c r="N77" s="43">
        <v>4</v>
      </c>
      <c r="O77" s="210">
        <f t="shared" si="1"/>
        <v>18</v>
      </c>
    </row>
    <row r="78" spans="2:15" ht="15">
      <c r="B78" s="209" t="s">
        <v>223</v>
      </c>
      <c r="C78" s="202">
        <v>2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1</v>
      </c>
      <c r="J78" s="202">
        <v>0</v>
      </c>
      <c r="K78" s="202">
        <v>0</v>
      </c>
      <c r="L78" s="202">
        <v>0</v>
      </c>
      <c r="M78" s="202">
        <v>0</v>
      </c>
      <c r="N78" s="202">
        <v>2</v>
      </c>
      <c r="O78" s="221">
        <f t="shared" si="1"/>
        <v>5</v>
      </c>
    </row>
    <row r="79" spans="2:15" ht="15">
      <c r="B79" s="209" t="s">
        <v>213</v>
      </c>
      <c r="C79" s="202">
        <v>5</v>
      </c>
      <c r="D79" s="202">
        <v>4</v>
      </c>
      <c r="E79" s="202">
        <v>0</v>
      </c>
      <c r="F79" s="202">
        <v>3</v>
      </c>
      <c r="G79" s="202">
        <v>5</v>
      </c>
      <c r="H79" s="202">
        <v>3</v>
      </c>
      <c r="I79" s="202">
        <v>1</v>
      </c>
      <c r="J79" s="202">
        <v>1</v>
      </c>
      <c r="K79" s="202">
        <v>0</v>
      </c>
      <c r="L79" s="202">
        <v>4</v>
      </c>
      <c r="M79" s="202">
        <v>3</v>
      </c>
      <c r="N79" s="202">
        <v>4</v>
      </c>
      <c r="O79" s="221">
        <f t="shared" si="1"/>
        <v>33</v>
      </c>
    </row>
    <row r="80" spans="2:15" ht="15">
      <c r="B80" s="208" t="s">
        <v>328</v>
      </c>
      <c r="C80" s="43">
        <v>0</v>
      </c>
      <c r="D80" s="43">
        <v>0</v>
      </c>
      <c r="E80" s="43">
        <v>0</v>
      </c>
      <c r="F80" s="43">
        <v>1</v>
      </c>
      <c r="G80" s="43">
        <v>0</v>
      </c>
      <c r="H80" s="43">
        <v>1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2</v>
      </c>
      <c r="O80" s="210">
        <f t="shared" si="1"/>
        <v>4</v>
      </c>
    </row>
    <row r="81" spans="2:15" ht="15">
      <c r="B81" s="208" t="s">
        <v>275</v>
      </c>
      <c r="C81" s="43">
        <v>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210">
        <f t="shared" si="1"/>
        <v>1</v>
      </c>
    </row>
    <row r="82" spans="2:15" ht="15">
      <c r="B82" s="208" t="s">
        <v>301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210">
        <f t="shared" si="1"/>
        <v>0</v>
      </c>
    </row>
    <row r="83" spans="2:15" ht="15">
      <c r="B83" s="209" t="s">
        <v>298</v>
      </c>
      <c r="C83" s="202">
        <v>0</v>
      </c>
      <c r="D83" s="202">
        <v>0</v>
      </c>
      <c r="E83" s="202">
        <v>1</v>
      </c>
      <c r="F83" s="202">
        <v>0</v>
      </c>
      <c r="G83" s="202">
        <v>1</v>
      </c>
      <c r="H83" s="202">
        <v>0</v>
      </c>
      <c r="I83" s="202">
        <v>1</v>
      </c>
      <c r="J83" s="202">
        <v>1</v>
      </c>
      <c r="K83" s="202">
        <v>3</v>
      </c>
      <c r="L83" s="202">
        <v>1</v>
      </c>
      <c r="M83" s="202">
        <v>0</v>
      </c>
      <c r="N83" s="202">
        <v>2</v>
      </c>
      <c r="O83" s="221">
        <f t="shared" si="1"/>
        <v>10</v>
      </c>
    </row>
    <row r="84" spans="2:15" ht="15">
      <c r="B84" s="208" t="s">
        <v>191</v>
      </c>
      <c r="C84" s="43">
        <v>0</v>
      </c>
      <c r="D84" s="43">
        <v>1</v>
      </c>
      <c r="E84" s="43">
        <v>0</v>
      </c>
      <c r="F84" s="43">
        <v>3</v>
      </c>
      <c r="G84" s="43">
        <v>1</v>
      </c>
      <c r="H84" s="43">
        <v>0</v>
      </c>
      <c r="I84" s="43">
        <v>0</v>
      </c>
      <c r="J84" s="43">
        <v>0</v>
      </c>
      <c r="K84" s="43">
        <v>1</v>
      </c>
      <c r="L84" s="43">
        <v>0</v>
      </c>
      <c r="M84" s="43">
        <v>0</v>
      </c>
      <c r="N84" s="43">
        <v>1</v>
      </c>
      <c r="O84" s="210">
        <f t="shared" si="1"/>
        <v>7</v>
      </c>
    </row>
    <row r="85" spans="2:15" ht="15">
      <c r="B85" s="208" t="s">
        <v>358</v>
      </c>
      <c r="C85" s="43">
        <v>0</v>
      </c>
      <c r="D85" s="43">
        <v>0</v>
      </c>
      <c r="E85" s="43">
        <v>1</v>
      </c>
      <c r="F85" s="43">
        <v>0</v>
      </c>
      <c r="G85" s="43">
        <v>0</v>
      </c>
      <c r="H85" s="43">
        <v>1</v>
      </c>
      <c r="I85" s="43">
        <v>0</v>
      </c>
      <c r="J85" s="43">
        <v>1</v>
      </c>
      <c r="K85" s="43">
        <v>0</v>
      </c>
      <c r="L85" s="43">
        <v>0</v>
      </c>
      <c r="M85" s="43">
        <v>0</v>
      </c>
      <c r="N85" s="43">
        <v>0</v>
      </c>
      <c r="O85" s="210">
        <f aca="true" t="shared" si="2" ref="O85:O103">SUM(C85:N85)</f>
        <v>3</v>
      </c>
    </row>
    <row r="86" spans="2:15" ht="15">
      <c r="B86" s="208" t="s">
        <v>316</v>
      </c>
      <c r="C86" s="43">
        <v>0</v>
      </c>
      <c r="D86" s="43">
        <v>0</v>
      </c>
      <c r="E86" s="43">
        <v>1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210">
        <f t="shared" si="2"/>
        <v>1</v>
      </c>
    </row>
    <row r="87" spans="2:15" ht="15">
      <c r="B87" s="208" t="s">
        <v>193</v>
      </c>
      <c r="C87" s="43">
        <v>1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2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210">
        <f t="shared" si="2"/>
        <v>3</v>
      </c>
    </row>
    <row r="88" spans="2:15" ht="15">
      <c r="B88" s="208" t="s">
        <v>26</v>
      </c>
      <c r="C88" s="43">
        <v>1</v>
      </c>
      <c r="D88" s="43">
        <v>1</v>
      </c>
      <c r="E88" s="43">
        <v>2</v>
      </c>
      <c r="F88" s="43">
        <v>2</v>
      </c>
      <c r="G88" s="43">
        <v>0</v>
      </c>
      <c r="H88" s="43">
        <v>1</v>
      </c>
      <c r="I88" s="43">
        <v>0</v>
      </c>
      <c r="J88" s="43">
        <v>0</v>
      </c>
      <c r="K88" s="43">
        <v>0</v>
      </c>
      <c r="L88" s="43">
        <v>1</v>
      </c>
      <c r="M88" s="43">
        <v>1</v>
      </c>
      <c r="N88" s="43">
        <v>0</v>
      </c>
      <c r="O88" s="210">
        <f t="shared" si="2"/>
        <v>9</v>
      </c>
    </row>
    <row r="89" spans="2:15" ht="15">
      <c r="B89" s="209" t="s">
        <v>214</v>
      </c>
      <c r="C89" s="202">
        <v>0</v>
      </c>
      <c r="D89" s="202">
        <v>1</v>
      </c>
      <c r="E89" s="202">
        <v>0</v>
      </c>
      <c r="F89" s="202">
        <v>0</v>
      </c>
      <c r="G89" s="202">
        <v>1</v>
      </c>
      <c r="H89" s="202">
        <v>0</v>
      </c>
      <c r="I89" s="202">
        <v>0</v>
      </c>
      <c r="J89" s="202">
        <v>0</v>
      </c>
      <c r="K89" s="202">
        <v>0</v>
      </c>
      <c r="L89" s="202">
        <v>2</v>
      </c>
      <c r="M89" s="202">
        <v>0</v>
      </c>
      <c r="N89" s="202">
        <v>1</v>
      </c>
      <c r="O89" s="221">
        <f t="shared" si="2"/>
        <v>5</v>
      </c>
    </row>
    <row r="90" spans="2:15" ht="15">
      <c r="B90" s="208" t="s">
        <v>312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210">
        <f t="shared" si="2"/>
        <v>0</v>
      </c>
    </row>
    <row r="91" spans="2:15" ht="15">
      <c r="B91" s="209" t="s">
        <v>211</v>
      </c>
      <c r="C91" s="202">
        <v>1</v>
      </c>
      <c r="D91" s="202">
        <v>0</v>
      </c>
      <c r="E91" s="202">
        <v>1</v>
      </c>
      <c r="F91" s="202">
        <v>0</v>
      </c>
      <c r="G91" s="202">
        <v>0</v>
      </c>
      <c r="H91" s="202">
        <v>1</v>
      </c>
      <c r="I91" s="202">
        <v>1</v>
      </c>
      <c r="J91" s="202">
        <v>1</v>
      </c>
      <c r="K91" s="202">
        <v>0</v>
      </c>
      <c r="L91" s="202">
        <v>0</v>
      </c>
      <c r="M91" s="202">
        <v>2</v>
      </c>
      <c r="N91" s="202">
        <v>1</v>
      </c>
      <c r="O91" s="221">
        <f t="shared" si="2"/>
        <v>8</v>
      </c>
    </row>
    <row r="92" spans="2:15" ht="15">
      <c r="B92" s="208" t="s">
        <v>318</v>
      </c>
      <c r="C92" s="43">
        <v>0</v>
      </c>
      <c r="D92" s="43">
        <v>0</v>
      </c>
      <c r="E92" s="43">
        <v>1</v>
      </c>
      <c r="F92" s="43">
        <v>0</v>
      </c>
      <c r="G92" s="43">
        <v>2</v>
      </c>
      <c r="H92" s="43">
        <v>0</v>
      </c>
      <c r="I92" s="43">
        <v>3</v>
      </c>
      <c r="J92" s="43">
        <v>1</v>
      </c>
      <c r="K92" s="43">
        <v>1</v>
      </c>
      <c r="L92" s="43">
        <v>0</v>
      </c>
      <c r="M92" s="43">
        <v>0</v>
      </c>
      <c r="N92" s="43">
        <v>0</v>
      </c>
      <c r="O92" s="210">
        <f t="shared" si="2"/>
        <v>8</v>
      </c>
    </row>
    <row r="93" spans="2:15" ht="15">
      <c r="B93" s="208" t="s">
        <v>421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1</v>
      </c>
      <c r="L93" s="43">
        <v>0</v>
      </c>
      <c r="M93" s="43">
        <v>0</v>
      </c>
      <c r="N93" s="43">
        <v>0</v>
      </c>
      <c r="O93" s="210">
        <f t="shared" si="2"/>
        <v>1</v>
      </c>
    </row>
    <row r="94" spans="2:15" ht="15">
      <c r="B94" s="208" t="s">
        <v>327</v>
      </c>
      <c r="C94" s="43">
        <v>0</v>
      </c>
      <c r="D94" s="43">
        <v>0</v>
      </c>
      <c r="E94" s="43">
        <v>0</v>
      </c>
      <c r="F94" s="43">
        <v>2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210">
        <f t="shared" si="2"/>
        <v>2</v>
      </c>
    </row>
    <row r="95" spans="2:15" ht="15">
      <c r="B95" s="208" t="s">
        <v>325</v>
      </c>
      <c r="C95" s="43">
        <v>0</v>
      </c>
      <c r="D95" s="43">
        <v>0</v>
      </c>
      <c r="E95" s="43">
        <v>1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210">
        <f t="shared" si="2"/>
        <v>1</v>
      </c>
    </row>
    <row r="96" spans="2:15" ht="15">
      <c r="B96" s="208" t="s">
        <v>16</v>
      </c>
      <c r="C96" s="43">
        <v>3</v>
      </c>
      <c r="D96" s="43">
        <v>1</v>
      </c>
      <c r="E96" s="43">
        <v>2</v>
      </c>
      <c r="F96" s="43">
        <v>2</v>
      </c>
      <c r="G96" s="43">
        <v>2</v>
      </c>
      <c r="H96" s="43">
        <v>2</v>
      </c>
      <c r="I96" s="43">
        <v>4</v>
      </c>
      <c r="J96" s="43">
        <v>6</v>
      </c>
      <c r="K96" s="43">
        <v>6</v>
      </c>
      <c r="L96" s="43">
        <v>4</v>
      </c>
      <c r="M96" s="43">
        <v>6</v>
      </c>
      <c r="N96" s="43">
        <v>4</v>
      </c>
      <c r="O96" s="210">
        <f t="shared" si="2"/>
        <v>42</v>
      </c>
    </row>
    <row r="97" spans="2:15" ht="15">
      <c r="B97" s="208" t="s">
        <v>190</v>
      </c>
      <c r="C97" s="43">
        <v>1</v>
      </c>
      <c r="D97" s="43">
        <v>1</v>
      </c>
      <c r="E97" s="43">
        <v>0</v>
      </c>
      <c r="F97" s="43">
        <v>0</v>
      </c>
      <c r="G97" s="43">
        <v>0</v>
      </c>
      <c r="H97" s="43">
        <v>3</v>
      </c>
      <c r="I97" s="43">
        <v>1</v>
      </c>
      <c r="J97" s="43">
        <v>0</v>
      </c>
      <c r="K97" s="43">
        <v>2</v>
      </c>
      <c r="L97" s="43">
        <v>0</v>
      </c>
      <c r="M97" s="43">
        <v>1</v>
      </c>
      <c r="N97" s="43">
        <v>0</v>
      </c>
      <c r="O97" s="210">
        <f t="shared" si="2"/>
        <v>9</v>
      </c>
    </row>
    <row r="98" spans="2:15" ht="15">
      <c r="B98" s="209" t="s">
        <v>253</v>
      </c>
      <c r="C98" s="202">
        <v>0</v>
      </c>
      <c r="D98" s="202">
        <v>2</v>
      </c>
      <c r="E98" s="202">
        <v>0</v>
      </c>
      <c r="F98" s="202">
        <v>0</v>
      </c>
      <c r="G98" s="202">
        <v>0</v>
      </c>
      <c r="H98" s="202">
        <v>0</v>
      </c>
      <c r="I98" s="202">
        <v>0</v>
      </c>
      <c r="J98" s="202">
        <v>2</v>
      </c>
      <c r="K98" s="202">
        <v>0</v>
      </c>
      <c r="L98" s="202">
        <v>0</v>
      </c>
      <c r="M98" s="202">
        <v>0</v>
      </c>
      <c r="N98" s="202">
        <v>0</v>
      </c>
      <c r="O98" s="221">
        <f t="shared" si="2"/>
        <v>4</v>
      </c>
    </row>
    <row r="99" spans="2:15" ht="15">
      <c r="B99" s="208" t="s">
        <v>314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210">
        <f t="shared" si="2"/>
        <v>0</v>
      </c>
    </row>
    <row r="100" spans="2:15" ht="15">
      <c r="B100" s="208" t="s">
        <v>458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2</v>
      </c>
      <c r="N100" s="43">
        <v>0</v>
      </c>
      <c r="O100" s="210">
        <f t="shared" si="2"/>
        <v>2</v>
      </c>
    </row>
    <row r="101" spans="2:15" ht="15">
      <c r="B101" s="208" t="s">
        <v>453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1</v>
      </c>
      <c r="M101" s="43">
        <v>0</v>
      </c>
      <c r="N101" s="43">
        <v>0</v>
      </c>
      <c r="O101" s="210">
        <f t="shared" si="2"/>
        <v>1</v>
      </c>
    </row>
    <row r="102" spans="2:15" ht="15">
      <c r="B102" s="208" t="s">
        <v>381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1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210">
        <f t="shared" si="2"/>
        <v>1</v>
      </c>
    </row>
    <row r="103" spans="2:15" ht="15">
      <c r="B103" s="208" t="s">
        <v>340</v>
      </c>
      <c r="C103" s="43">
        <v>0</v>
      </c>
      <c r="D103" s="43">
        <v>0</v>
      </c>
      <c r="E103" s="43">
        <v>0</v>
      </c>
      <c r="F103" s="43">
        <v>0</v>
      </c>
      <c r="G103" s="43">
        <v>1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2</v>
      </c>
      <c r="O103" s="210">
        <f t="shared" si="2"/>
        <v>3</v>
      </c>
    </row>
    <row r="104" spans="2:15" ht="15">
      <c r="B104" s="22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4"/>
    </row>
    <row r="105" spans="2:15" ht="15"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7"/>
    </row>
    <row r="106" spans="2:15" ht="15">
      <c r="B106" s="208" t="s">
        <v>423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2</v>
      </c>
      <c r="L106" s="43">
        <v>0</v>
      </c>
      <c r="M106" s="43">
        <v>0</v>
      </c>
      <c r="N106" s="43">
        <v>0</v>
      </c>
      <c r="O106" s="210">
        <f aca="true" t="shared" si="3" ref="O106:O114">SUM(C106:N106)</f>
        <v>2</v>
      </c>
    </row>
    <row r="107" spans="2:15" ht="15">
      <c r="B107" s="209" t="s">
        <v>56</v>
      </c>
      <c r="C107" s="202">
        <v>1</v>
      </c>
      <c r="D107" s="202">
        <v>0</v>
      </c>
      <c r="E107" s="202">
        <v>1</v>
      </c>
      <c r="F107" s="202">
        <v>1</v>
      </c>
      <c r="G107" s="202">
        <v>1</v>
      </c>
      <c r="H107" s="202">
        <v>1</v>
      </c>
      <c r="I107" s="202">
        <v>5</v>
      </c>
      <c r="J107" s="202">
        <v>1</v>
      </c>
      <c r="K107" s="202">
        <v>2</v>
      </c>
      <c r="L107" s="202">
        <v>1</v>
      </c>
      <c r="M107" s="202">
        <v>2</v>
      </c>
      <c r="N107" s="202">
        <v>0</v>
      </c>
      <c r="O107" s="221">
        <f t="shared" si="3"/>
        <v>16</v>
      </c>
    </row>
    <row r="108" spans="2:15" ht="15">
      <c r="B108" s="208" t="s">
        <v>341</v>
      </c>
      <c r="C108" s="43">
        <v>0</v>
      </c>
      <c r="D108" s="43">
        <v>0</v>
      </c>
      <c r="E108" s="43">
        <v>0</v>
      </c>
      <c r="F108" s="43">
        <v>0</v>
      </c>
      <c r="G108" s="43">
        <v>3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210">
        <f t="shared" si="3"/>
        <v>3</v>
      </c>
    </row>
    <row r="109" spans="2:15" ht="15">
      <c r="B109" s="209" t="s">
        <v>212</v>
      </c>
      <c r="C109" s="202">
        <v>1</v>
      </c>
      <c r="D109" s="202">
        <v>3</v>
      </c>
      <c r="E109" s="202">
        <v>4</v>
      </c>
      <c r="F109" s="202">
        <v>1</v>
      </c>
      <c r="G109" s="202">
        <v>0</v>
      </c>
      <c r="H109" s="202">
        <v>2</v>
      </c>
      <c r="I109" s="202">
        <v>0</v>
      </c>
      <c r="J109" s="202">
        <v>0</v>
      </c>
      <c r="K109" s="202">
        <v>2</v>
      </c>
      <c r="L109" s="202">
        <v>0</v>
      </c>
      <c r="M109" s="202">
        <v>2</v>
      </c>
      <c r="N109" s="202">
        <v>0</v>
      </c>
      <c r="O109" s="221">
        <f t="shared" si="3"/>
        <v>15</v>
      </c>
    </row>
    <row r="110" spans="2:15" ht="15">
      <c r="B110" s="208" t="s">
        <v>75</v>
      </c>
      <c r="C110" s="43">
        <v>1</v>
      </c>
      <c r="D110" s="43">
        <v>0</v>
      </c>
      <c r="E110" s="43">
        <v>0</v>
      </c>
      <c r="F110" s="43">
        <v>0</v>
      </c>
      <c r="G110" s="43">
        <v>0</v>
      </c>
      <c r="H110" s="43">
        <v>2</v>
      </c>
      <c r="I110" s="43">
        <v>1</v>
      </c>
      <c r="J110" s="43">
        <v>1</v>
      </c>
      <c r="K110" s="43">
        <v>1</v>
      </c>
      <c r="L110" s="43">
        <v>0</v>
      </c>
      <c r="M110" s="43">
        <v>0</v>
      </c>
      <c r="N110" s="43">
        <v>1</v>
      </c>
      <c r="O110" s="210">
        <f t="shared" si="3"/>
        <v>7</v>
      </c>
    </row>
    <row r="111" spans="2:15" ht="15">
      <c r="B111" s="209" t="s">
        <v>276</v>
      </c>
      <c r="C111" s="202">
        <v>1</v>
      </c>
      <c r="D111" s="202">
        <v>0</v>
      </c>
      <c r="E111" s="202">
        <v>0</v>
      </c>
      <c r="F111" s="202">
        <v>0</v>
      </c>
      <c r="G111" s="202">
        <v>0</v>
      </c>
      <c r="H111" s="202">
        <v>0</v>
      </c>
      <c r="I111" s="202">
        <v>0</v>
      </c>
      <c r="J111" s="202">
        <v>0</v>
      </c>
      <c r="K111" s="202">
        <v>0</v>
      </c>
      <c r="L111" s="202">
        <v>0</v>
      </c>
      <c r="M111" s="202">
        <v>0</v>
      </c>
      <c r="N111" s="202">
        <v>0</v>
      </c>
      <c r="O111" s="221">
        <f t="shared" si="3"/>
        <v>1</v>
      </c>
    </row>
    <row r="112" spans="2:15" ht="15">
      <c r="B112" s="239" t="s">
        <v>155</v>
      </c>
      <c r="C112" s="240">
        <v>9</v>
      </c>
      <c r="D112" s="240">
        <v>13</v>
      </c>
      <c r="E112" s="240">
        <v>4</v>
      </c>
      <c r="F112" s="240">
        <v>5</v>
      </c>
      <c r="G112" s="240">
        <v>3</v>
      </c>
      <c r="H112" s="240">
        <v>10</v>
      </c>
      <c r="I112" s="240">
        <v>6</v>
      </c>
      <c r="J112" s="240">
        <v>8</v>
      </c>
      <c r="K112" s="240">
        <v>3</v>
      </c>
      <c r="L112" s="240">
        <v>8</v>
      </c>
      <c r="M112" s="240">
        <v>0</v>
      </c>
      <c r="N112" s="240">
        <v>3</v>
      </c>
      <c r="O112" s="241">
        <f t="shared" si="3"/>
        <v>72</v>
      </c>
    </row>
    <row r="113" spans="2:15" ht="15">
      <c r="B113" s="242" t="s">
        <v>254</v>
      </c>
      <c r="C113" s="243">
        <v>0</v>
      </c>
      <c r="D113" s="243">
        <v>1</v>
      </c>
      <c r="E113" s="243">
        <v>0</v>
      </c>
      <c r="F113" s="243">
        <v>0</v>
      </c>
      <c r="G113" s="243">
        <v>0</v>
      </c>
      <c r="H113" s="243">
        <v>0</v>
      </c>
      <c r="I113" s="243">
        <v>0</v>
      </c>
      <c r="J113" s="243">
        <v>0</v>
      </c>
      <c r="K113" s="243">
        <v>0</v>
      </c>
      <c r="L113" s="243">
        <v>0</v>
      </c>
      <c r="M113" s="243">
        <v>0</v>
      </c>
      <c r="N113" s="243">
        <v>0</v>
      </c>
      <c r="O113" s="244">
        <f t="shared" si="3"/>
        <v>1</v>
      </c>
    </row>
    <row r="114" spans="2:15" ht="15">
      <c r="B114" s="208" t="s">
        <v>342</v>
      </c>
      <c r="C114" s="43">
        <v>0</v>
      </c>
      <c r="D114" s="43">
        <v>0</v>
      </c>
      <c r="E114" s="43">
        <v>0</v>
      </c>
      <c r="F114" s="43">
        <v>0</v>
      </c>
      <c r="G114" s="43">
        <v>1</v>
      </c>
      <c r="H114" s="43">
        <v>2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210">
        <f t="shared" si="3"/>
        <v>3</v>
      </c>
    </row>
    <row r="115" spans="2:15" ht="15">
      <c r="B115" s="72" t="s">
        <v>1</v>
      </c>
      <c r="C115" s="45">
        <f aca="true" t="shared" si="4" ref="C115:L115">SUM(C15:C114)</f>
        <v>63</v>
      </c>
      <c r="D115" s="45">
        <f t="shared" si="4"/>
        <v>67</v>
      </c>
      <c r="E115" s="45">
        <f t="shared" si="4"/>
        <v>51</v>
      </c>
      <c r="F115" s="45">
        <f t="shared" si="4"/>
        <v>47</v>
      </c>
      <c r="G115" s="45">
        <f t="shared" si="4"/>
        <v>58</v>
      </c>
      <c r="H115" s="45">
        <f t="shared" si="4"/>
        <v>64</v>
      </c>
      <c r="I115" s="45">
        <f t="shared" si="4"/>
        <v>64</v>
      </c>
      <c r="J115" s="45">
        <f t="shared" si="4"/>
        <v>52</v>
      </c>
      <c r="K115" s="45">
        <f t="shared" si="4"/>
        <v>59</v>
      </c>
      <c r="L115" s="45">
        <f t="shared" si="4"/>
        <v>58</v>
      </c>
      <c r="M115" s="45">
        <f>SUM(M15:M114)</f>
        <v>46</v>
      </c>
      <c r="N115" s="45">
        <f>SUM(N15:N114)</f>
        <v>59</v>
      </c>
      <c r="O115" s="45">
        <f>SUM(C115:M115)</f>
        <v>629</v>
      </c>
    </row>
    <row r="117" spans="2:14" ht="12.75">
      <c r="B117" s="106"/>
      <c r="C117" s="388" t="s">
        <v>125</v>
      </c>
      <c r="D117" s="389"/>
      <c r="E117" s="389"/>
      <c r="F117" s="389"/>
      <c r="G117" s="389"/>
      <c r="H117" s="390"/>
      <c r="I117" s="220"/>
      <c r="J117" s="220"/>
      <c r="K117" s="220"/>
      <c r="L117" s="220"/>
      <c r="M117" s="220"/>
      <c r="N117" s="220"/>
    </row>
  </sheetData>
  <sheetProtection/>
  <mergeCells count="9">
    <mergeCell ref="C117:H117"/>
    <mergeCell ref="A4:Q4"/>
    <mergeCell ref="A10:Q10"/>
    <mergeCell ref="A11:Q11"/>
    <mergeCell ref="A12:Q12"/>
    <mergeCell ref="A5:Q5"/>
    <mergeCell ref="A6:Q6"/>
    <mergeCell ref="A8:Q8"/>
    <mergeCell ref="A9:Q9"/>
  </mergeCells>
  <printOptions/>
  <pageMargins left="0.590551181102362" right="0.393700787401575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AA87"/>
  <sheetViews>
    <sheetView zoomScale="115" zoomScaleNormal="115" zoomScalePageLayoutView="0" workbookViewId="0" topLeftCell="A7">
      <selection activeCell="V18" sqref="V18"/>
    </sheetView>
  </sheetViews>
  <sheetFormatPr defaultColWidth="11.421875" defaultRowHeight="12.75"/>
  <cols>
    <col min="1" max="2" width="1.7109375" style="0" customWidth="1"/>
    <col min="3" max="3" width="16.140625" style="0" customWidth="1"/>
    <col min="4" max="4" width="4.140625" style="0" customWidth="1"/>
    <col min="5" max="16" width="4.7109375" style="0" customWidth="1"/>
    <col min="17" max="17" width="6.8515625" style="0" customWidth="1"/>
    <col min="18" max="18" width="0.85546875" style="0" customWidth="1"/>
    <col min="19" max="20" width="3.421875" style="0" customWidth="1"/>
    <col min="21" max="21" width="3.140625" style="0" customWidth="1"/>
    <col min="22" max="24" width="4.7109375" style="0" customWidth="1"/>
    <col min="25" max="25" width="7.421875" style="0" customWidth="1"/>
    <col min="26" max="26" width="8.140625" style="0" customWidth="1"/>
    <col min="27" max="27" width="4.28125" style="0" customWidth="1"/>
  </cols>
  <sheetData>
    <row r="4" spans="1:27" ht="12.75" customHeight="1">
      <c r="A4" s="290" t="s"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184"/>
      <c r="T4" s="184"/>
      <c r="U4" s="184"/>
      <c r="V4" s="184"/>
      <c r="W4" s="184"/>
      <c r="X4" s="184"/>
      <c r="Y4" s="184"/>
      <c r="Z4" s="184"/>
      <c r="AA4" s="184"/>
    </row>
    <row r="5" spans="1:27" ht="18.7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185"/>
      <c r="T5" s="185"/>
      <c r="U5" s="185"/>
      <c r="V5" s="185"/>
      <c r="W5" s="185"/>
      <c r="X5" s="185"/>
      <c r="Y5" s="185"/>
      <c r="Z5" s="185"/>
      <c r="AA5" s="185"/>
    </row>
    <row r="6" spans="1:27" ht="12.7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2"/>
      <c r="T6" s="22"/>
      <c r="U6" s="22"/>
      <c r="V6" s="22"/>
      <c r="W6" s="22"/>
      <c r="X6" s="22"/>
      <c r="Y6" s="22"/>
      <c r="Z6" s="22"/>
      <c r="AA6" s="22"/>
    </row>
    <row r="8" spans="1:27" ht="15.75" customHeight="1">
      <c r="A8" s="274" t="s">
        <v>31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32"/>
      <c r="T8" s="32"/>
      <c r="U8" s="32"/>
      <c r="V8" s="32"/>
      <c r="W8" s="32"/>
      <c r="X8" s="32"/>
      <c r="Y8" s="32"/>
      <c r="Z8" s="32"/>
      <c r="AA8" s="32"/>
    </row>
    <row r="9" spans="1:27" ht="15">
      <c r="A9" s="317" t="s">
        <v>395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3"/>
      <c r="T9" s="33"/>
      <c r="U9" s="33"/>
      <c r="V9" s="33"/>
      <c r="W9" s="33"/>
      <c r="X9" s="33"/>
      <c r="Y9" s="33"/>
      <c r="Z9" s="33"/>
      <c r="AA9" s="33"/>
    </row>
    <row r="10" spans="1:27" ht="15">
      <c r="A10" s="317" t="s">
        <v>28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5">
      <c r="A11" s="316" t="s">
        <v>467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5">
      <c r="A12" s="275" t="s">
        <v>109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40"/>
      <c r="T12" s="40"/>
      <c r="U12" s="40"/>
      <c r="V12" s="40"/>
      <c r="W12" s="40"/>
      <c r="X12" s="40"/>
      <c r="Y12" s="40"/>
      <c r="Z12" s="40"/>
      <c r="AA12" s="40"/>
    </row>
    <row r="13" spans="3:4" ht="15">
      <c r="C13" s="42"/>
      <c r="D13" s="5"/>
    </row>
    <row r="14" spans="3:17" ht="63" customHeight="1">
      <c r="C14" s="391" t="s">
        <v>118</v>
      </c>
      <c r="D14" s="392"/>
      <c r="E14" s="238" t="s">
        <v>70</v>
      </c>
      <c r="F14" s="238" t="s">
        <v>172</v>
      </c>
      <c r="G14" s="238" t="s">
        <v>177</v>
      </c>
      <c r="H14" s="238" t="s">
        <v>178</v>
      </c>
      <c r="I14" s="238" t="s">
        <v>179</v>
      </c>
      <c r="J14" s="238" t="s">
        <v>180</v>
      </c>
      <c r="K14" s="238" t="s">
        <v>181</v>
      </c>
      <c r="L14" s="238" t="s">
        <v>182</v>
      </c>
      <c r="M14" s="238" t="s">
        <v>183</v>
      </c>
      <c r="N14" s="238" t="s">
        <v>184</v>
      </c>
      <c r="O14" s="238" t="s">
        <v>236</v>
      </c>
      <c r="P14" s="238" t="s">
        <v>241</v>
      </c>
      <c r="Q14" s="73" t="s">
        <v>1</v>
      </c>
    </row>
    <row r="15" spans="3:17" ht="15">
      <c r="C15" s="197" t="s">
        <v>69</v>
      </c>
      <c r="D15" s="198"/>
      <c r="E15" s="90">
        <v>1</v>
      </c>
      <c r="F15" s="90">
        <v>1</v>
      </c>
      <c r="G15" s="90">
        <v>1</v>
      </c>
      <c r="H15" s="90">
        <v>0</v>
      </c>
      <c r="I15" s="90">
        <v>1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2</v>
      </c>
      <c r="Q15" s="90">
        <f aca="true" t="shared" si="0" ref="Q15:Q50">SUM(E15:P15)</f>
        <v>6</v>
      </c>
    </row>
    <row r="16" spans="3:17" ht="15">
      <c r="C16" s="197" t="s">
        <v>197</v>
      </c>
      <c r="D16" s="198"/>
      <c r="E16" s="90">
        <v>2</v>
      </c>
      <c r="F16" s="90">
        <v>2</v>
      </c>
      <c r="G16" s="90">
        <v>0</v>
      </c>
      <c r="H16" s="90">
        <v>1</v>
      </c>
      <c r="I16" s="90">
        <v>1</v>
      </c>
      <c r="J16" s="90">
        <v>0</v>
      </c>
      <c r="K16" s="90">
        <v>0</v>
      </c>
      <c r="L16" s="90">
        <v>1</v>
      </c>
      <c r="M16" s="90">
        <v>2</v>
      </c>
      <c r="N16" s="90">
        <v>1</v>
      </c>
      <c r="O16" s="90">
        <v>2</v>
      </c>
      <c r="P16" s="90">
        <v>0</v>
      </c>
      <c r="Q16" s="90">
        <f t="shared" si="0"/>
        <v>12</v>
      </c>
    </row>
    <row r="17" spans="3:17" ht="15">
      <c r="C17" s="135" t="s">
        <v>258</v>
      </c>
      <c r="D17" s="136"/>
      <c r="E17" s="92">
        <v>0</v>
      </c>
      <c r="F17" s="92">
        <v>1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69">
        <f t="shared" si="0"/>
        <v>1</v>
      </c>
    </row>
    <row r="18" spans="3:17" ht="15">
      <c r="C18" s="135" t="s">
        <v>303</v>
      </c>
      <c r="D18" s="136"/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69">
        <f t="shared" si="0"/>
        <v>0</v>
      </c>
    </row>
    <row r="19" spans="3:17" ht="15">
      <c r="C19" s="135" t="s">
        <v>360</v>
      </c>
      <c r="D19" s="136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1</v>
      </c>
      <c r="K19" s="92">
        <v>1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69">
        <f t="shared" si="0"/>
        <v>2</v>
      </c>
    </row>
    <row r="20" spans="3:17" ht="15">
      <c r="C20" s="135" t="s">
        <v>373</v>
      </c>
      <c r="D20" s="136"/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1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69">
        <f t="shared" si="0"/>
        <v>1</v>
      </c>
    </row>
    <row r="21" spans="3:17" ht="15">
      <c r="C21" s="135" t="s">
        <v>224</v>
      </c>
      <c r="D21" s="136"/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1</v>
      </c>
      <c r="K21" s="92">
        <v>0</v>
      </c>
      <c r="L21" s="92">
        <v>0</v>
      </c>
      <c r="M21" s="92">
        <v>0</v>
      </c>
      <c r="N21" s="92">
        <v>1</v>
      </c>
      <c r="O21" s="92">
        <v>0</v>
      </c>
      <c r="P21" s="92">
        <v>0</v>
      </c>
      <c r="Q21" s="69">
        <f t="shared" si="0"/>
        <v>2</v>
      </c>
    </row>
    <row r="22" spans="3:17" ht="15">
      <c r="C22" s="197" t="s">
        <v>66</v>
      </c>
      <c r="D22" s="198"/>
      <c r="E22" s="90">
        <v>2</v>
      </c>
      <c r="F22" s="90">
        <v>1</v>
      </c>
      <c r="G22" s="90">
        <v>1</v>
      </c>
      <c r="H22" s="90">
        <v>0</v>
      </c>
      <c r="I22" s="90">
        <v>0</v>
      </c>
      <c r="J22" s="90">
        <v>1</v>
      </c>
      <c r="K22" s="90">
        <v>0</v>
      </c>
      <c r="L22" s="90">
        <v>2</v>
      </c>
      <c r="M22" s="90">
        <v>1</v>
      </c>
      <c r="N22" s="90">
        <v>1</v>
      </c>
      <c r="O22" s="90">
        <v>1</v>
      </c>
      <c r="P22" s="90">
        <v>1</v>
      </c>
      <c r="Q22" s="90">
        <f t="shared" si="0"/>
        <v>11</v>
      </c>
    </row>
    <row r="23" spans="3:17" ht="15">
      <c r="C23" s="135" t="s">
        <v>483</v>
      </c>
      <c r="D23" s="136"/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2</v>
      </c>
      <c r="N23" s="92">
        <v>1</v>
      </c>
      <c r="O23" s="92">
        <v>0</v>
      </c>
      <c r="P23" s="92">
        <v>1</v>
      </c>
      <c r="Q23" s="69">
        <f t="shared" si="0"/>
        <v>4</v>
      </c>
    </row>
    <row r="24" spans="3:17" ht="15">
      <c r="C24" s="135" t="s">
        <v>292</v>
      </c>
      <c r="D24" s="136"/>
      <c r="E24" s="92">
        <v>1</v>
      </c>
      <c r="F24" s="92">
        <v>1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69">
        <f t="shared" si="0"/>
        <v>2</v>
      </c>
    </row>
    <row r="25" spans="3:17" ht="15">
      <c r="C25" s="135" t="s">
        <v>345</v>
      </c>
      <c r="D25" s="136"/>
      <c r="E25" s="92">
        <v>0</v>
      </c>
      <c r="F25" s="92">
        <v>0</v>
      </c>
      <c r="G25" s="92">
        <v>0</v>
      </c>
      <c r="H25" s="92">
        <v>0</v>
      </c>
      <c r="I25" s="92">
        <v>1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1</v>
      </c>
      <c r="P25" s="92">
        <v>0</v>
      </c>
      <c r="Q25" s="69">
        <f t="shared" si="0"/>
        <v>2</v>
      </c>
    </row>
    <row r="26" spans="3:17" ht="15">
      <c r="C26" s="197" t="s">
        <v>17</v>
      </c>
      <c r="D26" s="198"/>
      <c r="E26" s="90">
        <v>5</v>
      </c>
      <c r="F26" s="90">
        <v>5</v>
      </c>
      <c r="G26" s="90">
        <v>1</v>
      </c>
      <c r="H26" s="90">
        <v>1</v>
      </c>
      <c r="I26" s="90">
        <v>1</v>
      </c>
      <c r="J26" s="90">
        <v>2</v>
      </c>
      <c r="K26" s="90">
        <v>4</v>
      </c>
      <c r="L26" s="90">
        <v>0</v>
      </c>
      <c r="M26" s="90">
        <v>1</v>
      </c>
      <c r="N26" s="90">
        <v>4</v>
      </c>
      <c r="O26" s="90">
        <v>2</v>
      </c>
      <c r="P26" s="90">
        <v>2</v>
      </c>
      <c r="Q26" s="90">
        <f t="shared" si="0"/>
        <v>28</v>
      </c>
    </row>
    <row r="27" spans="3:17" ht="15">
      <c r="C27" s="135" t="s">
        <v>277</v>
      </c>
      <c r="D27" s="136"/>
      <c r="E27" s="92">
        <v>1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69">
        <f t="shared" si="0"/>
        <v>1</v>
      </c>
    </row>
    <row r="28" spans="3:17" ht="15">
      <c r="C28" s="135" t="s">
        <v>372</v>
      </c>
      <c r="D28" s="136"/>
      <c r="E28" s="92">
        <v>0</v>
      </c>
      <c r="F28" s="92">
        <v>0</v>
      </c>
      <c r="G28" s="92">
        <v>0</v>
      </c>
      <c r="H28" s="92">
        <v>0</v>
      </c>
      <c r="I28" s="92">
        <v>1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69">
        <f t="shared" si="0"/>
        <v>1</v>
      </c>
    </row>
    <row r="29" spans="3:17" ht="15">
      <c r="C29" s="135" t="s">
        <v>280</v>
      </c>
      <c r="D29" s="136"/>
      <c r="E29" s="92">
        <v>1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69">
        <f t="shared" si="0"/>
        <v>1</v>
      </c>
    </row>
    <row r="30" spans="3:17" ht="15">
      <c r="C30" s="135" t="s">
        <v>278</v>
      </c>
      <c r="D30" s="136"/>
      <c r="E30" s="92">
        <v>1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69">
        <f t="shared" si="0"/>
        <v>1</v>
      </c>
    </row>
    <row r="31" spans="3:17" ht="15">
      <c r="C31" s="135" t="s">
        <v>363</v>
      </c>
      <c r="D31" s="136"/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2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69">
        <f t="shared" si="0"/>
        <v>2</v>
      </c>
    </row>
    <row r="32" spans="3:17" ht="15">
      <c r="C32" s="135" t="s">
        <v>257</v>
      </c>
      <c r="D32" s="136"/>
      <c r="E32" s="92">
        <v>0</v>
      </c>
      <c r="F32" s="92">
        <v>1</v>
      </c>
      <c r="G32" s="92">
        <v>0</v>
      </c>
      <c r="H32" s="92">
        <v>1</v>
      </c>
      <c r="I32" s="92">
        <v>1</v>
      </c>
      <c r="J32" s="92">
        <v>0</v>
      </c>
      <c r="K32" s="92">
        <v>1</v>
      </c>
      <c r="L32" s="92">
        <v>2</v>
      </c>
      <c r="M32" s="92">
        <v>0</v>
      </c>
      <c r="N32" s="92">
        <v>0</v>
      </c>
      <c r="O32" s="92">
        <v>0</v>
      </c>
      <c r="P32" s="92">
        <v>0</v>
      </c>
      <c r="Q32" s="69">
        <f t="shared" si="0"/>
        <v>6</v>
      </c>
    </row>
    <row r="33" spans="3:17" ht="15">
      <c r="C33" s="135" t="s">
        <v>346</v>
      </c>
      <c r="D33" s="136"/>
      <c r="E33" s="92">
        <v>0</v>
      </c>
      <c r="F33" s="92">
        <v>0</v>
      </c>
      <c r="G33" s="92">
        <v>0</v>
      </c>
      <c r="H33" s="92">
        <v>0</v>
      </c>
      <c r="I33" s="92">
        <v>1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69">
        <f t="shared" si="0"/>
        <v>1</v>
      </c>
    </row>
    <row r="34" spans="3:17" ht="15">
      <c r="C34" s="197" t="s">
        <v>279</v>
      </c>
      <c r="D34" s="198"/>
      <c r="E34" s="90">
        <v>1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1</v>
      </c>
      <c r="Q34" s="90">
        <f t="shared" si="0"/>
        <v>2</v>
      </c>
    </row>
    <row r="35" spans="3:17" ht="15">
      <c r="C35" s="197" t="s">
        <v>248</v>
      </c>
      <c r="D35" s="198"/>
      <c r="E35" s="90">
        <v>1</v>
      </c>
      <c r="F35" s="90">
        <v>1</v>
      </c>
      <c r="G35" s="90">
        <v>0</v>
      </c>
      <c r="H35" s="90">
        <v>1</v>
      </c>
      <c r="I35" s="90">
        <v>0</v>
      </c>
      <c r="J35" s="90">
        <v>0</v>
      </c>
      <c r="K35" s="90">
        <v>1</v>
      </c>
      <c r="L35" s="90">
        <v>1</v>
      </c>
      <c r="M35" s="90">
        <v>2</v>
      </c>
      <c r="N35" s="90">
        <v>1</v>
      </c>
      <c r="O35" s="90">
        <v>1</v>
      </c>
      <c r="P35" s="90">
        <v>0</v>
      </c>
      <c r="Q35" s="90">
        <f t="shared" si="0"/>
        <v>9</v>
      </c>
    </row>
    <row r="36" spans="3:17" ht="15">
      <c r="C36" s="135" t="s">
        <v>315</v>
      </c>
      <c r="D36" s="136"/>
      <c r="E36" s="92">
        <v>0</v>
      </c>
      <c r="F36" s="92">
        <v>0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1</v>
      </c>
      <c r="Q36" s="69">
        <f t="shared" si="0"/>
        <v>2</v>
      </c>
    </row>
    <row r="37" spans="3:17" ht="15">
      <c r="C37" s="197" t="s">
        <v>247</v>
      </c>
      <c r="D37" s="198"/>
      <c r="E37" s="90">
        <v>2</v>
      </c>
      <c r="F37" s="90">
        <v>1</v>
      </c>
      <c r="G37" s="90">
        <v>0</v>
      </c>
      <c r="H37" s="90">
        <v>0</v>
      </c>
      <c r="I37" s="90">
        <v>0</v>
      </c>
      <c r="J37" s="90">
        <v>1</v>
      </c>
      <c r="K37" s="90">
        <v>0</v>
      </c>
      <c r="L37" s="90">
        <v>2</v>
      </c>
      <c r="M37" s="90">
        <v>0</v>
      </c>
      <c r="N37" s="90">
        <v>0</v>
      </c>
      <c r="O37" s="90">
        <v>0</v>
      </c>
      <c r="P37" s="90">
        <v>0</v>
      </c>
      <c r="Q37" s="90">
        <f t="shared" si="0"/>
        <v>6</v>
      </c>
    </row>
    <row r="38" spans="3:17" ht="15">
      <c r="C38" s="135" t="s">
        <v>281</v>
      </c>
      <c r="D38" s="136"/>
      <c r="E38" s="92">
        <v>1</v>
      </c>
      <c r="F38" s="92">
        <v>0</v>
      </c>
      <c r="G38" s="92">
        <v>1</v>
      </c>
      <c r="H38" s="92">
        <v>0</v>
      </c>
      <c r="I38" s="92">
        <v>0</v>
      </c>
      <c r="J38" s="92">
        <v>0</v>
      </c>
      <c r="K38" s="92">
        <v>1</v>
      </c>
      <c r="L38" s="92">
        <v>0</v>
      </c>
      <c r="M38" s="92">
        <v>0</v>
      </c>
      <c r="N38" s="92">
        <v>0</v>
      </c>
      <c r="O38" s="92">
        <v>1</v>
      </c>
      <c r="P38" s="92">
        <v>0</v>
      </c>
      <c r="Q38" s="69">
        <f t="shared" si="0"/>
        <v>4</v>
      </c>
    </row>
    <row r="39" spans="3:17" ht="15">
      <c r="C39" s="135" t="s">
        <v>484</v>
      </c>
      <c r="D39" s="136"/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1</v>
      </c>
      <c r="Q39" s="69">
        <f t="shared" si="0"/>
        <v>1</v>
      </c>
    </row>
    <row r="40" spans="3:17" ht="15">
      <c r="C40" s="135" t="s">
        <v>361</v>
      </c>
      <c r="D40" s="136"/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1</v>
      </c>
      <c r="K40" s="92">
        <v>0</v>
      </c>
      <c r="L40" s="92">
        <v>0</v>
      </c>
      <c r="M40" s="92">
        <v>0</v>
      </c>
      <c r="N40" s="92">
        <v>1</v>
      </c>
      <c r="O40" s="92">
        <v>0</v>
      </c>
      <c r="P40" s="92">
        <v>0</v>
      </c>
      <c r="Q40" s="69">
        <f t="shared" si="0"/>
        <v>2</v>
      </c>
    </row>
    <row r="41" spans="3:17" ht="15">
      <c r="C41" s="135" t="s">
        <v>485</v>
      </c>
      <c r="D41" s="136"/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1</v>
      </c>
      <c r="Q41" s="69">
        <f t="shared" si="0"/>
        <v>1</v>
      </c>
    </row>
    <row r="42" spans="3:17" ht="15">
      <c r="C42" s="135" t="s">
        <v>443</v>
      </c>
      <c r="D42" s="136"/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1</v>
      </c>
      <c r="O42" s="92">
        <v>0</v>
      </c>
      <c r="P42" s="92">
        <v>0</v>
      </c>
      <c r="Q42" s="69">
        <f t="shared" si="0"/>
        <v>1</v>
      </c>
    </row>
    <row r="43" spans="3:17" ht="15">
      <c r="C43" s="135" t="s">
        <v>385</v>
      </c>
      <c r="D43" s="136"/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2</v>
      </c>
      <c r="L43" s="92">
        <v>0</v>
      </c>
      <c r="M43" s="92">
        <v>0</v>
      </c>
      <c r="N43" s="92">
        <v>2</v>
      </c>
      <c r="O43" s="92">
        <v>0</v>
      </c>
      <c r="P43" s="92">
        <v>0</v>
      </c>
      <c r="Q43" s="69">
        <f t="shared" si="0"/>
        <v>4</v>
      </c>
    </row>
    <row r="44" spans="3:17" ht="15">
      <c r="C44" s="135" t="s">
        <v>425</v>
      </c>
      <c r="D44" s="136"/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1</v>
      </c>
      <c r="N44" s="92">
        <v>0</v>
      </c>
      <c r="O44" s="92">
        <v>0</v>
      </c>
      <c r="P44" s="92">
        <v>0</v>
      </c>
      <c r="Q44" s="69">
        <f t="shared" si="0"/>
        <v>1</v>
      </c>
    </row>
    <row r="45" spans="3:17" ht="15">
      <c r="C45" s="135" t="s">
        <v>159</v>
      </c>
      <c r="D45" s="136"/>
      <c r="E45" s="92">
        <v>1</v>
      </c>
      <c r="F45" s="92">
        <v>1</v>
      </c>
      <c r="G45" s="92">
        <v>0</v>
      </c>
      <c r="H45" s="92">
        <v>0</v>
      </c>
      <c r="I45" s="92">
        <v>0</v>
      </c>
      <c r="J45" s="92">
        <v>1</v>
      </c>
      <c r="K45" s="92">
        <v>0</v>
      </c>
      <c r="L45" s="92">
        <v>0</v>
      </c>
      <c r="M45" s="92">
        <v>0</v>
      </c>
      <c r="N45" s="92">
        <v>1</v>
      </c>
      <c r="O45" s="92">
        <v>0</v>
      </c>
      <c r="P45" s="92">
        <v>0</v>
      </c>
      <c r="Q45" s="69">
        <f t="shared" si="0"/>
        <v>4</v>
      </c>
    </row>
    <row r="46" spans="3:17" ht="15">
      <c r="C46" s="197" t="s">
        <v>195</v>
      </c>
      <c r="D46" s="198"/>
      <c r="E46" s="90">
        <v>1</v>
      </c>
      <c r="F46" s="90">
        <v>1</v>
      </c>
      <c r="G46" s="90">
        <v>0</v>
      </c>
      <c r="H46" s="90">
        <v>2</v>
      </c>
      <c r="I46" s="90">
        <v>0</v>
      </c>
      <c r="J46" s="90">
        <v>0</v>
      </c>
      <c r="K46" s="90">
        <v>2</v>
      </c>
      <c r="L46" s="90">
        <v>1</v>
      </c>
      <c r="M46" s="90">
        <v>0</v>
      </c>
      <c r="N46" s="90">
        <v>1</v>
      </c>
      <c r="O46" s="90">
        <v>1</v>
      </c>
      <c r="P46" s="90">
        <v>0</v>
      </c>
      <c r="Q46" s="90">
        <f t="shared" si="0"/>
        <v>9</v>
      </c>
    </row>
    <row r="47" spans="3:17" ht="15">
      <c r="C47" s="197" t="s">
        <v>210</v>
      </c>
      <c r="D47" s="198"/>
      <c r="E47" s="90">
        <v>0</v>
      </c>
      <c r="F47" s="90">
        <v>1</v>
      </c>
      <c r="G47" s="90">
        <v>0</v>
      </c>
      <c r="H47" s="90">
        <v>1</v>
      </c>
      <c r="I47" s="90">
        <v>0</v>
      </c>
      <c r="J47" s="90">
        <v>1</v>
      </c>
      <c r="K47" s="90">
        <v>0</v>
      </c>
      <c r="L47" s="90">
        <v>0</v>
      </c>
      <c r="M47" s="90">
        <v>2</v>
      </c>
      <c r="N47" s="90">
        <v>0</v>
      </c>
      <c r="O47" s="90">
        <v>1</v>
      </c>
      <c r="P47" s="90">
        <v>3</v>
      </c>
      <c r="Q47" s="90">
        <f t="shared" si="0"/>
        <v>9</v>
      </c>
    </row>
    <row r="48" spans="3:17" ht="15">
      <c r="C48" s="135" t="s">
        <v>362</v>
      </c>
      <c r="D48" s="136"/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1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69">
        <f t="shared" si="0"/>
        <v>1</v>
      </c>
    </row>
    <row r="49" spans="3:17" ht="15">
      <c r="C49" s="197" t="s">
        <v>127</v>
      </c>
      <c r="D49" s="198"/>
      <c r="E49" s="90">
        <v>0</v>
      </c>
      <c r="F49" s="90">
        <v>1</v>
      </c>
      <c r="G49" s="90">
        <v>0</v>
      </c>
      <c r="H49" s="90">
        <v>0</v>
      </c>
      <c r="I49" s="90">
        <v>0</v>
      </c>
      <c r="J49" s="90">
        <v>1</v>
      </c>
      <c r="K49" s="90">
        <v>0</v>
      </c>
      <c r="L49" s="90">
        <v>0</v>
      </c>
      <c r="M49" s="90">
        <v>1</v>
      </c>
      <c r="N49" s="90">
        <v>0</v>
      </c>
      <c r="O49" s="90">
        <v>0</v>
      </c>
      <c r="P49" s="90">
        <v>0</v>
      </c>
      <c r="Q49" s="90">
        <f t="shared" si="0"/>
        <v>3</v>
      </c>
    </row>
    <row r="50" spans="3:17" ht="15">
      <c r="C50" s="135" t="s">
        <v>426</v>
      </c>
      <c r="D50" s="136"/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2</v>
      </c>
      <c r="N50" s="92">
        <v>0</v>
      </c>
      <c r="O50" s="92">
        <v>0</v>
      </c>
      <c r="P50" s="92">
        <v>0</v>
      </c>
      <c r="Q50" s="69">
        <f t="shared" si="0"/>
        <v>2</v>
      </c>
    </row>
    <row r="51" spans="3:17" ht="15">
      <c r="C51" s="222"/>
      <c r="D51" s="267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28"/>
    </row>
    <row r="52" spans="3:17" ht="15">
      <c r="C52" s="225"/>
      <c r="D52" s="136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29"/>
    </row>
    <row r="53" spans="3:17" ht="15">
      <c r="C53" s="197" t="s">
        <v>240</v>
      </c>
      <c r="D53" s="198"/>
      <c r="E53" s="90">
        <v>0</v>
      </c>
      <c r="F53" s="90">
        <v>1</v>
      </c>
      <c r="G53" s="90">
        <v>1</v>
      </c>
      <c r="H53" s="90">
        <v>0</v>
      </c>
      <c r="I53" s="90">
        <v>0</v>
      </c>
      <c r="J53" s="90">
        <v>0</v>
      </c>
      <c r="K53" s="90">
        <v>1</v>
      </c>
      <c r="L53" s="90">
        <v>1</v>
      </c>
      <c r="M53" s="90">
        <v>0</v>
      </c>
      <c r="N53" s="90">
        <v>0</v>
      </c>
      <c r="O53" s="90">
        <v>0</v>
      </c>
      <c r="P53" s="90">
        <v>2</v>
      </c>
      <c r="Q53" s="90">
        <f aca="true" t="shared" si="1" ref="Q53:Q85">SUM(E53:P53)</f>
        <v>6</v>
      </c>
    </row>
    <row r="54" spans="3:17" ht="15">
      <c r="C54" s="197" t="s">
        <v>304</v>
      </c>
      <c r="D54" s="198"/>
      <c r="E54" s="90">
        <v>0</v>
      </c>
      <c r="F54" s="90">
        <v>0</v>
      </c>
      <c r="G54" s="90">
        <v>1</v>
      </c>
      <c r="H54" s="90">
        <v>1</v>
      </c>
      <c r="I54" s="90">
        <v>0</v>
      </c>
      <c r="J54" s="90">
        <v>1</v>
      </c>
      <c r="K54" s="90">
        <v>0</v>
      </c>
      <c r="L54" s="90">
        <v>1</v>
      </c>
      <c r="M54" s="90">
        <v>0</v>
      </c>
      <c r="N54" s="90">
        <v>1</v>
      </c>
      <c r="O54" s="90">
        <v>0</v>
      </c>
      <c r="P54" s="90">
        <v>0</v>
      </c>
      <c r="Q54" s="90">
        <f t="shared" si="1"/>
        <v>5</v>
      </c>
    </row>
    <row r="55" spans="3:17" ht="15">
      <c r="C55" s="197" t="s">
        <v>337</v>
      </c>
      <c r="D55" s="198"/>
      <c r="E55" s="90">
        <v>0</v>
      </c>
      <c r="F55" s="90">
        <v>1</v>
      </c>
      <c r="G55" s="90">
        <v>0</v>
      </c>
      <c r="H55" s="90">
        <v>0</v>
      </c>
      <c r="I55" s="90">
        <v>2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f t="shared" si="1"/>
        <v>3</v>
      </c>
    </row>
    <row r="56" spans="3:17" ht="15">
      <c r="C56" s="135" t="s">
        <v>354</v>
      </c>
      <c r="D56" s="136"/>
      <c r="E56" s="92">
        <v>0</v>
      </c>
      <c r="F56" s="92">
        <v>0</v>
      </c>
      <c r="G56" s="92">
        <v>0</v>
      </c>
      <c r="H56" s="92">
        <v>0</v>
      </c>
      <c r="I56" s="92">
        <v>1</v>
      </c>
      <c r="J56" s="92">
        <v>0</v>
      </c>
      <c r="K56" s="92">
        <v>0</v>
      </c>
      <c r="L56" s="92">
        <v>0</v>
      </c>
      <c r="M56" s="92">
        <v>2</v>
      </c>
      <c r="N56" s="92">
        <v>0</v>
      </c>
      <c r="O56" s="92">
        <v>0</v>
      </c>
      <c r="P56" s="92">
        <v>0</v>
      </c>
      <c r="Q56" s="69">
        <f t="shared" si="1"/>
        <v>3</v>
      </c>
    </row>
    <row r="57" spans="3:17" ht="15">
      <c r="C57" s="197" t="s">
        <v>228</v>
      </c>
      <c r="D57" s="198"/>
      <c r="E57" s="90">
        <v>1</v>
      </c>
      <c r="F57" s="90">
        <v>1</v>
      </c>
      <c r="G57" s="90">
        <v>1</v>
      </c>
      <c r="H57" s="90">
        <v>1</v>
      </c>
      <c r="I57" s="90">
        <v>0</v>
      </c>
      <c r="J57" s="90">
        <v>2</v>
      </c>
      <c r="K57" s="90">
        <v>1</v>
      </c>
      <c r="L57" s="90">
        <v>2</v>
      </c>
      <c r="M57" s="90">
        <v>0</v>
      </c>
      <c r="N57" s="90">
        <v>0</v>
      </c>
      <c r="O57" s="90">
        <v>1</v>
      </c>
      <c r="P57" s="90">
        <v>2</v>
      </c>
      <c r="Q57" s="90">
        <f t="shared" si="1"/>
        <v>12</v>
      </c>
    </row>
    <row r="58" spans="3:17" ht="15">
      <c r="C58" s="197" t="s">
        <v>220</v>
      </c>
      <c r="D58" s="198"/>
      <c r="E58" s="90">
        <v>0</v>
      </c>
      <c r="F58" s="90">
        <v>0</v>
      </c>
      <c r="G58" s="90">
        <v>1</v>
      </c>
      <c r="H58" s="90">
        <v>0</v>
      </c>
      <c r="I58" s="90">
        <v>0</v>
      </c>
      <c r="J58" s="90">
        <v>0</v>
      </c>
      <c r="K58" s="90">
        <v>1</v>
      </c>
      <c r="L58" s="90">
        <v>2</v>
      </c>
      <c r="M58" s="90">
        <v>1</v>
      </c>
      <c r="N58" s="90">
        <v>0</v>
      </c>
      <c r="O58" s="90">
        <v>2</v>
      </c>
      <c r="P58" s="90">
        <v>1</v>
      </c>
      <c r="Q58" s="90">
        <f t="shared" si="1"/>
        <v>8</v>
      </c>
    </row>
    <row r="59" spans="3:17" ht="15">
      <c r="C59" s="135" t="s">
        <v>321</v>
      </c>
      <c r="D59" s="136"/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1</v>
      </c>
      <c r="K59" s="92">
        <v>0</v>
      </c>
      <c r="L59" s="92">
        <v>0</v>
      </c>
      <c r="M59" s="92">
        <v>0</v>
      </c>
      <c r="N59" s="92">
        <v>1</v>
      </c>
      <c r="O59" s="92">
        <v>2</v>
      </c>
      <c r="P59" s="92">
        <v>0</v>
      </c>
      <c r="Q59" s="69">
        <f t="shared" si="1"/>
        <v>4</v>
      </c>
    </row>
    <row r="60" spans="3:17" ht="15">
      <c r="C60" s="135" t="s">
        <v>282</v>
      </c>
      <c r="D60" s="136"/>
      <c r="E60" s="92">
        <v>1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69">
        <f t="shared" si="1"/>
        <v>1</v>
      </c>
    </row>
    <row r="61" spans="3:17" ht="15">
      <c r="C61" s="135" t="s">
        <v>328</v>
      </c>
      <c r="D61" s="136"/>
      <c r="E61" s="92">
        <v>0</v>
      </c>
      <c r="F61" s="92">
        <v>1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1</v>
      </c>
      <c r="N61" s="92">
        <v>0</v>
      </c>
      <c r="O61" s="92">
        <v>0</v>
      </c>
      <c r="P61" s="92">
        <v>0</v>
      </c>
      <c r="Q61" s="69">
        <f t="shared" si="1"/>
        <v>2</v>
      </c>
    </row>
    <row r="62" spans="3:17" ht="15">
      <c r="C62" s="135" t="s">
        <v>301</v>
      </c>
      <c r="D62" s="136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1</v>
      </c>
      <c r="M62" s="92">
        <v>0</v>
      </c>
      <c r="N62" s="92">
        <v>0</v>
      </c>
      <c r="O62" s="92">
        <v>1</v>
      </c>
      <c r="P62" s="92">
        <v>1</v>
      </c>
      <c r="Q62" s="69">
        <f t="shared" si="1"/>
        <v>3</v>
      </c>
    </row>
    <row r="63" spans="3:17" ht="15">
      <c r="C63" s="197" t="s">
        <v>371</v>
      </c>
      <c r="D63" s="198"/>
      <c r="E63" s="90">
        <v>0</v>
      </c>
      <c r="F63" s="90">
        <v>0</v>
      </c>
      <c r="G63" s="90">
        <v>1</v>
      </c>
      <c r="H63" s="90">
        <v>1</v>
      </c>
      <c r="I63" s="90">
        <v>1</v>
      </c>
      <c r="J63" s="90">
        <v>1</v>
      </c>
      <c r="K63" s="90">
        <v>2</v>
      </c>
      <c r="L63" s="90">
        <v>0</v>
      </c>
      <c r="M63" s="90">
        <v>2</v>
      </c>
      <c r="N63" s="90">
        <v>2</v>
      </c>
      <c r="O63" s="90">
        <v>0</v>
      </c>
      <c r="P63" s="90">
        <v>1</v>
      </c>
      <c r="Q63" s="90">
        <f t="shared" si="1"/>
        <v>11</v>
      </c>
    </row>
    <row r="64" spans="3:17" ht="15">
      <c r="C64" s="135" t="s">
        <v>408</v>
      </c>
      <c r="D64" s="13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1</v>
      </c>
      <c r="M64" s="92">
        <v>0</v>
      </c>
      <c r="N64" s="92">
        <v>0</v>
      </c>
      <c r="O64" s="92">
        <v>0</v>
      </c>
      <c r="P64" s="92">
        <v>0</v>
      </c>
      <c r="Q64" s="69">
        <f t="shared" si="1"/>
        <v>1</v>
      </c>
    </row>
    <row r="65" spans="3:17" ht="15">
      <c r="C65" s="197" t="s">
        <v>126</v>
      </c>
      <c r="D65" s="198"/>
      <c r="E65" s="90">
        <v>0</v>
      </c>
      <c r="F65" s="90">
        <v>1</v>
      </c>
      <c r="G65" s="90">
        <v>0</v>
      </c>
      <c r="H65" s="90">
        <v>0</v>
      </c>
      <c r="I65" s="90">
        <v>0</v>
      </c>
      <c r="J65" s="90">
        <v>1</v>
      </c>
      <c r="K65" s="90">
        <v>0</v>
      </c>
      <c r="L65" s="90">
        <v>1</v>
      </c>
      <c r="M65" s="90">
        <v>1</v>
      </c>
      <c r="N65" s="90">
        <v>1</v>
      </c>
      <c r="O65" s="90">
        <v>0</v>
      </c>
      <c r="P65" s="90">
        <v>0</v>
      </c>
      <c r="Q65" s="90">
        <f t="shared" si="1"/>
        <v>5</v>
      </c>
    </row>
    <row r="66" spans="3:17" ht="15">
      <c r="C66" s="135" t="s">
        <v>196</v>
      </c>
      <c r="D66" s="136"/>
      <c r="E66" s="92">
        <v>1</v>
      </c>
      <c r="F66" s="92">
        <v>1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1</v>
      </c>
      <c r="O66" s="92">
        <v>0</v>
      </c>
      <c r="P66" s="92">
        <v>0</v>
      </c>
      <c r="Q66" s="69">
        <f t="shared" si="1"/>
        <v>3</v>
      </c>
    </row>
    <row r="67" spans="3:17" ht="15">
      <c r="C67" s="135" t="s">
        <v>480</v>
      </c>
      <c r="D67" s="136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1</v>
      </c>
      <c r="Q67" s="69">
        <f t="shared" si="1"/>
        <v>1</v>
      </c>
    </row>
    <row r="68" spans="3:17" ht="15">
      <c r="C68" s="135" t="s">
        <v>320</v>
      </c>
      <c r="D68" s="136"/>
      <c r="E68" s="92">
        <v>0</v>
      </c>
      <c r="F68" s="92">
        <v>0</v>
      </c>
      <c r="G68" s="92">
        <v>1</v>
      </c>
      <c r="H68" s="92">
        <v>0</v>
      </c>
      <c r="I68" s="92">
        <v>0</v>
      </c>
      <c r="J68" s="92">
        <v>1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69">
        <f t="shared" si="1"/>
        <v>2</v>
      </c>
    </row>
    <row r="69" spans="3:17" ht="15">
      <c r="C69" s="135" t="s">
        <v>479</v>
      </c>
      <c r="D69" s="136"/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1</v>
      </c>
      <c r="Q69" s="69">
        <f t="shared" si="1"/>
        <v>1</v>
      </c>
    </row>
    <row r="70" spans="3:17" ht="15">
      <c r="C70" s="135" t="s">
        <v>461</v>
      </c>
      <c r="D70" s="136"/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1</v>
      </c>
      <c r="P70" s="92">
        <v>0</v>
      </c>
      <c r="Q70" s="69">
        <f t="shared" si="1"/>
        <v>1</v>
      </c>
    </row>
    <row r="71" spans="3:17" ht="15">
      <c r="C71" s="135" t="s">
        <v>319</v>
      </c>
      <c r="D71" s="136"/>
      <c r="E71" s="92">
        <v>0</v>
      </c>
      <c r="F71" s="92">
        <v>0</v>
      </c>
      <c r="G71" s="92">
        <v>1</v>
      </c>
      <c r="H71" s="92">
        <v>0</v>
      </c>
      <c r="I71" s="92">
        <v>0</v>
      </c>
      <c r="J71" s="92">
        <v>1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7</v>
      </c>
      <c r="Q71" s="69">
        <f t="shared" si="1"/>
        <v>9</v>
      </c>
    </row>
    <row r="72" spans="3:17" ht="15">
      <c r="C72" s="135" t="s">
        <v>486</v>
      </c>
      <c r="D72" s="136"/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1</v>
      </c>
      <c r="Q72" s="69">
        <f t="shared" si="1"/>
        <v>1</v>
      </c>
    </row>
    <row r="73" spans="3:17" ht="15">
      <c r="C73" s="135" t="s">
        <v>427</v>
      </c>
      <c r="D73" s="136"/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1</v>
      </c>
      <c r="N73" s="92">
        <v>0</v>
      </c>
      <c r="O73" s="92">
        <v>0</v>
      </c>
      <c r="P73" s="92">
        <v>0</v>
      </c>
      <c r="Q73" s="69">
        <f t="shared" si="1"/>
        <v>1</v>
      </c>
    </row>
    <row r="74" spans="3:17" ht="15">
      <c r="C74" s="135" t="s">
        <v>305</v>
      </c>
      <c r="D74" s="136"/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1</v>
      </c>
      <c r="N74" s="92">
        <v>0</v>
      </c>
      <c r="O74" s="92">
        <v>0</v>
      </c>
      <c r="P74" s="92">
        <v>0</v>
      </c>
      <c r="Q74" s="69">
        <f t="shared" si="1"/>
        <v>1</v>
      </c>
    </row>
    <row r="75" spans="3:17" ht="15">
      <c r="C75" s="135" t="s">
        <v>428</v>
      </c>
      <c r="D75" s="136"/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1</v>
      </c>
      <c r="N75" s="92">
        <v>0</v>
      </c>
      <c r="O75" s="92">
        <v>0</v>
      </c>
      <c r="P75" s="92">
        <v>0</v>
      </c>
      <c r="Q75" s="69">
        <f t="shared" si="1"/>
        <v>1</v>
      </c>
    </row>
    <row r="76" spans="3:17" ht="15">
      <c r="C76" s="197" t="s">
        <v>72</v>
      </c>
      <c r="D76" s="198"/>
      <c r="E76" s="90">
        <v>2</v>
      </c>
      <c r="F76" s="90">
        <v>1</v>
      </c>
      <c r="G76" s="90">
        <v>1</v>
      </c>
      <c r="H76" s="90">
        <v>0</v>
      </c>
      <c r="I76" s="90">
        <v>0</v>
      </c>
      <c r="J76" s="90">
        <v>0</v>
      </c>
      <c r="K76" s="90">
        <v>3</v>
      </c>
      <c r="L76" s="90">
        <v>0</v>
      </c>
      <c r="M76" s="90">
        <v>0</v>
      </c>
      <c r="N76" s="90">
        <v>0</v>
      </c>
      <c r="O76" s="90">
        <v>2</v>
      </c>
      <c r="P76" s="90">
        <v>0</v>
      </c>
      <c r="Q76" s="90">
        <f t="shared" si="1"/>
        <v>9</v>
      </c>
    </row>
    <row r="77" spans="3:17" ht="15">
      <c r="C77" s="135" t="s">
        <v>289</v>
      </c>
      <c r="D77" s="136"/>
      <c r="E77" s="92">
        <v>0</v>
      </c>
      <c r="F77" s="92">
        <v>0</v>
      </c>
      <c r="G77" s="92">
        <v>1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69">
        <f t="shared" si="1"/>
        <v>1</v>
      </c>
    </row>
    <row r="78" spans="3:17" ht="15">
      <c r="C78" s="200" t="s">
        <v>383</v>
      </c>
      <c r="D78" s="215"/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1</v>
      </c>
      <c r="L78" s="90">
        <v>0</v>
      </c>
      <c r="M78" s="90">
        <v>0</v>
      </c>
      <c r="N78" s="90">
        <v>1</v>
      </c>
      <c r="O78" s="90">
        <v>0</v>
      </c>
      <c r="P78" s="90">
        <v>0</v>
      </c>
      <c r="Q78" s="90">
        <f t="shared" si="1"/>
        <v>2</v>
      </c>
    </row>
    <row r="79" spans="3:17" ht="15">
      <c r="C79" s="200" t="s">
        <v>199</v>
      </c>
      <c r="D79" s="215"/>
      <c r="E79" s="90">
        <v>1</v>
      </c>
      <c r="F79" s="90">
        <v>1</v>
      </c>
      <c r="G79" s="90">
        <v>1</v>
      </c>
      <c r="H79" s="90">
        <v>0</v>
      </c>
      <c r="I79" s="90">
        <v>0</v>
      </c>
      <c r="J79" s="90">
        <v>0</v>
      </c>
      <c r="K79" s="90">
        <v>2</v>
      </c>
      <c r="L79" s="90">
        <v>1</v>
      </c>
      <c r="M79" s="90">
        <v>2</v>
      </c>
      <c r="N79" s="90">
        <v>2</v>
      </c>
      <c r="O79" s="90">
        <v>0</v>
      </c>
      <c r="P79" s="90">
        <v>5</v>
      </c>
      <c r="Q79" s="90">
        <f t="shared" si="1"/>
        <v>15</v>
      </c>
    </row>
    <row r="80" spans="3:17" ht="15">
      <c r="C80" s="197" t="s">
        <v>306</v>
      </c>
      <c r="D80" s="198"/>
      <c r="E80" s="90">
        <v>0</v>
      </c>
      <c r="F80" s="90">
        <v>0</v>
      </c>
      <c r="G80" s="90">
        <v>2</v>
      </c>
      <c r="H80" s="90">
        <v>2</v>
      </c>
      <c r="I80" s="90">
        <v>1</v>
      </c>
      <c r="J80" s="90">
        <v>0</v>
      </c>
      <c r="K80" s="90">
        <v>2</v>
      </c>
      <c r="L80" s="90">
        <v>2</v>
      </c>
      <c r="M80" s="90">
        <v>1</v>
      </c>
      <c r="N80" s="90">
        <v>0</v>
      </c>
      <c r="O80" s="90">
        <v>0</v>
      </c>
      <c r="P80" s="90">
        <v>0</v>
      </c>
      <c r="Q80" s="90">
        <f t="shared" si="1"/>
        <v>10</v>
      </c>
    </row>
    <row r="81" spans="3:17" ht="15">
      <c r="C81" s="197" t="s">
        <v>142</v>
      </c>
      <c r="D81" s="198"/>
      <c r="E81" s="90">
        <v>1</v>
      </c>
      <c r="F81" s="90">
        <v>1</v>
      </c>
      <c r="G81" s="90">
        <v>0</v>
      </c>
      <c r="H81" s="90">
        <v>1</v>
      </c>
      <c r="I81" s="90">
        <v>1</v>
      </c>
      <c r="J81" s="90">
        <v>0</v>
      </c>
      <c r="K81" s="90">
        <v>1</v>
      </c>
      <c r="L81" s="90">
        <v>2</v>
      </c>
      <c r="M81" s="90">
        <v>0</v>
      </c>
      <c r="N81" s="90">
        <v>0</v>
      </c>
      <c r="O81" s="90">
        <v>0</v>
      </c>
      <c r="P81" s="90">
        <v>1</v>
      </c>
      <c r="Q81" s="90">
        <f t="shared" si="1"/>
        <v>8</v>
      </c>
    </row>
    <row r="82" spans="3:17" ht="15">
      <c r="C82" s="135" t="s">
        <v>364</v>
      </c>
      <c r="D82" s="136"/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1</v>
      </c>
      <c r="K82" s="92">
        <v>3</v>
      </c>
      <c r="L82" s="92">
        <v>0</v>
      </c>
      <c r="M82" s="92">
        <v>2</v>
      </c>
      <c r="N82" s="92">
        <v>1</v>
      </c>
      <c r="O82" s="92">
        <v>0</v>
      </c>
      <c r="P82" s="92">
        <v>1</v>
      </c>
      <c r="Q82" s="69">
        <f t="shared" si="1"/>
        <v>8</v>
      </c>
    </row>
    <row r="83" spans="3:17" ht="15">
      <c r="C83" s="200" t="s">
        <v>276</v>
      </c>
      <c r="D83" s="215"/>
      <c r="E83" s="90">
        <v>1</v>
      </c>
      <c r="F83" s="90">
        <v>1</v>
      </c>
      <c r="G83" s="90">
        <v>0</v>
      </c>
      <c r="H83" s="90">
        <v>1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2</v>
      </c>
      <c r="Q83" s="90">
        <f t="shared" si="1"/>
        <v>5</v>
      </c>
    </row>
    <row r="84" spans="1:17" ht="15">
      <c r="A84" s="95"/>
      <c r="C84" s="200" t="s">
        <v>291</v>
      </c>
      <c r="D84" s="215"/>
      <c r="E84" s="90">
        <v>4</v>
      </c>
      <c r="F84" s="90">
        <v>2</v>
      </c>
      <c r="G84" s="90">
        <v>0</v>
      </c>
      <c r="H84" s="90">
        <v>0</v>
      </c>
      <c r="I84" s="90">
        <v>2</v>
      </c>
      <c r="J84" s="90">
        <v>0</v>
      </c>
      <c r="K84" s="90">
        <v>2</v>
      </c>
      <c r="L84" s="90">
        <v>0</v>
      </c>
      <c r="M84" s="90">
        <v>0</v>
      </c>
      <c r="N84" s="90">
        <v>1</v>
      </c>
      <c r="O84" s="90">
        <v>3</v>
      </c>
      <c r="P84" s="90">
        <v>2</v>
      </c>
      <c r="Q84" s="90">
        <f t="shared" si="1"/>
        <v>16</v>
      </c>
    </row>
    <row r="85" spans="3:17" ht="15">
      <c r="C85" s="353" t="s">
        <v>1</v>
      </c>
      <c r="D85" s="354"/>
      <c r="E85" s="73">
        <f aca="true" t="shared" si="2" ref="E85:P85">SUM(E15:E84)</f>
        <v>33</v>
      </c>
      <c r="F85" s="73">
        <f t="shared" si="2"/>
        <v>30</v>
      </c>
      <c r="G85" s="73">
        <f t="shared" si="2"/>
        <v>17</v>
      </c>
      <c r="H85" s="73">
        <f t="shared" si="2"/>
        <v>14</v>
      </c>
      <c r="I85" s="211">
        <f t="shared" si="2"/>
        <v>15</v>
      </c>
      <c r="J85" s="211">
        <f t="shared" si="2"/>
        <v>23</v>
      </c>
      <c r="K85" s="211">
        <f t="shared" si="2"/>
        <v>31</v>
      </c>
      <c r="L85" s="211">
        <f t="shared" si="2"/>
        <v>23</v>
      </c>
      <c r="M85" s="211">
        <f t="shared" si="2"/>
        <v>29</v>
      </c>
      <c r="N85" s="211">
        <f t="shared" si="2"/>
        <v>26</v>
      </c>
      <c r="O85" s="211">
        <f t="shared" si="2"/>
        <v>22</v>
      </c>
      <c r="P85" s="211">
        <f t="shared" si="2"/>
        <v>41</v>
      </c>
      <c r="Q85" s="211">
        <f t="shared" si="1"/>
        <v>304</v>
      </c>
    </row>
    <row r="87" spans="3:16" ht="12.75">
      <c r="C87" s="106"/>
      <c r="D87" s="388" t="s">
        <v>125</v>
      </c>
      <c r="E87" s="389"/>
      <c r="F87" s="389"/>
      <c r="G87" s="389"/>
      <c r="H87" s="389"/>
      <c r="I87" s="390"/>
      <c r="J87" s="220"/>
      <c r="K87" s="220"/>
      <c r="L87" s="220"/>
      <c r="M87" s="220"/>
      <c r="N87" s="220"/>
      <c r="O87" s="220"/>
      <c r="P87" s="220"/>
    </row>
  </sheetData>
  <sheetProtection/>
  <mergeCells count="11">
    <mergeCell ref="D87:I87"/>
    <mergeCell ref="A9:R9"/>
    <mergeCell ref="A10:R10"/>
    <mergeCell ref="A11:R11"/>
    <mergeCell ref="C85:D85"/>
    <mergeCell ref="C14:D14"/>
    <mergeCell ref="A12:R12"/>
    <mergeCell ref="A4:R4"/>
    <mergeCell ref="A5:R5"/>
    <mergeCell ref="A6:R6"/>
    <mergeCell ref="A8:R8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61"/>
  <sheetViews>
    <sheetView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19.28125" style="0" customWidth="1"/>
    <col min="2" max="2" width="36.140625" style="11" customWidth="1"/>
    <col min="3" max="3" width="17.7109375" style="11" customWidth="1"/>
    <col min="4" max="10" width="5.140625" style="11" hidden="1" customWidth="1"/>
    <col min="11" max="11" width="4.421875" style="11" hidden="1" customWidth="1"/>
    <col min="12" max="12" width="7.140625" style="0" customWidth="1"/>
    <col min="13" max="13" width="15.28125" style="11" customWidth="1"/>
  </cols>
  <sheetData>
    <row r="1" ht="13.5" customHeight="1"/>
    <row r="2" ht="13.5" customHeight="1"/>
    <row r="3" ht="13.5" customHeight="1"/>
    <row r="4" spans="1:13" ht="13.5" customHeight="1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ht="13.5" customHeight="1">
      <c r="A5" s="277" t="s">
        <v>57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 ht="13.5" customHeight="1">
      <c r="A6" s="278" t="s">
        <v>472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</row>
    <row r="7" ht="13.5" customHeight="1"/>
    <row r="8" spans="2:12" ht="13.5" customHeight="1">
      <c r="B8" s="310" t="s">
        <v>84</v>
      </c>
      <c r="C8" s="311"/>
      <c r="D8" s="311"/>
      <c r="E8" s="311"/>
      <c r="F8" s="311"/>
      <c r="G8" s="311"/>
      <c r="H8" s="311"/>
      <c r="I8" s="311"/>
      <c r="J8" s="311"/>
      <c r="K8" s="311"/>
      <c r="L8" s="265"/>
    </row>
    <row r="9" spans="1:13" ht="13.5" customHeight="1">
      <c r="A9" s="307" t="s">
        <v>395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2:12" ht="13.5" customHeight="1">
      <c r="B10" s="307" t="s">
        <v>27</v>
      </c>
      <c r="C10" s="307"/>
      <c r="D10" s="307"/>
      <c r="E10" s="307"/>
      <c r="F10" s="307"/>
      <c r="G10" s="307"/>
      <c r="H10" s="307"/>
      <c r="I10" s="307"/>
      <c r="J10" s="307"/>
      <c r="K10" s="307"/>
      <c r="L10" s="262"/>
    </row>
    <row r="11" spans="2:12" ht="13.5" customHeight="1">
      <c r="B11" s="308" t="s">
        <v>466</v>
      </c>
      <c r="C11" s="308"/>
      <c r="D11" s="308"/>
      <c r="E11" s="308"/>
      <c r="F11" s="308"/>
      <c r="G11" s="308"/>
      <c r="H11" s="308"/>
      <c r="I11" s="308"/>
      <c r="J11" s="308"/>
      <c r="K11" s="308"/>
      <c r="L11" s="263"/>
    </row>
    <row r="12" spans="2:12" ht="13.5" customHeight="1">
      <c r="B12" s="309" t="s">
        <v>50</v>
      </c>
      <c r="C12" s="309"/>
      <c r="D12" s="309"/>
      <c r="E12" s="309"/>
      <c r="F12" s="309"/>
      <c r="G12" s="309"/>
      <c r="H12" s="309"/>
      <c r="I12" s="309"/>
      <c r="J12" s="309"/>
      <c r="K12" s="309"/>
      <c r="L12" s="264"/>
    </row>
    <row r="13" spans="1:13" ht="13.5" customHeight="1">
      <c r="A13" s="29"/>
      <c r="B13" s="141"/>
      <c r="C13" s="141"/>
      <c r="D13" s="85" t="s">
        <v>76</v>
      </c>
      <c r="E13" s="85" t="s">
        <v>77</v>
      </c>
      <c r="F13" s="85" t="s">
        <v>78</v>
      </c>
      <c r="G13" s="85" t="s">
        <v>79</v>
      </c>
      <c r="H13" s="85" t="s">
        <v>80</v>
      </c>
      <c r="I13" s="85" t="s">
        <v>74</v>
      </c>
      <c r="J13" s="85" t="s">
        <v>81</v>
      </c>
      <c r="K13" s="85" t="s">
        <v>83</v>
      </c>
      <c r="M13" s="141"/>
    </row>
    <row r="14" spans="1:13" ht="18.75" customHeight="1">
      <c r="A14" s="29"/>
      <c r="B14" s="306" t="s">
        <v>162</v>
      </c>
      <c r="C14" s="306"/>
      <c r="D14" s="85"/>
      <c r="E14" s="85"/>
      <c r="F14" s="85"/>
      <c r="G14" s="85"/>
      <c r="H14" s="85"/>
      <c r="I14" s="85"/>
      <c r="J14" s="85"/>
      <c r="K14" s="178"/>
      <c r="L14" s="304" t="s">
        <v>456</v>
      </c>
      <c r="M14" s="180"/>
    </row>
    <row r="15" spans="1:13" s="56" customFormat="1" ht="13.5" customHeight="1">
      <c r="A15" s="140"/>
      <c r="B15" s="146" t="s">
        <v>35</v>
      </c>
      <c r="C15" s="45" t="s">
        <v>32</v>
      </c>
      <c r="D15" s="145"/>
      <c r="E15" s="91"/>
      <c r="F15" s="91"/>
      <c r="G15" s="91"/>
      <c r="H15" s="84"/>
      <c r="I15" s="84"/>
      <c r="J15" s="84"/>
      <c r="K15" s="179"/>
      <c r="L15" s="305"/>
      <c r="M15" s="181"/>
    </row>
    <row r="16" spans="1:13" s="56" customFormat="1" ht="15.75" customHeight="1">
      <c r="A16" s="140"/>
      <c r="B16" s="147" t="s">
        <v>200</v>
      </c>
      <c r="C16" s="120">
        <v>5</v>
      </c>
      <c r="D16" s="145"/>
      <c r="E16" s="91"/>
      <c r="F16" s="91"/>
      <c r="G16" s="91"/>
      <c r="H16" s="84"/>
      <c r="I16" s="84"/>
      <c r="J16" s="84"/>
      <c r="K16" s="179"/>
      <c r="L16" s="305"/>
      <c r="M16" s="177"/>
    </row>
    <row r="17" spans="1:13" s="56" customFormat="1" ht="15.75" customHeight="1">
      <c r="A17" s="140"/>
      <c r="B17" s="147" t="s">
        <v>202</v>
      </c>
      <c r="C17" s="120">
        <v>6</v>
      </c>
      <c r="D17" s="145"/>
      <c r="E17" s="91"/>
      <c r="F17" s="91"/>
      <c r="G17" s="91"/>
      <c r="H17" s="84"/>
      <c r="I17" s="84"/>
      <c r="J17" s="84"/>
      <c r="K17" s="179"/>
      <c r="L17" s="305"/>
      <c r="M17" s="177"/>
    </row>
    <row r="18" spans="1:13" s="56" customFormat="1" ht="15.75" customHeight="1" hidden="1">
      <c r="A18" s="140"/>
      <c r="B18" s="147" t="s">
        <v>249</v>
      </c>
      <c r="C18" s="120"/>
      <c r="D18" s="145"/>
      <c r="E18" s="91"/>
      <c r="F18" s="91"/>
      <c r="G18" s="91"/>
      <c r="H18" s="84"/>
      <c r="I18" s="84"/>
      <c r="J18" s="84"/>
      <c r="K18" s="179"/>
      <c r="L18" s="305"/>
      <c r="M18" s="177"/>
    </row>
    <row r="19" spans="1:13" s="56" customFormat="1" ht="15.75" customHeight="1">
      <c r="A19" s="140"/>
      <c r="B19" s="147" t="s">
        <v>396</v>
      </c>
      <c r="C19" s="120">
        <v>29</v>
      </c>
      <c r="D19" s="145"/>
      <c r="E19" s="91"/>
      <c r="F19" s="91"/>
      <c r="G19" s="91"/>
      <c r="H19" s="84"/>
      <c r="I19" s="84"/>
      <c r="J19" s="84"/>
      <c r="K19" s="179"/>
      <c r="L19" s="305"/>
      <c r="M19" s="177"/>
    </row>
    <row r="20" spans="1:13" s="56" customFormat="1" ht="15.75" customHeight="1" hidden="1">
      <c r="A20" s="140"/>
      <c r="B20" s="147" t="s">
        <v>149</v>
      </c>
      <c r="C20" s="120"/>
      <c r="D20" s="145"/>
      <c r="E20" s="91"/>
      <c r="F20" s="91"/>
      <c r="G20" s="91"/>
      <c r="H20" s="84"/>
      <c r="I20" s="84"/>
      <c r="J20" s="84"/>
      <c r="K20" s="179"/>
      <c r="L20" s="305"/>
      <c r="M20" s="177"/>
    </row>
    <row r="21" spans="1:13" s="56" customFormat="1" ht="15.75" customHeight="1">
      <c r="A21" s="140"/>
      <c r="B21" s="147" t="s">
        <v>217</v>
      </c>
      <c r="C21" s="120">
        <v>10</v>
      </c>
      <c r="D21" s="145"/>
      <c r="E21" s="91"/>
      <c r="F21" s="91"/>
      <c r="G21" s="91"/>
      <c r="H21" s="84"/>
      <c r="I21" s="84"/>
      <c r="J21" s="84"/>
      <c r="K21" s="179"/>
      <c r="L21" s="305"/>
      <c r="M21" s="177"/>
    </row>
    <row r="22" spans="1:13" s="56" customFormat="1" ht="15.75" customHeight="1">
      <c r="A22" s="140"/>
      <c r="B22" s="147" t="s">
        <v>201</v>
      </c>
      <c r="C22" s="120">
        <v>25</v>
      </c>
      <c r="D22" s="145"/>
      <c r="E22" s="91"/>
      <c r="F22" s="91"/>
      <c r="G22" s="91"/>
      <c r="H22" s="84"/>
      <c r="I22" s="84"/>
      <c r="J22" s="84"/>
      <c r="K22" s="179"/>
      <c r="L22" s="305"/>
      <c r="M22" s="177"/>
    </row>
    <row r="23" spans="1:13" s="56" customFormat="1" ht="15.75" customHeight="1" hidden="1">
      <c r="A23" s="140"/>
      <c r="B23" s="147"/>
      <c r="C23" s="120"/>
      <c r="D23" s="145"/>
      <c r="E23" s="91"/>
      <c r="F23" s="91"/>
      <c r="G23" s="91"/>
      <c r="H23" s="84"/>
      <c r="I23" s="84"/>
      <c r="J23" s="84"/>
      <c r="K23" s="179"/>
      <c r="L23" s="272"/>
      <c r="M23" s="177"/>
    </row>
    <row r="24" spans="1:13" s="56" customFormat="1" ht="15.75" customHeight="1">
      <c r="A24" s="140"/>
      <c r="B24" s="158" t="s">
        <v>1</v>
      </c>
      <c r="C24" s="159">
        <f>SUM(C16:C22)</f>
        <v>75</v>
      </c>
      <c r="D24" s="145"/>
      <c r="E24" s="91"/>
      <c r="F24" s="91"/>
      <c r="G24" s="91"/>
      <c r="H24" s="84"/>
      <c r="I24" s="84"/>
      <c r="J24" s="84"/>
      <c r="K24" s="179"/>
      <c r="L24" s="259">
        <f>(100000/9523209)*C24*12</f>
        <v>9.450595907324935</v>
      </c>
      <c r="M24" s="181"/>
    </row>
    <row r="25" spans="1:13" s="56" customFormat="1" ht="15.75" customHeight="1">
      <c r="A25" s="140"/>
      <c r="B25" s="140"/>
      <c r="C25" s="182"/>
      <c r="D25" s="84"/>
      <c r="E25" s="91"/>
      <c r="F25" s="91"/>
      <c r="G25" s="91"/>
      <c r="H25" s="84"/>
      <c r="I25" s="84"/>
      <c r="J25" s="84"/>
      <c r="K25" s="179"/>
      <c r="M25" s="181"/>
    </row>
    <row r="26" spans="1:13" s="56" customFormat="1" ht="15.75" customHeight="1">
      <c r="A26" s="140"/>
      <c r="B26" s="306" t="s">
        <v>163</v>
      </c>
      <c r="C26" s="306"/>
      <c r="D26" s="84"/>
      <c r="E26" s="91"/>
      <c r="F26" s="91"/>
      <c r="G26" s="91"/>
      <c r="H26" s="84"/>
      <c r="I26" s="84"/>
      <c r="J26" s="84"/>
      <c r="K26" s="179"/>
      <c r="M26" s="181"/>
    </row>
    <row r="27" spans="1:13" s="56" customFormat="1" ht="15.75" customHeight="1">
      <c r="A27" s="140"/>
      <c r="B27" s="146" t="s">
        <v>35</v>
      </c>
      <c r="C27" s="45" t="s">
        <v>32</v>
      </c>
      <c r="D27" s="145"/>
      <c r="E27" s="91"/>
      <c r="F27" s="91"/>
      <c r="G27" s="91"/>
      <c r="H27" s="84"/>
      <c r="I27" s="84"/>
      <c r="J27" s="84"/>
      <c r="K27" s="179"/>
      <c r="L27" s="304" t="s">
        <v>455</v>
      </c>
      <c r="M27" s="181"/>
    </row>
    <row r="28" spans="1:13" s="56" customFormat="1" ht="15.75" customHeight="1" hidden="1">
      <c r="A28" s="140"/>
      <c r="B28" s="190" t="s">
        <v>204</v>
      </c>
      <c r="C28" s="120"/>
      <c r="D28" s="145"/>
      <c r="E28" s="91"/>
      <c r="F28" s="91"/>
      <c r="G28" s="91"/>
      <c r="H28" s="84"/>
      <c r="I28" s="84"/>
      <c r="J28" s="84"/>
      <c r="K28" s="179"/>
      <c r="L28" s="305"/>
      <c r="M28" s="177"/>
    </row>
    <row r="29" spans="1:13" s="56" customFormat="1" ht="15.75" customHeight="1">
      <c r="A29" s="140"/>
      <c r="B29" s="190" t="s">
        <v>419</v>
      </c>
      <c r="C29" s="120">
        <v>47</v>
      </c>
      <c r="D29" s="145"/>
      <c r="E29" s="91"/>
      <c r="F29" s="91"/>
      <c r="G29" s="91"/>
      <c r="H29" s="84"/>
      <c r="I29" s="84"/>
      <c r="J29" s="84"/>
      <c r="K29" s="179"/>
      <c r="L29" s="305"/>
      <c r="M29" s="177"/>
    </row>
    <row r="30" spans="1:13" s="56" customFormat="1" ht="15.75" customHeight="1" hidden="1">
      <c r="A30" s="140"/>
      <c r="B30" s="190" t="s">
        <v>232</v>
      </c>
      <c r="C30" s="120"/>
      <c r="D30" s="145"/>
      <c r="E30" s="91"/>
      <c r="F30" s="91"/>
      <c r="G30" s="91"/>
      <c r="H30" s="84"/>
      <c r="I30" s="84"/>
      <c r="J30" s="84"/>
      <c r="K30" s="179"/>
      <c r="L30" s="305"/>
      <c r="M30" s="177"/>
    </row>
    <row r="31" spans="1:13" s="56" customFormat="1" ht="15.75" customHeight="1" hidden="1">
      <c r="A31" s="140"/>
      <c r="B31" s="190" t="s">
        <v>397</v>
      </c>
      <c r="C31" s="120"/>
      <c r="D31" s="145"/>
      <c r="E31" s="91"/>
      <c r="F31" s="91"/>
      <c r="G31" s="91"/>
      <c r="H31" s="84"/>
      <c r="I31" s="84"/>
      <c r="J31" s="84"/>
      <c r="K31" s="179"/>
      <c r="L31" s="305"/>
      <c r="M31" s="177"/>
    </row>
    <row r="32" spans="1:13" s="56" customFormat="1" ht="15.75" customHeight="1">
      <c r="A32" s="140"/>
      <c r="B32" s="190" t="s">
        <v>165</v>
      </c>
      <c r="C32" s="120">
        <v>10</v>
      </c>
      <c r="D32" s="145"/>
      <c r="E32" s="91"/>
      <c r="F32" s="91"/>
      <c r="G32" s="91"/>
      <c r="H32" s="84"/>
      <c r="I32" s="84"/>
      <c r="J32" s="84"/>
      <c r="K32" s="179"/>
      <c r="L32" s="305"/>
      <c r="M32" s="177"/>
    </row>
    <row r="33" spans="1:13" s="56" customFormat="1" ht="15.75" customHeight="1">
      <c r="A33" s="140"/>
      <c r="B33" s="190" t="s">
        <v>164</v>
      </c>
      <c r="C33" s="120">
        <v>9</v>
      </c>
      <c r="D33" s="164"/>
      <c r="E33" s="183"/>
      <c r="F33" s="183"/>
      <c r="G33" s="183"/>
      <c r="H33" s="164"/>
      <c r="I33" s="164"/>
      <c r="J33" s="164"/>
      <c r="K33" s="164"/>
      <c r="L33" s="305"/>
      <c r="M33" s="177"/>
    </row>
    <row r="34" spans="1:13" s="56" customFormat="1" ht="15.75" customHeight="1" hidden="1">
      <c r="A34" s="140"/>
      <c r="B34" s="190" t="s">
        <v>454</v>
      </c>
      <c r="C34" s="120"/>
      <c r="D34" s="164"/>
      <c r="E34" s="183"/>
      <c r="F34" s="183"/>
      <c r="G34" s="183"/>
      <c r="H34" s="164"/>
      <c r="I34" s="164"/>
      <c r="J34" s="164"/>
      <c r="K34" s="164"/>
      <c r="L34" s="305"/>
      <c r="M34" s="177"/>
    </row>
    <row r="35" spans="1:13" s="56" customFormat="1" ht="15.75" customHeight="1">
      <c r="A35" s="140"/>
      <c r="B35" s="190" t="s">
        <v>238</v>
      </c>
      <c r="C35" s="120">
        <v>18</v>
      </c>
      <c r="D35" s="164"/>
      <c r="E35" s="183"/>
      <c r="F35" s="183"/>
      <c r="G35" s="183"/>
      <c r="H35" s="164"/>
      <c r="I35" s="164"/>
      <c r="J35" s="164"/>
      <c r="K35" s="164"/>
      <c r="L35" s="305"/>
      <c r="M35" s="177"/>
    </row>
    <row r="36" spans="1:13" ht="15.75" customHeight="1">
      <c r="A36" s="29"/>
      <c r="B36" s="147" t="s">
        <v>166</v>
      </c>
      <c r="C36" s="120">
        <v>45</v>
      </c>
      <c r="D36" s="141"/>
      <c r="E36" s="141"/>
      <c r="F36" s="141"/>
      <c r="G36" s="141"/>
      <c r="H36" s="141"/>
      <c r="I36" s="141"/>
      <c r="J36" s="141"/>
      <c r="K36" s="141"/>
      <c r="L36" s="305"/>
      <c r="M36" s="177"/>
    </row>
    <row r="37" spans="1:13" ht="15.75" customHeight="1">
      <c r="A37" s="29"/>
      <c r="B37" s="147" t="s">
        <v>169</v>
      </c>
      <c r="C37" s="120">
        <v>25</v>
      </c>
      <c r="D37" s="141"/>
      <c r="E37" s="141"/>
      <c r="F37" s="141"/>
      <c r="G37" s="141"/>
      <c r="H37" s="141"/>
      <c r="I37" s="141"/>
      <c r="J37" s="141"/>
      <c r="K37" s="141"/>
      <c r="L37" s="305"/>
      <c r="M37" s="177"/>
    </row>
    <row r="38" spans="1:13" ht="13.5" customHeight="1">
      <c r="A38" s="29"/>
      <c r="B38" s="123" t="s">
        <v>1</v>
      </c>
      <c r="C38" s="109">
        <f>SUM(C28:C37)</f>
        <v>154</v>
      </c>
      <c r="D38" s="141"/>
      <c r="E38" s="141"/>
      <c r="F38" s="141"/>
      <c r="G38" s="141"/>
      <c r="H38" s="141"/>
      <c r="I38" s="141"/>
      <c r="J38" s="141"/>
      <c r="K38" s="141"/>
      <c r="L38" s="260">
        <f>(100000/9523209)*C38*12</f>
        <v>19.40522359637387</v>
      </c>
      <c r="M38" s="180"/>
    </row>
    <row r="39" spans="1:13" ht="13.5" customHeight="1">
      <c r="A39" s="29"/>
      <c r="B39" s="144"/>
      <c r="C39" s="118"/>
      <c r="D39" s="141"/>
      <c r="E39" s="141"/>
      <c r="F39" s="141"/>
      <c r="G39" s="141"/>
      <c r="H39" s="141"/>
      <c r="I39" s="141"/>
      <c r="J39" s="141"/>
      <c r="K39" s="141"/>
      <c r="L39" s="141"/>
      <c r="M39"/>
    </row>
    <row r="40" spans="2:13" ht="13.5" customHeight="1">
      <c r="B40" s="16"/>
      <c r="L40" s="11"/>
      <c r="M40"/>
    </row>
    <row r="41" spans="2:13" ht="13.5" customHeight="1">
      <c r="B41" s="5"/>
      <c r="L41" s="11"/>
      <c r="M41"/>
    </row>
    <row r="42" ht="13.5" customHeight="1">
      <c r="B42" s="5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>
      <c r="A56" s="53"/>
    </row>
    <row r="57" ht="13.5" customHeight="1"/>
    <row r="58" ht="13.5" customHeight="1"/>
    <row r="59" ht="13.5" customHeight="1"/>
    <row r="60" ht="13.5" customHeight="1">
      <c r="B60" s="41"/>
    </row>
    <row r="61" spans="3:8" ht="15">
      <c r="C61" s="41"/>
      <c r="D61" s="41"/>
      <c r="E61" s="41"/>
      <c r="F61" s="41"/>
      <c r="G61" s="41"/>
      <c r="H61" s="41"/>
    </row>
  </sheetData>
  <sheetProtection/>
  <mergeCells count="12">
    <mergeCell ref="A9:M9"/>
    <mergeCell ref="B8:K8"/>
    <mergeCell ref="A4:M4"/>
    <mergeCell ref="A5:M5"/>
    <mergeCell ref="A6:M6"/>
    <mergeCell ref="L14:L22"/>
    <mergeCell ref="L27:L37"/>
    <mergeCell ref="B26:C26"/>
    <mergeCell ref="B10:K10"/>
    <mergeCell ref="B11:K11"/>
    <mergeCell ref="B12:K12"/>
    <mergeCell ref="B14:C14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AA130"/>
  <sheetViews>
    <sheetView zoomScale="115" zoomScaleNormal="115" zoomScalePageLayoutView="0" workbookViewId="0" topLeftCell="A7">
      <selection activeCell="A11" sqref="A11:S11"/>
    </sheetView>
  </sheetViews>
  <sheetFormatPr defaultColWidth="11.421875" defaultRowHeight="12.75"/>
  <cols>
    <col min="1" max="1" width="1.28515625" style="0" customWidth="1"/>
    <col min="2" max="2" width="0.71875" style="0" customWidth="1"/>
    <col min="3" max="3" width="18.140625" style="0" customWidth="1"/>
    <col min="4" max="4" width="3.7109375" style="19" customWidth="1"/>
    <col min="5" max="16" width="4.7109375" style="0" customWidth="1"/>
    <col min="17" max="17" width="6.57421875" style="0" customWidth="1"/>
    <col min="18" max="18" width="3.28125" style="0" customWidth="1"/>
    <col min="19" max="19" width="1.7109375" style="0" customWidth="1"/>
    <col min="20" max="25" width="4.7109375" style="0" customWidth="1"/>
    <col min="26" max="26" width="7.140625" style="0" customWidth="1"/>
  </cols>
  <sheetData>
    <row r="4" spans="1:27" ht="12.75" customHeight="1">
      <c r="A4" s="290" t="s"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184"/>
      <c r="U4" s="184"/>
      <c r="V4" s="184"/>
      <c r="W4" s="184"/>
      <c r="X4" s="184"/>
      <c r="Y4" s="184"/>
      <c r="Z4" s="184"/>
      <c r="AA4" s="184"/>
    </row>
    <row r="5" spans="1:27" ht="18.75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185"/>
      <c r="U5" s="185"/>
      <c r="V5" s="185"/>
      <c r="W5" s="185"/>
      <c r="X5" s="185"/>
      <c r="Y5" s="185"/>
      <c r="Z5" s="185"/>
      <c r="AA5" s="185"/>
    </row>
    <row r="6" spans="1:27" ht="12.7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2"/>
      <c r="U6" s="22"/>
      <c r="V6" s="22"/>
      <c r="W6" s="22"/>
      <c r="X6" s="22"/>
      <c r="Y6" s="22"/>
      <c r="Z6" s="22"/>
      <c r="AA6" s="22"/>
    </row>
    <row r="8" spans="1:27" ht="15.75" customHeight="1">
      <c r="A8" s="274" t="s">
        <v>31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32"/>
      <c r="U8" s="32"/>
      <c r="V8" s="32"/>
      <c r="W8" s="32"/>
      <c r="X8" s="32"/>
      <c r="Y8" s="32"/>
      <c r="Z8" s="32"/>
      <c r="AA8" s="32"/>
    </row>
    <row r="9" spans="1:27" ht="15">
      <c r="A9" s="317" t="s">
        <v>395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3"/>
      <c r="U9" s="33"/>
      <c r="V9" s="33"/>
      <c r="W9" s="33"/>
      <c r="X9" s="33"/>
      <c r="Y9" s="33"/>
      <c r="Z9" s="33"/>
      <c r="AA9" s="33"/>
    </row>
    <row r="10" spans="1:27" ht="15">
      <c r="A10" s="317" t="s">
        <v>28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3"/>
      <c r="U10" s="33"/>
      <c r="V10" s="33"/>
      <c r="W10" s="33"/>
      <c r="X10" s="33"/>
      <c r="Y10" s="33"/>
      <c r="Z10" s="33"/>
      <c r="AA10" s="33"/>
    </row>
    <row r="11" spans="1:26" ht="15">
      <c r="A11" s="316" t="s">
        <v>470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9"/>
      <c r="U11" s="39"/>
      <c r="V11" s="39"/>
      <c r="W11" s="39"/>
      <c r="X11" s="39"/>
      <c r="Y11" s="39"/>
      <c r="Z11" s="39"/>
    </row>
    <row r="12" spans="1:26" ht="15">
      <c r="A12" s="275" t="s">
        <v>51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40"/>
      <c r="U12" s="40"/>
      <c r="V12" s="40"/>
      <c r="W12" s="40"/>
      <c r="X12" s="40"/>
      <c r="Y12" s="40"/>
      <c r="Z12" s="40"/>
    </row>
    <row r="13" ht="15">
      <c r="C13" s="42"/>
    </row>
    <row r="14" spans="3:17" ht="63" customHeight="1">
      <c r="C14" s="393" t="s">
        <v>118</v>
      </c>
      <c r="D14" s="393"/>
      <c r="E14" s="238" t="s">
        <v>70</v>
      </c>
      <c r="F14" s="238" t="s">
        <v>172</v>
      </c>
      <c r="G14" s="238" t="s">
        <v>177</v>
      </c>
      <c r="H14" s="238" t="s">
        <v>178</v>
      </c>
      <c r="I14" s="238" t="s">
        <v>179</v>
      </c>
      <c r="J14" s="238" t="s">
        <v>180</v>
      </c>
      <c r="K14" s="238" t="s">
        <v>181</v>
      </c>
      <c r="L14" s="238" t="s">
        <v>182</v>
      </c>
      <c r="M14" s="238" t="s">
        <v>183</v>
      </c>
      <c r="N14" s="238" t="s">
        <v>184</v>
      </c>
      <c r="O14" s="238" t="s">
        <v>236</v>
      </c>
      <c r="P14" s="238" t="s">
        <v>241</v>
      </c>
      <c r="Q14" s="73" t="s">
        <v>1</v>
      </c>
    </row>
    <row r="15" spans="3:17" ht="15">
      <c r="C15" s="70" t="s">
        <v>269</v>
      </c>
      <c r="D15" s="71"/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1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f aca="true" t="shared" si="0" ref="Q15:Q50">SUM(E15:P15)</f>
        <v>1</v>
      </c>
    </row>
    <row r="16" spans="3:17" ht="15">
      <c r="C16" s="70" t="s">
        <v>197</v>
      </c>
      <c r="D16" s="71"/>
      <c r="E16" s="69">
        <v>1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f t="shared" si="0"/>
        <v>1</v>
      </c>
    </row>
    <row r="17" spans="3:17" ht="15">
      <c r="C17" s="70" t="s">
        <v>215</v>
      </c>
      <c r="D17" s="71"/>
      <c r="E17" s="69">
        <v>0</v>
      </c>
      <c r="F17" s="69">
        <v>1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f t="shared" si="0"/>
        <v>1</v>
      </c>
    </row>
    <row r="18" spans="3:17" ht="15">
      <c r="C18" s="70" t="s">
        <v>347</v>
      </c>
      <c r="D18" s="71"/>
      <c r="E18" s="69">
        <v>0</v>
      </c>
      <c r="F18" s="69">
        <v>0</v>
      </c>
      <c r="G18" s="69">
        <v>0</v>
      </c>
      <c r="H18" s="69">
        <v>0</v>
      </c>
      <c r="I18" s="69">
        <v>1</v>
      </c>
      <c r="J18" s="69">
        <v>0</v>
      </c>
      <c r="K18" s="69">
        <v>0</v>
      </c>
      <c r="L18" s="69">
        <v>0</v>
      </c>
      <c r="M18" s="69">
        <v>1</v>
      </c>
      <c r="N18" s="69">
        <v>1</v>
      </c>
      <c r="O18" s="69">
        <v>0</v>
      </c>
      <c r="P18" s="69">
        <v>0</v>
      </c>
      <c r="Q18" s="69">
        <f t="shared" si="0"/>
        <v>3</v>
      </c>
    </row>
    <row r="19" spans="3:17" ht="15">
      <c r="C19" s="70" t="s">
        <v>429</v>
      </c>
      <c r="D19" s="71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1</v>
      </c>
      <c r="N19" s="69">
        <v>1</v>
      </c>
      <c r="O19" s="69">
        <v>0</v>
      </c>
      <c r="P19" s="69">
        <v>0</v>
      </c>
      <c r="Q19" s="69">
        <f t="shared" si="0"/>
        <v>2</v>
      </c>
    </row>
    <row r="20" spans="3:17" ht="15">
      <c r="C20" s="70" t="s">
        <v>430</v>
      </c>
      <c r="D20" s="71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2</v>
      </c>
      <c r="N20" s="69">
        <v>0</v>
      </c>
      <c r="O20" s="69">
        <v>0</v>
      </c>
      <c r="P20" s="69">
        <v>0</v>
      </c>
      <c r="Q20" s="69">
        <f t="shared" si="0"/>
        <v>2</v>
      </c>
    </row>
    <row r="21" spans="3:17" ht="15">
      <c r="C21" s="70" t="s">
        <v>431</v>
      </c>
      <c r="D21" s="71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0</v>
      </c>
      <c r="O21" s="69">
        <v>0</v>
      </c>
      <c r="P21" s="69">
        <v>0</v>
      </c>
      <c r="Q21" s="69">
        <f t="shared" si="0"/>
        <v>1</v>
      </c>
    </row>
    <row r="22" spans="3:17" ht="15">
      <c r="C22" s="70" t="s">
        <v>386</v>
      </c>
      <c r="D22" s="71"/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1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f t="shared" si="0"/>
        <v>1</v>
      </c>
    </row>
    <row r="23" spans="3:17" ht="15">
      <c r="C23" s="70" t="s">
        <v>444</v>
      </c>
      <c r="D23" s="71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1</v>
      </c>
      <c r="O23" s="69">
        <v>0</v>
      </c>
      <c r="P23" s="69">
        <v>0</v>
      </c>
      <c r="Q23" s="69">
        <f t="shared" si="0"/>
        <v>1</v>
      </c>
    </row>
    <row r="24" spans="3:17" ht="15">
      <c r="C24" s="200" t="s">
        <v>224</v>
      </c>
      <c r="D24" s="201"/>
      <c r="E24" s="90">
        <v>0</v>
      </c>
      <c r="F24" s="90">
        <v>1</v>
      </c>
      <c r="G24" s="90">
        <v>0</v>
      </c>
      <c r="H24" s="90">
        <v>1</v>
      </c>
      <c r="I24" s="90">
        <v>2</v>
      </c>
      <c r="J24" s="90">
        <v>0</v>
      </c>
      <c r="K24" s="90">
        <v>0</v>
      </c>
      <c r="L24" s="90">
        <v>0</v>
      </c>
      <c r="M24" s="90">
        <v>0</v>
      </c>
      <c r="N24" s="90">
        <v>3</v>
      </c>
      <c r="O24" s="90">
        <v>0</v>
      </c>
      <c r="P24" s="90">
        <v>0</v>
      </c>
      <c r="Q24" s="90">
        <f t="shared" si="0"/>
        <v>7</v>
      </c>
    </row>
    <row r="25" spans="3:17" ht="15">
      <c r="C25" s="70" t="s">
        <v>283</v>
      </c>
      <c r="D25" s="71"/>
      <c r="E25" s="69">
        <v>1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f t="shared" si="0"/>
        <v>1</v>
      </c>
    </row>
    <row r="26" spans="3:17" ht="15">
      <c r="C26" s="70" t="s">
        <v>323</v>
      </c>
      <c r="D26" s="71"/>
      <c r="E26" s="69">
        <v>0</v>
      </c>
      <c r="F26" s="69">
        <v>0</v>
      </c>
      <c r="G26" s="69">
        <v>1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f t="shared" si="0"/>
        <v>1</v>
      </c>
    </row>
    <row r="27" spans="3:17" ht="15">
      <c r="C27" s="70" t="s">
        <v>259</v>
      </c>
      <c r="D27" s="71"/>
      <c r="E27" s="69">
        <v>0</v>
      </c>
      <c r="F27" s="69">
        <v>1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f t="shared" si="0"/>
        <v>1</v>
      </c>
    </row>
    <row r="28" spans="3:17" ht="15">
      <c r="C28" s="200" t="s">
        <v>229</v>
      </c>
      <c r="D28" s="201"/>
      <c r="E28" s="90">
        <v>1</v>
      </c>
      <c r="F28" s="90">
        <v>1</v>
      </c>
      <c r="G28" s="90">
        <v>2</v>
      </c>
      <c r="H28" s="90">
        <v>0</v>
      </c>
      <c r="I28" s="90">
        <v>1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f t="shared" si="0"/>
        <v>6</v>
      </c>
    </row>
    <row r="29" spans="3:17" ht="15">
      <c r="C29" s="70" t="s">
        <v>445</v>
      </c>
      <c r="D29" s="71"/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1</v>
      </c>
      <c r="O29" s="69">
        <v>0</v>
      </c>
      <c r="P29" s="69">
        <v>0</v>
      </c>
      <c r="Q29" s="69">
        <f t="shared" si="0"/>
        <v>1</v>
      </c>
    </row>
    <row r="30" spans="3:17" ht="15">
      <c r="C30" s="200" t="s">
        <v>387</v>
      </c>
      <c r="D30" s="201"/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1</v>
      </c>
      <c r="L30" s="90">
        <v>2</v>
      </c>
      <c r="M30" s="90">
        <v>0</v>
      </c>
      <c r="N30" s="90">
        <v>0</v>
      </c>
      <c r="O30" s="90">
        <v>0</v>
      </c>
      <c r="P30" s="90">
        <v>0</v>
      </c>
      <c r="Q30" s="90">
        <f t="shared" si="0"/>
        <v>3</v>
      </c>
    </row>
    <row r="31" spans="3:17" ht="15">
      <c r="C31" s="70" t="s">
        <v>348</v>
      </c>
      <c r="D31" s="71"/>
      <c r="E31" s="69">
        <v>0</v>
      </c>
      <c r="F31" s="69">
        <v>0</v>
      </c>
      <c r="G31" s="69">
        <v>0</v>
      </c>
      <c r="H31" s="69">
        <v>0</v>
      </c>
      <c r="I31" s="69">
        <v>1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f t="shared" si="0"/>
        <v>1</v>
      </c>
    </row>
    <row r="32" spans="3:17" ht="15">
      <c r="C32" s="70" t="s">
        <v>487</v>
      </c>
      <c r="D32" s="71"/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1</v>
      </c>
      <c r="Q32" s="69">
        <f t="shared" si="0"/>
        <v>1</v>
      </c>
    </row>
    <row r="33" spans="3:17" ht="15">
      <c r="C33" s="70" t="s">
        <v>207</v>
      </c>
      <c r="D33" s="71"/>
      <c r="E33" s="69">
        <v>6</v>
      </c>
      <c r="F33" s="69">
        <v>0</v>
      </c>
      <c r="G33" s="69">
        <v>3</v>
      </c>
      <c r="H33" s="69">
        <v>4</v>
      </c>
      <c r="I33" s="69">
        <v>2</v>
      </c>
      <c r="J33" s="69">
        <v>0</v>
      </c>
      <c r="K33" s="69">
        <v>2</v>
      </c>
      <c r="L33" s="69">
        <v>1</v>
      </c>
      <c r="M33" s="69">
        <v>0</v>
      </c>
      <c r="N33" s="69">
        <v>0</v>
      </c>
      <c r="O33" s="69">
        <v>5</v>
      </c>
      <c r="P33" s="69">
        <v>2</v>
      </c>
      <c r="Q33" s="69">
        <f t="shared" si="0"/>
        <v>25</v>
      </c>
    </row>
    <row r="34" spans="3:17" ht="15">
      <c r="C34" s="200" t="s">
        <v>418</v>
      </c>
      <c r="D34" s="201"/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1</v>
      </c>
      <c r="M34" s="90">
        <v>0</v>
      </c>
      <c r="N34" s="90">
        <v>0</v>
      </c>
      <c r="O34" s="90">
        <v>0</v>
      </c>
      <c r="P34" s="90">
        <v>0</v>
      </c>
      <c r="Q34" s="90">
        <f t="shared" si="0"/>
        <v>1</v>
      </c>
    </row>
    <row r="35" spans="3:17" ht="15">
      <c r="C35" s="70" t="s">
        <v>441</v>
      </c>
      <c r="D35" s="71"/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1</v>
      </c>
      <c r="N35" s="69">
        <v>0</v>
      </c>
      <c r="O35" s="69">
        <v>0</v>
      </c>
      <c r="P35" s="69">
        <v>0</v>
      </c>
      <c r="Q35" s="69">
        <f t="shared" si="0"/>
        <v>1</v>
      </c>
    </row>
    <row r="36" spans="3:17" ht="15">
      <c r="C36" s="70" t="s">
        <v>432</v>
      </c>
      <c r="D36" s="71"/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1</v>
      </c>
      <c r="N36" s="69">
        <v>0</v>
      </c>
      <c r="O36" s="69">
        <v>0</v>
      </c>
      <c r="P36" s="69">
        <v>0</v>
      </c>
      <c r="Q36" s="69">
        <f t="shared" si="0"/>
        <v>1</v>
      </c>
    </row>
    <row r="37" spans="3:17" ht="15">
      <c r="C37" s="70" t="s">
        <v>198</v>
      </c>
      <c r="D37" s="71"/>
      <c r="E37" s="69">
        <v>0</v>
      </c>
      <c r="F37" s="69">
        <v>1</v>
      </c>
      <c r="G37" s="69">
        <v>0</v>
      </c>
      <c r="H37" s="69">
        <v>0</v>
      </c>
      <c r="I37" s="69">
        <v>1</v>
      </c>
      <c r="J37" s="69">
        <v>0</v>
      </c>
      <c r="K37" s="69">
        <v>2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f t="shared" si="0"/>
        <v>4</v>
      </c>
    </row>
    <row r="38" spans="3:17" ht="15">
      <c r="C38" s="70" t="s">
        <v>17</v>
      </c>
      <c r="D38" s="71"/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1</v>
      </c>
      <c r="O38" s="69">
        <v>0</v>
      </c>
      <c r="P38" s="69">
        <v>0</v>
      </c>
      <c r="Q38" s="69">
        <f t="shared" si="0"/>
        <v>1</v>
      </c>
    </row>
    <row r="39" spans="3:17" ht="15">
      <c r="C39" s="70" t="s">
        <v>260</v>
      </c>
      <c r="D39" s="71"/>
      <c r="E39" s="69">
        <v>0</v>
      </c>
      <c r="F39" s="69">
        <v>1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f t="shared" si="0"/>
        <v>1</v>
      </c>
    </row>
    <row r="40" spans="3:17" ht="15">
      <c r="C40" s="70" t="s">
        <v>433</v>
      </c>
      <c r="D40" s="71"/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2</v>
      </c>
      <c r="N40" s="69">
        <v>0</v>
      </c>
      <c r="O40" s="69">
        <v>0</v>
      </c>
      <c r="P40" s="69">
        <v>0</v>
      </c>
      <c r="Q40" s="69">
        <f t="shared" si="0"/>
        <v>2</v>
      </c>
    </row>
    <row r="41" spans="3:17" ht="15">
      <c r="C41" s="70" t="s">
        <v>409</v>
      </c>
      <c r="D41" s="71"/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2</v>
      </c>
      <c r="M41" s="69">
        <v>0</v>
      </c>
      <c r="N41" s="69">
        <v>0</v>
      </c>
      <c r="O41" s="69">
        <v>0</v>
      </c>
      <c r="P41" s="69">
        <v>0</v>
      </c>
      <c r="Q41" s="69">
        <f t="shared" si="0"/>
        <v>2</v>
      </c>
    </row>
    <row r="42" spans="3:17" ht="15">
      <c r="C42" s="200" t="s">
        <v>284</v>
      </c>
      <c r="D42" s="201"/>
      <c r="E42" s="90">
        <v>1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1</v>
      </c>
      <c r="N42" s="90">
        <v>1</v>
      </c>
      <c r="O42" s="90">
        <v>0</v>
      </c>
      <c r="P42" s="90">
        <v>0</v>
      </c>
      <c r="Q42" s="90">
        <f t="shared" si="0"/>
        <v>3</v>
      </c>
    </row>
    <row r="43" spans="3:17" ht="15">
      <c r="C43" s="70" t="s">
        <v>464</v>
      </c>
      <c r="D43" s="71"/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1</v>
      </c>
      <c r="P43" s="69">
        <v>0</v>
      </c>
      <c r="Q43" s="69">
        <f t="shared" si="0"/>
        <v>1</v>
      </c>
    </row>
    <row r="44" spans="3:17" ht="15">
      <c r="C44" s="70" t="s">
        <v>491</v>
      </c>
      <c r="D44" s="71"/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1</v>
      </c>
      <c r="Q44" s="69">
        <f t="shared" si="0"/>
        <v>1</v>
      </c>
    </row>
    <row r="45" spans="3:17" ht="15">
      <c r="C45" s="70" t="s">
        <v>465</v>
      </c>
      <c r="D45" s="71"/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1</v>
      </c>
      <c r="P45" s="69">
        <v>0</v>
      </c>
      <c r="Q45" s="69">
        <f t="shared" si="0"/>
        <v>1</v>
      </c>
    </row>
    <row r="46" spans="3:17" ht="15">
      <c r="C46" s="70" t="s">
        <v>216</v>
      </c>
      <c r="D46" s="71"/>
      <c r="E46" s="69">
        <v>2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1</v>
      </c>
      <c r="P46" s="69">
        <v>0</v>
      </c>
      <c r="Q46" s="69">
        <f t="shared" si="0"/>
        <v>3</v>
      </c>
    </row>
    <row r="47" spans="3:17" ht="15">
      <c r="C47" s="70" t="s">
        <v>388</v>
      </c>
      <c r="D47" s="71"/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1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f t="shared" si="0"/>
        <v>1</v>
      </c>
    </row>
    <row r="48" spans="3:17" ht="15">
      <c r="C48" s="70" t="s">
        <v>410</v>
      </c>
      <c r="D48" s="71"/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2</v>
      </c>
      <c r="M48" s="69">
        <v>0</v>
      </c>
      <c r="N48" s="69">
        <v>0</v>
      </c>
      <c r="O48" s="69">
        <v>0</v>
      </c>
      <c r="P48" s="69">
        <v>0</v>
      </c>
      <c r="Q48" s="69">
        <f t="shared" si="0"/>
        <v>2</v>
      </c>
    </row>
    <row r="49" spans="3:17" ht="15">
      <c r="C49" s="70" t="s">
        <v>374</v>
      </c>
      <c r="D49" s="71"/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1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f t="shared" si="0"/>
        <v>1</v>
      </c>
    </row>
    <row r="50" spans="3:17" ht="15">
      <c r="C50" s="200" t="s">
        <v>307</v>
      </c>
      <c r="D50" s="201"/>
      <c r="E50" s="90">
        <v>0</v>
      </c>
      <c r="F50" s="90">
        <v>0</v>
      </c>
      <c r="G50" s="90">
        <v>1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f t="shared" si="0"/>
        <v>1</v>
      </c>
    </row>
    <row r="51" spans="3:17" ht="15">
      <c r="C51" s="222"/>
      <c r="D51" s="222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</row>
    <row r="52" spans="3:17" ht="15">
      <c r="C52" s="225"/>
      <c r="D52" s="225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</row>
    <row r="53" spans="3:17" ht="15">
      <c r="C53" s="70" t="s">
        <v>463</v>
      </c>
      <c r="D53" s="71"/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1</v>
      </c>
      <c r="P53" s="69">
        <v>0</v>
      </c>
      <c r="Q53" s="69">
        <f aca="true" t="shared" si="1" ref="Q53:Q84">SUM(E53:P53)</f>
        <v>1</v>
      </c>
    </row>
    <row r="54" spans="3:17" ht="15">
      <c r="C54" s="70" t="s">
        <v>463</v>
      </c>
      <c r="D54" s="71"/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1</v>
      </c>
      <c r="Q54" s="69">
        <f t="shared" si="1"/>
        <v>1</v>
      </c>
    </row>
    <row r="55" spans="3:17" ht="15">
      <c r="C55" s="70" t="s">
        <v>261</v>
      </c>
      <c r="D55" s="71"/>
      <c r="E55" s="69">
        <v>0</v>
      </c>
      <c r="F55" s="69">
        <v>1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f t="shared" si="1"/>
        <v>1</v>
      </c>
    </row>
    <row r="56" spans="3:17" ht="15">
      <c r="C56" s="70" t="s">
        <v>375</v>
      </c>
      <c r="D56" s="71"/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1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f t="shared" si="1"/>
        <v>1</v>
      </c>
    </row>
    <row r="57" spans="3:17" ht="15">
      <c r="C57" s="70" t="s">
        <v>336</v>
      </c>
      <c r="D57" s="71"/>
      <c r="E57" s="69">
        <v>0</v>
      </c>
      <c r="F57" s="69">
        <v>0</v>
      </c>
      <c r="G57" s="69">
        <v>0</v>
      </c>
      <c r="H57" s="69">
        <v>1</v>
      </c>
      <c r="I57" s="69">
        <v>0</v>
      </c>
      <c r="J57" s="69">
        <v>0</v>
      </c>
      <c r="K57" s="69">
        <v>0</v>
      </c>
      <c r="L57" s="69">
        <v>0</v>
      </c>
      <c r="M57" s="69">
        <v>1</v>
      </c>
      <c r="N57" s="69">
        <v>0</v>
      </c>
      <c r="O57" s="69">
        <v>0</v>
      </c>
      <c r="P57" s="69">
        <v>0</v>
      </c>
      <c r="Q57" s="69">
        <f t="shared" si="1"/>
        <v>2</v>
      </c>
    </row>
    <row r="58" spans="3:17" ht="15">
      <c r="C58" s="70" t="s">
        <v>331</v>
      </c>
      <c r="D58" s="71"/>
      <c r="E58" s="69">
        <v>0</v>
      </c>
      <c r="F58" s="69">
        <v>0</v>
      </c>
      <c r="G58" s="69">
        <v>0</v>
      </c>
      <c r="H58" s="69">
        <v>1</v>
      </c>
      <c r="I58" s="69">
        <v>1</v>
      </c>
      <c r="J58" s="69">
        <v>0</v>
      </c>
      <c r="K58" s="69">
        <v>0</v>
      </c>
      <c r="L58" s="69">
        <v>1</v>
      </c>
      <c r="M58" s="69">
        <v>0</v>
      </c>
      <c r="N58" s="69">
        <v>1</v>
      </c>
      <c r="O58" s="69">
        <v>0</v>
      </c>
      <c r="P58" s="69">
        <v>0</v>
      </c>
      <c r="Q58" s="69">
        <f t="shared" si="1"/>
        <v>4</v>
      </c>
    </row>
    <row r="59" spans="3:17" ht="15">
      <c r="C59" s="70" t="s">
        <v>285</v>
      </c>
      <c r="D59" s="71"/>
      <c r="E59" s="69">
        <v>1</v>
      </c>
      <c r="F59" s="69">
        <v>0</v>
      </c>
      <c r="G59" s="69">
        <v>0</v>
      </c>
      <c r="H59" s="69">
        <v>0</v>
      </c>
      <c r="I59" s="69">
        <v>2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f t="shared" si="1"/>
        <v>3</v>
      </c>
    </row>
    <row r="60" spans="3:17" ht="15">
      <c r="C60" s="70" t="s">
        <v>365</v>
      </c>
      <c r="D60" s="71"/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1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f t="shared" si="1"/>
        <v>1</v>
      </c>
    </row>
    <row r="61" spans="3:17" ht="15">
      <c r="C61" s="70" t="s">
        <v>209</v>
      </c>
      <c r="D61" s="71"/>
      <c r="E61" s="69">
        <v>2</v>
      </c>
      <c r="F61" s="69">
        <v>0</v>
      </c>
      <c r="G61" s="69">
        <v>0</v>
      </c>
      <c r="H61" s="69">
        <v>0</v>
      </c>
      <c r="I61" s="69">
        <v>0</v>
      </c>
      <c r="J61" s="69">
        <v>4</v>
      </c>
      <c r="K61" s="69">
        <v>0</v>
      </c>
      <c r="L61" s="69">
        <v>0</v>
      </c>
      <c r="M61" s="69">
        <v>0</v>
      </c>
      <c r="N61" s="69">
        <v>0</v>
      </c>
      <c r="O61" s="69">
        <v>2</v>
      </c>
      <c r="P61" s="69">
        <v>0</v>
      </c>
      <c r="Q61" s="69">
        <f t="shared" si="1"/>
        <v>8</v>
      </c>
    </row>
    <row r="62" spans="3:17" ht="15">
      <c r="C62" s="200" t="s">
        <v>240</v>
      </c>
      <c r="D62" s="201"/>
      <c r="E62" s="90">
        <v>0</v>
      </c>
      <c r="F62" s="90">
        <v>1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1</v>
      </c>
      <c r="O62" s="90">
        <v>0</v>
      </c>
      <c r="P62" s="90">
        <v>0</v>
      </c>
      <c r="Q62" s="90">
        <f t="shared" si="1"/>
        <v>2</v>
      </c>
    </row>
    <row r="63" spans="3:17" ht="15">
      <c r="C63" s="70" t="s">
        <v>262</v>
      </c>
      <c r="D63" s="71"/>
      <c r="E63" s="69">
        <v>0</v>
      </c>
      <c r="F63" s="69">
        <v>1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f t="shared" si="1"/>
        <v>1</v>
      </c>
    </row>
    <row r="64" spans="3:17" ht="15">
      <c r="C64" s="70" t="s">
        <v>389</v>
      </c>
      <c r="D64" s="71"/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1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f t="shared" si="1"/>
        <v>1</v>
      </c>
    </row>
    <row r="65" spans="3:17" ht="15">
      <c r="C65" s="200" t="s">
        <v>286</v>
      </c>
      <c r="D65" s="201"/>
      <c r="E65" s="90">
        <v>1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f t="shared" si="1"/>
        <v>1</v>
      </c>
    </row>
    <row r="66" spans="3:17" ht="15">
      <c r="C66" s="70" t="s">
        <v>462</v>
      </c>
      <c r="D66" s="71"/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2</v>
      </c>
      <c r="P66" s="69">
        <v>0</v>
      </c>
      <c r="Q66" s="69">
        <f t="shared" si="1"/>
        <v>2</v>
      </c>
    </row>
    <row r="67" spans="3:17" ht="15">
      <c r="C67" s="70" t="s">
        <v>493</v>
      </c>
      <c r="D67" s="71"/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1</v>
      </c>
      <c r="Q67" s="69">
        <f t="shared" si="1"/>
        <v>1</v>
      </c>
    </row>
    <row r="68" spans="3:17" ht="15">
      <c r="C68" s="200" t="s">
        <v>333</v>
      </c>
      <c r="D68" s="201"/>
      <c r="E68" s="90">
        <v>0</v>
      </c>
      <c r="F68" s="90">
        <v>0</v>
      </c>
      <c r="G68" s="90">
        <v>0</v>
      </c>
      <c r="H68" s="90">
        <v>1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f t="shared" si="1"/>
        <v>1</v>
      </c>
    </row>
    <row r="69" spans="3:17" ht="15">
      <c r="C69" s="70" t="s">
        <v>411</v>
      </c>
      <c r="D69" s="71"/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1</v>
      </c>
      <c r="M69" s="69">
        <v>0</v>
      </c>
      <c r="N69" s="69">
        <v>0</v>
      </c>
      <c r="O69" s="69">
        <v>0</v>
      </c>
      <c r="P69" s="69">
        <v>0</v>
      </c>
      <c r="Q69" s="69">
        <f t="shared" si="1"/>
        <v>1</v>
      </c>
    </row>
    <row r="70" spans="3:17" ht="15">
      <c r="C70" s="70" t="s">
        <v>349</v>
      </c>
      <c r="D70" s="71"/>
      <c r="E70" s="69">
        <v>0</v>
      </c>
      <c r="F70" s="69">
        <v>0</v>
      </c>
      <c r="G70" s="69">
        <v>0</v>
      </c>
      <c r="H70" s="69">
        <v>0</v>
      </c>
      <c r="I70" s="69">
        <v>1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f t="shared" si="1"/>
        <v>1</v>
      </c>
    </row>
    <row r="71" spans="3:17" ht="15">
      <c r="C71" s="70" t="s">
        <v>263</v>
      </c>
      <c r="D71" s="71"/>
      <c r="E71" s="69">
        <v>0</v>
      </c>
      <c r="F71" s="69">
        <v>1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f t="shared" si="1"/>
        <v>1</v>
      </c>
    </row>
    <row r="72" spans="3:17" ht="15">
      <c r="C72" s="70" t="s">
        <v>492</v>
      </c>
      <c r="D72" s="71"/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1</v>
      </c>
      <c r="Q72" s="69">
        <f t="shared" si="1"/>
        <v>1</v>
      </c>
    </row>
    <row r="73" spans="3:17" ht="15">
      <c r="C73" s="70" t="s">
        <v>495</v>
      </c>
      <c r="D73" s="71"/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1</v>
      </c>
      <c r="Q73" s="69">
        <f t="shared" si="1"/>
        <v>1</v>
      </c>
    </row>
    <row r="74" spans="3:17" ht="15">
      <c r="C74" s="70" t="s">
        <v>225</v>
      </c>
      <c r="D74" s="71"/>
      <c r="E74" s="69">
        <v>1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1</v>
      </c>
      <c r="O74" s="69">
        <v>1</v>
      </c>
      <c r="P74" s="69">
        <v>0</v>
      </c>
      <c r="Q74" s="69">
        <f t="shared" si="1"/>
        <v>3</v>
      </c>
    </row>
    <row r="75" spans="3:17" ht="15">
      <c r="C75" s="70" t="s">
        <v>413</v>
      </c>
      <c r="D75" s="71"/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1</v>
      </c>
      <c r="M75" s="69">
        <v>0</v>
      </c>
      <c r="N75" s="69">
        <v>0</v>
      </c>
      <c r="O75" s="69">
        <v>0</v>
      </c>
      <c r="P75" s="69">
        <v>0</v>
      </c>
      <c r="Q75" s="69">
        <f t="shared" si="1"/>
        <v>1</v>
      </c>
    </row>
    <row r="76" spans="3:18" ht="15">
      <c r="C76" s="70" t="s">
        <v>233</v>
      </c>
      <c r="D76" s="71"/>
      <c r="E76" s="69">
        <v>0</v>
      </c>
      <c r="F76" s="69">
        <v>1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f t="shared" si="1"/>
        <v>1</v>
      </c>
      <c r="R76" s="11"/>
    </row>
    <row r="77" spans="3:17" ht="15">
      <c r="C77" s="70" t="s">
        <v>417</v>
      </c>
      <c r="D77" s="71"/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1</v>
      </c>
      <c r="M77" s="69">
        <v>0</v>
      </c>
      <c r="N77" s="69">
        <v>0</v>
      </c>
      <c r="O77" s="69">
        <v>0</v>
      </c>
      <c r="P77" s="69">
        <v>0</v>
      </c>
      <c r="Q77" s="69">
        <f t="shared" si="1"/>
        <v>1</v>
      </c>
    </row>
    <row r="78" spans="3:17" ht="15">
      <c r="C78" s="200" t="s">
        <v>161</v>
      </c>
      <c r="D78" s="201"/>
      <c r="E78" s="90">
        <v>0</v>
      </c>
      <c r="F78" s="90">
        <v>1</v>
      </c>
      <c r="G78" s="90">
        <v>2</v>
      </c>
      <c r="H78" s="90">
        <v>0</v>
      </c>
      <c r="I78" s="90">
        <v>0</v>
      </c>
      <c r="J78" s="90">
        <v>1</v>
      </c>
      <c r="K78" s="90">
        <v>1</v>
      </c>
      <c r="L78" s="90">
        <v>0</v>
      </c>
      <c r="M78" s="90">
        <v>1</v>
      </c>
      <c r="N78" s="90">
        <v>0</v>
      </c>
      <c r="O78" s="90">
        <v>0</v>
      </c>
      <c r="P78" s="90">
        <v>4</v>
      </c>
      <c r="Q78" s="90">
        <f t="shared" si="1"/>
        <v>10</v>
      </c>
    </row>
    <row r="79" spans="3:17" ht="15">
      <c r="C79" s="70" t="s">
        <v>446</v>
      </c>
      <c r="D79" s="71"/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1</v>
      </c>
      <c r="O79" s="69">
        <v>0</v>
      </c>
      <c r="P79" s="69">
        <v>0</v>
      </c>
      <c r="Q79" s="69">
        <f t="shared" si="1"/>
        <v>1</v>
      </c>
    </row>
    <row r="80" spans="3:17" ht="15">
      <c r="C80" s="70" t="s">
        <v>416</v>
      </c>
      <c r="D80" s="71"/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1</v>
      </c>
      <c r="M80" s="69">
        <v>0</v>
      </c>
      <c r="N80" s="69">
        <v>1</v>
      </c>
      <c r="O80" s="69">
        <v>0</v>
      </c>
      <c r="P80" s="69">
        <v>0</v>
      </c>
      <c r="Q80" s="69">
        <f t="shared" si="1"/>
        <v>2</v>
      </c>
    </row>
    <row r="81" spans="3:17" ht="15">
      <c r="C81" s="70" t="s">
        <v>228</v>
      </c>
      <c r="D81" s="71"/>
      <c r="E81" s="69">
        <v>0</v>
      </c>
      <c r="F81" s="69">
        <v>0</v>
      </c>
      <c r="G81" s="69">
        <v>2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f t="shared" si="1"/>
        <v>2</v>
      </c>
    </row>
    <row r="82" spans="3:17" ht="15">
      <c r="C82" s="70" t="s">
        <v>220</v>
      </c>
      <c r="D82" s="71"/>
      <c r="E82" s="69">
        <v>0</v>
      </c>
      <c r="F82" s="69">
        <v>1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f t="shared" si="1"/>
        <v>1</v>
      </c>
    </row>
    <row r="83" spans="3:17" ht="15">
      <c r="C83" s="70" t="s">
        <v>321</v>
      </c>
      <c r="D83" s="71"/>
      <c r="E83" s="69">
        <v>0</v>
      </c>
      <c r="F83" s="69">
        <v>0</v>
      </c>
      <c r="G83" s="69">
        <v>1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f t="shared" si="1"/>
        <v>1</v>
      </c>
    </row>
    <row r="84" spans="3:17" ht="15">
      <c r="C84" s="70" t="s">
        <v>287</v>
      </c>
      <c r="D84" s="71"/>
      <c r="E84" s="69">
        <v>1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f t="shared" si="1"/>
        <v>1</v>
      </c>
    </row>
    <row r="85" spans="3:17" ht="15">
      <c r="C85" s="70" t="s">
        <v>231</v>
      </c>
      <c r="D85" s="71"/>
      <c r="E85" s="69">
        <v>1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f aca="true" t="shared" si="2" ref="Q85:Q104">SUM(E85:P85)</f>
        <v>1</v>
      </c>
    </row>
    <row r="86" spans="3:17" ht="15">
      <c r="C86" s="70" t="s">
        <v>366</v>
      </c>
      <c r="D86" s="71"/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1</v>
      </c>
      <c r="K86" s="69">
        <v>1</v>
      </c>
      <c r="L86" s="69">
        <v>0</v>
      </c>
      <c r="M86" s="69">
        <v>0</v>
      </c>
      <c r="N86" s="69">
        <v>1</v>
      </c>
      <c r="O86" s="69">
        <v>0</v>
      </c>
      <c r="P86" s="69">
        <v>1</v>
      </c>
      <c r="Q86" s="69">
        <f t="shared" si="2"/>
        <v>4</v>
      </c>
    </row>
    <row r="87" spans="3:17" ht="15">
      <c r="C87" s="70" t="s">
        <v>350</v>
      </c>
      <c r="D87" s="71"/>
      <c r="E87" s="69">
        <v>0</v>
      </c>
      <c r="F87" s="69">
        <v>0</v>
      </c>
      <c r="G87" s="69">
        <v>0</v>
      </c>
      <c r="H87" s="69">
        <v>0</v>
      </c>
      <c r="I87" s="69">
        <v>1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f t="shared" si="2"/>
        <v>1</v>
      </c>
    </row>
    <row r="88" spans="3:17" ht="15">
      <c r="C88" s="70" t="s">
        <v>390</v>
      </c>
      <c r="D88" s="71"/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2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f t="shared" si="2"/>
        <v>2</v>
      </c>
    </row>
    <row r="89" spans="3:17" ht="15">
      <c r="C89" s="70" t="s">
        <v>367</v>
      </c>
      <c r="D89" s="71"/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1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f t="shared" si="2"/>
        <v>1</v>
      </c>
    </row>
    <row r="90" spans="3:17" ht="15">
      <c r="C90" s="70" t="s">
        <v>308</v>
      </c>
      <c r="D90" s="71"/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1</v>
      </c>
      <c r="O90" s="69">
        <v>0</v>
      </c>
      <c r="P90" s="69">
        <v>0</v>
      </c>
      <c r="Q90" s="69">
        <f t="shared" si="2"/>
        <v>1</v>
      </c>
    </row>
    <row r="91" spans="3:17" ht="15">
      <c r="C91" s="70" t="s">
        <v>206</v>
      </c>
      <c r="D91" s="71"/>
      <c r="E91" s="69">
        <v>1</v>
      </c>
      <c r="F91" s="69">
        <v>2</v>
      </c>
      <c r="G91" s="69">
        <v>0</v>
      </c>
      <c r="H91" s="69">
        <v>1</v>
      </c>
      <c r="I91" s="69">
        <v>0</v>
      </c>
      <c r="J91" s="69">
        <v>3</v>
      </c>
      <c r="K91" s="69">
        <v>2</v>
      </c>
      <c r="L91" s="69">
        <v>2</v>
      </c>
      <c r="M91" s="69">
        <v>1</v>
      </c>
      <c r="N91" s="69">
        <v>0</v>
      </c>
      <c r="O91" s="69">
        <v>1</v>
      </c>
      <c r="P91" s="69">
        <v>3</v>
      </c>
      <c r="Q91" s="69">
        <f t="shared" si="2"/>
        <v>16</v>
      </c>
    </row>
    <row r="92" spans="3:17" ht="15">
      <c r="C92" s="200" t="s">
        <v>351</v>
      </c>
      <c r="D92" s="201"/>
      <c r="E92" s="90">
        <v>0</v>
      </c>
      <c r="F92" s="90">
        <v>1</v>
      </c>
      <c r="G92" s="90">
        <v>0</v>
      </c>
      <c r="H92" s="90">
        <v>0</v>
      </c>
      <c r="I92" s="90">
        <v>1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f t="shared" si="2"/>
        <v>2</v>
      </c>
    </row>
    <row r="93" spans="3:17" ht="15">
      <c r="C93" s="70" t="s">
        <v>309</v>
      </c>
      <c r="D93" s="71"/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f t="shared" si="2"/>
        <v>0</v>
      </c>
    </row>
    <row r="94" spans="3:17" ht="15">
      <c r="C94" s="70" t="s">
        <v>394</v>
      </c>
      <c r="D94" s="71"/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1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f t="shared" si="2"/>
        <v>1</v>
      </c>
    </row>
    <row r="95" spans="3:17" ht="15">
      <c r="C95" s="70" t="s">
        <v>332</v>
      </c>
      <c r="D95" s="71"/>
      <c r="E95" s="69">
        <v>0</v>
      </c>
      <c r="F95" s="69">
        <v>0</v>
      </c>
      <c r="G95" s="69">
        <v>0</v>
      </c>
      <c r="H95" s="69">
        <v>1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f t="shared" si="2"/>
        <v>1</v>
      </c>
    </row>
    <row r="96" spans="3:17" ht="15">
      <c r="C96" s="70" t="s">
        <v>489</v>
      </c>
      <c r="D96" s="71"/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1</v>
      </c>
      <c r="Q96" s="69">
        <f t="shared" si="2"/>
        <v>1</v>
      </c>
    </row>
    <row r="97" spans="3:17" ht="15">
      <c r="C97" s="200" t="s">
        <v>226</v>
      </c>
      <c r="D97" s="201"/>
      <c r="E97" s="90">
        <v>0</v>
      </c>
      <c r="F97" s="90">
        <v>1</v>
      </c>
      <c r="G97" s="90">
        <v>1</v>
      </c>
      <c r="H97" s="90">
        <v>0</v>
      </c>
      <c r="I97" s="90">
        <v>0</v>
      </c>
      <c r="J97" s="90">
        <v>0</v>
      </c>
      <c r="K97" s="90">
        <v>1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f t="shared" si="2"/>
        <v>3</v>
      </c>
    </row>
    <row r="98" spans="3:17" ht="15">
      <c r="C98" s="70" t="s">
        <v>447</v>
      </c>
      <c r="D98" s="71"/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1</v>
      </c>
      <c r="O98" s="69">
        <v>0</v>
      </c>
      <c r="P98" s="69">
        <v>0</v>
      </c>
      <c r="Q98" s="69">
        <f t="shared" si="2"/>
        <v>1</v>
      </c>
    </row>
    <row r="99" spans="3:17" ht="15">
      <c r="C99" s="70" t="s">
        <v>288</v>
      </c>
      <c r="D99" s="71"/>
      <c r="E99" s="69">
        <v>1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f t="shared" si="2"/>
        <v>1</v>
      </c>
    </row>
    <row r="100" spans="3:17" ht="15">
      <c r="C100" s="70" t="s">
        <v>102</v>
      </c>
      <c r="D100" s="71"/>
      <c r="E100" s="69">
        <v>0</v>
      </c>
      <c r="F100" s="69">
        <v>0</v>
      </c>
      <c r="G100" s="69">
        <v>0</v>
      </c>
      <c r="H100" s="69">
        <v>0</v>
      </c>
      <c r="I100" s="69">
        <v>1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f t="shared" si="2"/>
        <v>1</v>
      </c>
    </row>
    <row r="101" spans="3:17" ht="15">
      <c r="C101" s="70" t="s">
        <v>434</v>
      </c>
      <c r="D101" s="71"/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1</v>
      </c>
      <c r="N101" s="69">
        <v>0</v>
      </c>
      <c r="O101" s="69">
        <v>0</v>
      </c>
      <c r="P101" s="69">
        <v>0</v>
      </c>
      <c r="Q101" s="69">
        <f t="shared" si="2"/>
        <v>1</v>
      </c>
    </row>
    <row r="102" spans="3:17" ht="15">
      <c r="C102" s="70" t="s">
        <v>310</v>
      </c>
      <c r="D102" s="71"/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1</v>
      </c>
      <c r="P102" s="69">
        <v>0</v>
      </c>
      <c r="Q102" s="69">
        <f t="shared" si="2"/>
        <v>1</v>
      </c>
    </row>
    <row r="103" spans="3:17" ht="15">
      <c r="C103" s="70" t="s">
        <v>391</v>
      </c>
      <c r="D103" s="71"/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1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f t="shared" si="2"/>
        <v>1</v>
      </c>
    </row>
    <row r="104" spans="3:17" ht="15">
      <c r="C104" s="70" t="s">
        <v>311</v>
      </c>
      <c r="D104" s="71"/>
      <c r="E104" s="69">
        <v>0</v>
      </c>
      <c r="F104" s="69">
        <v>0</v>
      </c>
      <c r="G104" s="69">
        <v>1</v>
      </c>
      <c r="H104" s="69">
        <v>0</v>
      </c>
      <c r="I104" s="69">
        <v>1</v>
      </c>
      <c r="J104" s="69">
        <v>0</v>
      </c>
      <c r="K104" s="69">
        <v>0</v>
      </c>
      <c r="L104" s="69">
        <v>0</v>
      </c>
      <c r="M104" s="69">
        <v>1</v>
      </c>
      <c r="N104" s="69">
        <v>0</v>
      </c>
      <c r="O104" s="69">
        <v>0</v>
      </c>
      <c r="P104" s="69">
        <v>0</v>
      </c>
      <c r="Q104" s="69">
        <f t="shared" si="2"/>
        <v>3</v>
      </c>
    </row>
    <row r="105" spans="3:17" ht="15">
      <c r="C105" s="70"/>
      <c r="D105" s="71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3:17" ht="15">
      <c r="C106" s="70"/>
      <c r="D106" s="71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3:17" ht="15">
      <c r="C107" s="70" t="s">
        <v>414</v>
      </c>
      <c r="D107" s="71"/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1</v>
      </c>
      <c r="M107" s="69">
        <v>0</v>
      </c>
      <c r="N107" s="69">
        <v>0</v>
      </c>
      <c r="O107" s="69">
        <v>0</v>
      </c>
      <c r="P107" s="69">
        <v>0</v>
      </c>
      <c r="Q107" s="69">
        <f aca="true" t="shared" si="3" ref="Q107:Q127">SUM(E107:P107)</f>
        <v>1</v>
      </c>
    </row>
    <row r="108" spans="3:17" ht="15">
      <c r="C108" s="70" t="s">
        <v>264</v>
      </c>
      <c r="D108" s="71"/>
      <c r="E108" s="69">
        <v>0</v>
      </c>
      <c r="F108" s="69">
        <v>3</v>
      </c>
      <c r="G108" s="69">
        <v>0</v>
      </c>
      <c r="H108" s="69">
        <v>0</v>
      </c>
      <c r="I108" s="69">
        <v>0</v>
      </c>
      <c r="J108" s="69">
        <v>0</v>
      </c>
      <c r="K108" s="69">
        <v>1</v>
      </c>
      <c r="L108" s="69">
        <v>2</v>
      </c>
      <c r="M108" s="69">
        <v>1</v>
      </c>
      <c r="N108" s="69">
        <v>0</v>
      </c>
      <c r="O108" s="69">
        <v>0</v>
      </c>
      <c r="P108" s="69">
        <v>0</v>
      </c>
      <c r="Q108" s="69">
        <f t="shared" si="3"/>
        <v>7</v>
      </c>
    </row>
    <row r="109" spans="3:17" ht="15">
      <c r="C109" s="70" t="s">
        <v>289</v>
      </c>
      <c r="D109" s="71"/>
      <c r="E109" s="69">
        <v>1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f t="shared" si="3"/>
        <v>1</v>
      </c>
    </row>
    <row r="110" spans="3:17" ht="15">
      <c r="C110" s="70" t="s">
        <v>334</v>
      </c>
      <c r="D110" s="71"/>
      <c r="E110" s="69">
        <v>1</v>
      </c>
      <c r="F110" s="69">
        <v>1</v>
      </c>
      <c r="G110" s="69">
        <v>1</v>
      </c>
      <c r="H110" s="69">
        <v>1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f t="shared" si="3"/>
        <v>4</v>
      </c>
    </row>
    <row r="111" spans="3:17" ht="15">
      <c r="C111" s="70" t="s">
        <v>208</v>
      </c>
      <c r="D111" s="71"/>
      <c r="E111" s="69">
        <v>0</v>
      </c>
      <c r="F111" s="69">
        <v>2</v>
      </c>
      <c r="G111" s="69">
        <v>0</v>
      </c>
      <c r="H111" s="69">
        <v>0</v>
      </c>
      <c r="I111" s="69">
        <v>1</v>
      </c>
      <c r="J111" s="69">
        <v>2</v>
      </c>
      <c r="K111" s="69">
        <v>0</v>
      </c>
      <c r="L111" s="69">
        <v>1</v>
      </c>
      <c r="M111" s="69">
        <v>0</v>
      </c>
      <c r="N111" s="69">
        <v>1</v>
      </c>
      <c r="O111" s="69">
        <v>1</v>
      </c>
      <c r="P111" s="69">
        <v>0</v>
      </c>
      <c r="Q111" s="69">
        <f t="shared" si="3"/>
        <v>8</v>
      </c>
    </row>
    <row r="112" spans="3:17" ht="15">
      <c r="C112" s="70" t="s">
        <v>368</v>
      </c>
      <c r="D112" s="71"/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2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f t="shared" si="3"/>
        <v>2</v>
      </c>
    </row>
    <row r="113" spans="3:17" ht="15">
      <c r="C113" s="70" t="s">
        <v>335</v>
      </c>
      <c r="D113" s="71"/>
      <c r="E113" s="69">
        <v>0</v>
      </c>
      <c r="F113" s="69">
        <v>0</v>
      </c>
      <c r="G113" s="69">
        <v>0</v>
      </c>
      <c r="H113" s="69">
        <v>1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f t="shared" si="3"/>
        <v>1</v>
      </c>
    </row>
    <row r="114" spans="3:17" ht="15">
      <c r="C114" s="70" t="s">
        <v>412</v>
      </c>
      <c r="D114" s="71"/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2</v>
      </c>
      <c r="M114" s="69">
        <v>0</v>
      </c>
      <c r="N114" s="69">
        <v>0</v>
      </c>
      <c r="O114" s="69">
        <v>0</v>
      </c>
      <c r="P114" s="69">
        <v>0</v>
      </c>
      <c r="Q114" s="69">
        <f t="shared" si="3"/>
        <v>2</v>
      </c>
    </row>
    <row r="115" spans="3:17" ht="15">
      <c r="C115" s="70" t="s">
        <v>499</v>
      </c>
      <c r="D115" s="71"/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1</v>
      </c>
      <c r="Q115" s="69">
        <f t="shared" si="3"/>
        <v>1</v>
      </c>
    </row>
    <row r="116" spans="3:17" ht="15">
      <c r="C116" s="70" t="s">
        <v>392</v>
      </c>
      <c r="D116" s="71"/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2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f t="shared" si="3"/>
        <v>2</v>
      </c>
    </row>
    <row r="117" spans="3:17" ht="15">
      <c r="C117" s="70" t="s">
        <v>393</v>
      </c>
      <c r="D117" s="71"/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1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f t="shared" si="3"/>
        <v>1</v>
      </c>
    </row>
    <row r="118" spans="3:17" ht="15">
      <c r="C118" s="70" t="s">
        <v>448</v>
      </c>
      <c r="D118" s="71"/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1</v>
      </c>
      <c r="O118" s="69">
        <v>0</v>
      </c>
      <c r="P118" s="69">
        <v>0</v>
      </c>
      <c r="Q118" s="69">
        <f t="shared" si="3"/>
        <v>1</v>
      </c>
    </row>
    <row r="119" spans="3:17" ht="15">
      <c r="C119" s="70" t="s">
        <v>245</v>
      </c>
      <c r="D119" s="71"/>
      <c r="E119" s="69">
        <v>0</v>
      </c>
      <c r="F119" s="69">
        <v>1</v>
      </c>
      <c r="G119" s="69">
        <v>0</v>
      </c>
      <c r="H119" s="69">
        <v>0</v>
      </c>
      <c r="I119" s="69">
        <v>0</v>
      </c>
      <c r="J119" s="69">
        <v>1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f t="shared" si="3"/>
        <v>2</v>
      </c>
    </row>
    <row r="120" spans="3:17" ht="15">
      <c r="C120" s="70" t="s">
        <v>290</v>
      </c>
      <c r="D120" s="71"/>
      <c r="E120" s="69">
        <v>1</v>
      </c>
      <c r="F120" s="69">
        <v>0</v>
      </c>
      <c r="G120" s="69">
        <v>1</v>
      </c>
      <c r="H120" s="69">
        <v>1</v>
      </c>
      <c r="I120" s="69">
        <v>0</v>
      </c>
      <c r="J120" s="69">
        <v>1</v>
      </c>
      <c r="K120" s="69">
        <v>3</v>
      </c>
      <c r="L120" s="69">
        <v>1</v>
      </c>
      <c r="M120" s="69">
        <v>0</v>
      </c>
      <c r="N120" s="69">
        <v>2</v>
      </c>
      <c r="O120" s="69">
        <v>0</v>
      </c>
      <c r="P120" s="69">
        <v>0</v>
      </c>
      <c r="Q120" s="69">
        <f t="shared" si="3"/>
        <v>10</v>
      </c>
    </row>
    <row r="121" spans="3:17" ht="15">
      <c r="C121" s="70" t="s">
        <v>352</v>
      </c>
      <c r="D121" s="71"/>
      <c r="E121" s="69">
        <v>0</v>
      </c>
      <c r="F121" s="69">
        <v>0</v>
      </c>
      <c r="G121" s="69">
        <v>0</v>
      </c>
      <c r="H121" s="69">
        <v>0</v>
      </c>
      <c r="I121" s="69">
        <v>1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f t="shared" si="3"/>
        <v>1</v>
      </c>
    </row>
    <row r="122" spans="3:17" ht="15">
      <c r="C122" s="70" t="s">
        <v>322</v>
      </c>
      <c r="D122" s="71"/>
      <c r="E122" s="69">
        <v>0</v>
      </c>
      <c r="F122" s="69">
        <v>0</v>
      </c>
      <c r="G122" s="69">
        <v>1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f t="shared" si="3"/>
        <v>1</v>
      </c>
    </row>
    <row r="123" spans="3:17" ht="15">
      <c r="C123" s="70" t="s">
        <v>265</v>
      </c>
      <c r="D123" s="71"/>
      <c r="E123" s="69">
        <v>0</v>
      </c>
      <c r="F123" s="69">
        <v>1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f t="shared" si="3"/>
        <v>1</v>
      </c>
    </row>
    <row r="124" spans="3:17" ht="15">
      <c r="C124" s="200" t="s">
        <v>415</v>
      </c>
      <c r="D124" s="201"/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2</v>
      </c>
      <c r="M124" s="90">
        <v>0</v>
      </c>
      <c r="N124" s="90">
        <v>0</v>
      </c>
      <c r="O124" s="90">
        <v>0</v>
      </c>
      <c r="P124" s="90">
        <v>0</v>
      </c>
      <c r="Q124" s="90">
        <f t="shared" si="3"/>
        <v>2</v>
      </c>
    </row>
    <row r="125" spans="3:17" ht="15">
      <c r="C125" s="70" t="s">
        <v>353</v>
      </c>
      <c r="D125" s="71"/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1</v>
      </c>
      <c r="Q125" s="69">
        <f t="shared" si="3"/>
        <v>1</v>
      </c>
    </row>
    <row r="126" spans="3:17" ht="15">
      <c r="C126" s="70" t="s">
        <v>353</v>
      </c>
      <c r="D126" s="71"/>
      <c r="E126" s="69">
        <v>0</v>
      </c>
      <c r="F126" s="69">
        <v>0</v>
      </c>
      <c r="G126" s="69">
        <v>0</v>
      </c>
      <c r="H126" s="69">
        <v>0</v>
      </c>
      <c r="I126" s="69">
        <v>2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f t="shared" si="3"/>
        <v>2</v>
      </c>
    </row>
    <row r="127" spans="3:17" ht="15">
      <c r="C127" s="301" t="s">
        <v>1</v>
      </c>
      <c r="D127" s="302"/>
      <c r="E127" s="73">
        <f aca="true" t="shared" si="4" ref="E127:P127">SUM(E15:E126)</f>
        <v>24</v>
      </c>
      <c r="F127" s="73">
        <f t="shared" si="4"/>
        <v>25</v>
      </c>
      <c r="G127" s="73">
        <f t="shared" si="4"/>
        <v>17</v>
      </c>
      <c r="H127" s="73">
        <f t="shared" si="4"/>
        <v>13</v>
      </c>
      <c r="I127" s="73">
        <f t="shared" si="4"/>
        <v>20</v>
      </c>
      <c r="J127" s="73">
        <f t="shared" si="4"/>
        <v>21</v>
      </c>
      <c r="K127" s="73">
        <f t="shared" si="4"/>
        <v>24</v>
      </c>
      <c r="L127" s="73">
        <f t="shared" si="4"/>
        <v>24</v>
      </c>
      <c r="M127" s="73">
        <f t="shared" si="4"/>
        <v>16</v>
      </c>
      <c r="N127" s="73">
        <f t="shared" si="4"/>
        <v>21</v>
      </c>
      <c r="O127" s="73">
        <f t="shared" si="4"/>
        <v>17</v>
      </c>
      <c r="P127" s="73">
        <f t="shared" si="4"/>
        <v>19</v>
      </c>
      <c r="Q127" s="73">
        <f t="shared" si="3"/>
        <v>241</v>
      </c>
    </row>
    <row r="128" spans="4:5" ht="12.75">
      <c r="D128"/>
      <c r="E128" s="19"/>
    </row>
    <row r="129" spans="1:16" ht="13.5">
      <c r="A129" s="55"/>
      <c r="C129" s="106"/>
      <c r="D129" s="216" t="s">
        <v>125</v>
      </c>
      <c r="E129" s="217"/>
      <c r="F129" s="217"/>
      <c r="G129" s="217"/>
      <c r="H129" s="270"/>
      <c r="I129" s="271"/>
      <c r="J129" s="213"/>
      <c r="K129" s="213"/>
      <c r="L129" s="213"/>
      <c r="M129" s="213"/>
      <c r="N129" s="213"/>
      <c r="O129" s="213"/>
      <c r="P129" s="213"/>
    </row>
    <row r="130" spans="4:5" ht="12.75">
      <c r="D130"/>
      <c r="E130" s="19"/>
    </row>
  </sheetData>
  <sheetProtection/>
  <mergeCells count="10">
    <mergeCell ref="A4:S4"/>
    <mergeCell ref="A5:S5"/>
    <mergeCell ref="A6:S6"/>
    <mergeCell ref="A11:S11"/>
    <mergeCell ref="C127:D127"/>
    <mergeCell ref="A8:S8"/>
    <mergeCell ref="A9:S9"/>
    <mergeCell ref="A10:S10"/>
    <mergeCell ref="C14:D14"/>
    <mergeCell ref="A12:S12"/>
  </mergeCells>
  <printOptions/>
  <pageMargins left="0.590551181102362" right="0.393700787401575" top="0.393700787401575" bottom="0.3" header="0.393700787401575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Z53"/>
  <sheetViews>
    <sheetView zoomScalePageLayoutView="0" workbookViewId="0" topLeftCell="A11">
      <selection activeCell="P15" sqref="P15"/>
    </sheetView>
  </sheetViews>
  <sheetFormatPr defaultColWidth="11.421875" defaultRowHeight="12.75"/>
  <cols>
    <col min="1" max="1" width="0.71875" style="0" customWidth="1"/>
    <col min="2" max="2" width="2.7109375" style="0" customWidth="1"/>
    <col min="3" max="3" width="8.57421875" style="0" customWidth="1"/>
    <col min="4" max="4" width="10.421875" style="0" customWidth="1"/>
    <col min="5" max="9" width="3.7109375" style="0" customWidth="1"/>
    <col min="10" max="10" width="4.00390625" style="0" customWidth="1"/>
    <col min="11" max="11" width="5.00390625" style="0" customWidth="1"/>
    <col min="12" max="16" width="3.8515625" style="0" customWidth="1"/>
    <col min="17" max="17" width="9.57421875" style="0" customWidth="1"/>
    <col min="18" max="18" width="14.140625" style="0" customWidth="1"/>
    <col min="19" max="19" width="18.00390625" style="0" customWidth="1"/>
    <col min="20" max="20" width="10.57421875" style="0" customWidth="1"/>
    <col min="21" max="21" width="19.28125" style="0" customWidth="1"/>
    <col min="22" max="22" width="2.00390625" style="0" customWidth="1"/>
    <col min="23" max="23" width="13.57421875" style="0" customWidth="1"/>
  </cols>
  <sheetData>
    <row r="4" spans="1:22" ht="12.75" customHeight="1">
      <c r="A4" s="290" t="s">
        <v>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8" customHeight="1">
      <c r="A5" s="291" t="s">
        <v>57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</row>
    <row r="6" spans="1:22" ht="12.75" customHeight="1">
      <c r="A6" s="292" t="s">
        <v>472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</row>
    <row r="7" spans="4:19" ht="12.7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"/>
      <c r="S7" s="22"/>
    </row>
    <row r="8" spans="2:21" ht="14.25" customHeight="1">
      <c r="B8" s="274" t="s">
        <v>59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2:21" ht="12.75" customHeight="1">
      <c r="B9" s="293" t="s">
        <v>395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</row>
    <row r="10" spans="2:21" ht="12.75" customHeight="1" hidden="1">
      <c r="B10" s="293" t="s">
        <v>170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</row>
    <row r="11" spans="2:22" ht="15" customHeight="1">
      <c r="B11" s="275" t="s">
        <v>49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39"/>
    </row>
    <row r="12" spans="2:22" ht="15.75" customHeight="1">
      <c r="B12" s="394" t="s">
        <v>471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39"/>
    </row>
    <row r="13" spans="2:22" ht="16.5" customHeight="1">
      <c r="B13" s="397" t="s">
        <v>131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40"/>
    </row>
    <row r="14" spans="2:21" ht="77.25" customHeight="1">
      <c r="B14" s="363" t="s">
        <v>49</v>
      </c>
      <c r="C14" s="363"/>
      <c r="D14" s="162" t="s">
        <v>123</v>
      </c>
      <c r="E14" s="156" t="s">
        <v>70</v>
      </c>
      <c r="F14" s="156" t="s">
        <v>172</v>
      </c>
      <c r="G14" s="156" t="s">
        <v>177</v>
      </c>
      <c r="H14" s="156" t="s">
        <v>178</v>
      </c>
      <c r="I14" s="156" t="s">
        <v>179</v>
      </c>
      <c r="J14" s="156" t="s">
        <v>180</v>
      </c>
      <c r="K14" s="156" t="s">
        <v>181</v>
      </c>
      <c r="L14" s="156" t="s">
        <v>182</v>
      </c>
      <c r="M14" s="156" t="s">
        <v>183</v>
      </c>
      <c r="N14" s="156" t="s">
        <v>184</v>
      </c>
      <c r="O14" s="156" t="s">
        <v>236</v>
      </c>
      <c r="P14" s="156" t="s">
        <v>241</v>
      </c>
      <c r="Q14" s="186" t="s">
        <v>129</v>
      </c>
      <c r="R14" s="186" t="s">
        <v>46</v>
      </c>
      <c r="S14" s="186" t="s">
        <v>154</v>
      </c>
      <c r="T14" s="186" t="s">
        <v>130</v>
      </c>
      <c r="U14" s="186" t="s">
        <v>48</v>
      </c>
    </row>
    <row r="15" spans="2:21" ht="15.75" customHeight="1">
      <c r="B15" s="203"/>
      <c r="C15" s="204" t="s">
        <v>171</v>
      </c>
      <c r="D15" s="205">
        <v>9659278</v>
      </c>
      <c r="E15" s="205">
        <v>182</v>
      </c>
      <c r="F15" s="205">
        <v>159</v>
      </c>
      <c r="G15" s="205">
        <v>152</v>
      </c>
      <c r="H15" s="205">
        <v>156</v>
      </c>
      <c r="I15" s="205">
        <v>155</v>
      </c>
      <c r="J15" s="205">
        <v>152</v>
      </c>
      <c r="K15" s="205">
        <v>175</v>
      </c>
      <c r="L15" s="205">
        <v>162</v>
      </c>
      <c r="M15" s="205">
        <v>194</v>
      </c>
      <c r="N15" s="205">
        <v>167</v>
      </c>
      <c r="O15" s="205">
        <v>223</v>
      </c>
      <c r="P15" s="205">
        <v>234</v>
      </c>
      <c r="Q15" s="205">
        <f>SUM(E15:P15)</f>
        <v>2111</v>
      </c>
      <c r="R15" s="206">
        <f>(100000/D15)*(Q15/12)*12</f>
        <v>21.854635512095207</v>
      </c>
      <c r="S15" s="207">
        <v>345</v>
      </c>
      <c r="T15" s="205">
        <f>Q15-S15</f>
        <v>1766</v>
      </c>
      <c r="U15" s="206">
        <f>(100000/D15)*(T15/12)*12</f>
        <v>18.282939987854164</v>
      </c>
    </row>
    <row r="16" spans="2:21" ht="15.75" customHeight="1">
      <c r="B16" s="256"/>
      <c r="C16" s="255" t="s">
        <v>268</v>
      </c>
      <c r="D16" s="252">
        <v>9523209</v>
      </c>
      <c r="E16" s="252">
        <v>228</v>
      </c>
      <c r="F16" s="252">
        <v>195</v>
      </c>
      <c r="G16" s="252">
        <v>176</v>
      </c>
      <c r="H16" s="252">
        <v>175</v>
      </c>
      <c r="I16" s="252">
        <v>192</v>
      </c>
      <c r="J16" s="252">
        <v>199</v>
      </c>
      <c r="K16" s="252">
        <v>219</v>
      </c>
      <c r="L16" s="252">
        <v>213</v>
      </c>
      <c r="M16" s="252">
        <v>210</v>
      </c>
      <c r="N16" s="252">
        <v>197</v>
      </c>
      <c r="O16" s="252">
        <v>164</v>
      </c>
      <c r="P16" s="252">
        <v>226</v>
      </c>
      <c r="Q16" s="252">
        <f>SUM(E16:P16)</f>
        <v>2394</v>
      </c>
      <c r="R16" s="253">
        <f>(100000/D16)*(Q16/12)*12</f>
        <v>25.138585113484332</v>
      </c>
      <c r="S16" s="254">
        <v>455</v>
      </c>
      <c r="T16" s="252">
        <f>Q16-S16</f>
        <v>1939</v>
      </c>
      <c r="U16" s="253">
        <f>(100000/D16)*(T16/12)*12</f>
        <v>20.360783849225612</v>
      </c>
    </row>
    <row r="17" spans="2:21" ht="12.75" customHeight="1" hidden="1" thickBot="1">
      <c r="B17" s="396" t="s">
        <v>1</v>
      </c>
      <c r="C17" s="396"/>
      <c r="D17" s="247">
        <v>9100183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8">
        <f>SUM(Q15:Q15)</f>
        <v>2111</v>
      </c>
      <c r="R17" s="249">
        <f>(100000/D17)*Q17*12</f>
        <v>278.3680284231647</v>
      </c>
      <c r="S17" s="248">
        <f>SUM(S15:S15)</f>
        <v>345</v>
      </c>
      <c r="T17" s="250">
        <f>Q17-S17</f>
        <v>1766</v>
      </c>
      <c r="U17" s="251">
        <f>(100000/D17)*T17*12</f>
        <v>232.8744377997673</v>
      </c>
    </row>
    <row r="18" spans="1:21" ht="12.75" customHeight="1">
      <c r="A18" s="11"/>
      <c r="B18" s="98" t="s">
        <v>124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6"/>
      <c r="R18" s="100"/>
      <c r="S18" s="6"/>
      <c r="T18" s="101"/>
      <c r="U18" s="102"/>
    </row>
    <row r="19" spans="1:21" ht="12.75" customHeight="1">
      <c r="A19" s="11"/>
      <c r="B19" s="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266"/>
      <c r="R19" s="100"/>
      <c r="S19" s="6"/>
      <c r="T19" s="101"/>
      <c r="U19" s="102"/>
    </row>
    <row r="20" spans="1:26" ht="12.75" customHeight="1">
      <c r="A20" s="11"/>
      <c r="B20" s="395"/>
      <c r="C20" s="395"/>
      <c r="T20" s="101"/>
      <c r="U20" s="102"/>
      <c r="Z20" s="6"/>
    </row>
    <row r="21" spans="1:26" ht="12.75" customHeight="1">
      <c r="A21" s="11"/>
      <c r="T21" s="101"/>
      <c r="U21" s="102"/>
      <c r="Z21" s="6"/>
    </row>
    <row r="22" ht="12.75" customHeight="1"/>
    <row r="23" ht="12.75" customHeight="1"/>
    <row r="24" ht="12.75">
      <c r="B24" s="98"/>
    </row>
    <row r="53" ht="14.25">
      <c r="A53" s="53"/>
    </row>
  </sheetData>
  <sheetProtection/>
  <mergeCells count="12">
    <mergeCell ref="B20:C20"/>
    <mergeCell ref="B17:C17"/>
    <mergeCell ref="B14:C14"/>
    <mergeCell ref="B10:U10"/>
    <mergeCell ref="B13:U13"/>
    <mergeCell ref="B12:U12"/>
    <mergeCell ref="B11:U11"/>
    <mergeCell ref="A4:V4"/>
    <mergeCell ref="A5:V5"/>
    <mergeCell ref="A6:V6"/>
    <mergeCell ref="B9:U9"/>
    <mergeCell ref="B8:U8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58"/>
  <sheetViews>
    <sheetView zoomScalePageLayoutView="0" workbookViewId="0" topLeftCell="A32">
      <selection activeCell="O40" sqref="O40"/>
    </sheetView>
  </sheetViews>
  <sheetFormatPr defaultColWidth="11.421875" defaultRowHeight="12.75"/>
  <cols>
    <col min="1" max="1" width="15.421875" style="0" customWidth="1"/>
    <col min="2" max="2" width="36.140625" style="11" customWidth="1"/>
    <col min="3" max="3" width="18.140625" style="11" customWidth="1"/>
    <col min="4" max="10" width="5.140625" style="11" hidden="1" customWidth="1"/>
    <col min="11" max="11" width="4.421875" style="11" hidden="1" customWidth="1"/>
    <col min="12" max="12" width="15.28125" style="11" customWidth="1"/>
    <col min="13" max="13" width="14.00390625" style="0" customWidth="1"/>
  </cols>
  <sheetData>
    <row r="1" ht="13.5" customHeight="1"/>
    <row r="2" ht="13.5" customHeight="1"/>
    <row r="3" ht="13.5" customHeight="1"/>
    <row r="4" spans="1:13" ht="13.5" customHeight="1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7"/>
    </row>
    <row r="5" spans="1:13" ht="13.5" customHeight="1">
      <c r="A5" s="277" t="s">
        <v>57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58"/>
    </row>
    <row r="6" spans="1:13" ht="13.5" customHeight="1">
      <c r="A6" s="278" t="s">
        <v>472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59"/>
    </row>
    <row r="7" ht="13.5" customHeight="1"/>
    <row r="8" spans="2:11" ht="13.5" customHeight="1">
      <c r="B8" s="310" t="s">
        <v>84</v>
      </c>
      <c r="C8" s="311"/>
      <c r="D8" s="311"/>
      <c r="E8" s="311"/>
      <c r="F8" s="311"/>
      <c r="G8" s="311"/>
      <c r="H8" s="311"/>
      <c r="I8" s="311"/>
      <c r="J8" s="311"/>
      <c r="K8" s="311"/>
    </row>
    <row r="9" spans="1:12" ht="13.5" customHeight="1">
      <c r="A9" s="307" t="s">
        <v>395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2:11" ht="13.5" customHeight="1">
      <c r="B10" s="307" t="s">
        <v>27</v>
      </c>
      <c r="C10" s="307"/>
      <c r="D10" s="307"/>
      <c r="E10" s="307"/>
      <c r="F10" s="307"/>
      <c r="G10" s="307"/>
      <c r="H10" s="307"/>
      <c r="I10" s="307"/>
      <c r="J10" s="307"/>
      <c r="K10" s="307"/>
    </row>
    <row r="11" spans="2:11" ht="13.5" customHeight="1">
      <c r="B11" s="308" t="s">
        <v>466</v>
      </c>
      <c r="C11" s="308"/>
      <c r="D11" s="308"/>
      <c r="E11" s="308"/>
      <c r="F11" s="308"/>
      <c r="G11" s="308"/>
      <c r="H11" s="308"/>
      <c r="I11" s="308"/>
      <c r="J11" s="308"/>
      <c r="K11" s="308"/>
    </row>
    <row r="12" spans="2:11" ht="13.5" customHeight="1">
      <c r="B12" s="309" t="s">
        <v>12</v>
      </c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3" ht="13.5" customHeight="1">
      <c r="A13" s="29"/>
      <c r="B13" s="141"/>
      <c r="C13" s="141"/>
      <c r="D13" s="85" t="s">
        <v>76</v>
      </c>
      <c r="E13" s="85" t="s">
        <v>77</v>
      </c>
      <c r="F13" s="85" t="s">
        <v>78</v>
      </c>
      <c r="G13" s="85" t="s">
        <v>79</v>
      </c>
      <c r="H13" s="85" t="s">
        <v>80</v>
      </c>
      <c r="I13" s="85" t="s">
        <v>74</v>
      </c>
      <c r="J13" s="85" t="s">
        <v>81</v>
      </c>
      <c r="K13" s="85" t="s">
        <v>83</v>
      </c>
      <c r="L13" s="141"/>
      <c r="M13" s="29"/>
    </row>
    <row r="14" spans="1:13" ht="18.75" customHeight="1">
      <c r="A14" s="29"/>
      <c r="B14" s="306" t="s">
        <v>162</v>
      </c>
      <c r="C14" s="306"/>
      <c r="D14" s="85"/>
      <c r="E14" s="85"/>
      <c r="F14" s="85"/>
      <c r="G14" s="85"/>
      <c r="H14" s="85"/>
      <c r="I14" s="85"/>
      <c r="J14" s="85"/>
      <c r="K14" s="178"/>
      <c r="L14" s="180"/>
      <c r="M14" s="29"/>
    </row>
    <row r="15" spans="1:13" s="56" customFormat="1" ht="13.5" customHeight="1">
      <c r="A15" s="140"/>
      <c r="B15" s="146" t="s">
        <v>35</v>
      </c>
      <c r="C15" s="45" t="s">
        <v>32</v>
      </c>
      <c r="D15" s="145"/>
      <c r="E15" s="91"/>
      <c r="F15" s="91"/>
      <c r="G15" s="91"/>
      <c r="H15" s="84"/>
      <c r="I15" s="84"/>
      <c r="J15" s="84"/>
      <c r="K15" s="179"/>
      <c r="L15" s="181"/>
      <c r="M15" s="140"/>
    </row>
    <row r="16" spans="1:13" s="56" customFormat="1" ht="15.75" customHeight="1" hidden="1">
      <c r="A16" s="140"/>
      <c r="B16" s="147" t="s">
        <v>234</v>
      </c>
      <c r="C16" s="120"/>
      <c r="D16" s="145"/>
      <c r="E16" s="91"/>
      <c r="F16" s="91"/>
      <c r="G16" s="91"/>
      <c r="H16" s="84"/>
      <c r="I16" s="84"/>
      <c r="J16" s="84"/>
      <c r="K16" s="179"/>
      <c r="L16" s="177"/>
      <c r="M16" s="140"/>
    </row>
    <row r="17" spans="1:13" s="56" customFormat="1" ht="15.75" customHeight="1">
      <c r="A17" s="140"/>
      <c r="B17" s="147" t="s">
        <v>202</v>
      </c>
      <c r="C17" s="120">
        <v>1</v>
      </c>
      <c r="D17" s="145"/>
      <c r="E17" s="91"/>
      <c r="F17" s="91"/>
      <c r="G17" s="91"/>
      <c r="H17" s="84"/>
      <c r="I17" s="84"/>
      <c r="J17" s="84"/>
      <c r="K17" s="179"/>
      <c r="L17" s="177"/>
      <c r="M17" s="140"/>
    </row>
    <row r="18" spans="1:13" s="56" customFormat="1" ht="15.75" customHeight="1" hidden="1">
      <c r="A18" s="140"/>
      <c r="B18" s="147" t="s">
        <v>250</v>
      </c>
      <c r="C18" s="120"/>
      <c r="D18" s="145"/>
      <c r="E18" s="91"/>
      <c r="F18" s="91"/>
      <c r="G18" s="91"/>
      <c r="H18" s="84"/>
      <c r="I18" s="84"/>
      <c r="J18" s="84"/>
      <c r="K18" s="179"/>
      <c r="L18" s="177"/>
      <c r="M18" s="140"/>
    </row>
    <row r="19" spans="1:13" s="56" customFormat="1" ht="15.75" customHeight="1">
      <c r="A19" s="140"/>
      <c r="B19" s="147" t="s">
        <v>200</v>
      </c>
      <c r="C19" s="120">
        <v>3</v>
      </c>
      <c r="D19" s="145"/>
      <c r="E19" s="91"/>
      <c r="F19" s="91"/>
      <c r="G19" s="91"/>
      <c r="H19" s="84"/>
      <c r="I19" s="84"/>
      <c r="J19" s="84"/>
      <c r="K19" s="179"/>
      <c r="L19" s="177"/>
      <c r="M19" s="140"/>
    </row>
    <row r="20" spans="1:13" s="56" customFormat="1" ht="15.75" customHeight="1">
      <c r="A20" s="140"/>
      <c r="B20" s="147" t="s">
        <v>396</v>
      </c>
      <c r="C20" s="120">
        <v>8</v>
      </c>
      <c r="D20" s="145"/>
      <c r="E20" s="91"/>
      <c r="F20" s="91"/>
      <c r="G20" s="91"/>
      <c r="H20" s="84"/>
      <c r="I20" s="84"/>
      <c r="J20" s="84"/>
      <c r="K20" s="179"/>
      <c r="L20" s="177"/>
      <c r="M20" s="140"/>
    </row>
    <row r="21" spans="1:13" s="56" customFormat="1" ht="15.75" customHeight="1">
      <c r="A21" s="140"/>
      <c r="B21" s="147" t="s">
        <v>217</v>
      </c>
      <c r="C21" s="120">
        <v>6</v>
      </c>
      <c r="D21" s="145"/>
      <c r="E21" s="91"/>
      <c r="F21" s="91"/>
      <c r="G21" s="91"/>
      <c r="H21" s="84"/>
      <c r="I21" s="84"/>
      <c r="J21" s="84"/>
      <c r="K21" s="179"/>
      <c r="L21" s="177"/>
      <c r="M21" s="140"/>
    </row>
    <row r="22" spans="1:13" s="56" customFormat="1" ht="15.75" customHeight="1">
      <c r="A22" s="140"/>
      <c r="B22" s="147" t="s">
        <v>201</v>
      </c>
      <c r="C22" s="120">
        <v>6</v>
      </c>
      <c r="D22" s="145"/>
      <c r="E22" s="91"/>
      <c r="F22" s="91"/>
      <c r="G22" s="91"/>
      <c r="H22" s="84"/>
      <c r="I22" s="84"/>
      <c r="J22" s="84"/>
      <c r="K22" s="179"/>
      <c r="L22" s="177"/>
      <c r="M22" s="140"/>
    </row>
    <row r="23" spans="1:13" s="56" customFormat="1" ht="15.75" customHeight="1">
      <c r="A23" s="140"/>
      <c r="B23" s="158" t="s">
        <v>1</v>
      </c>
      <c r="C23" s="159">
        <f>SUM(C16:C22)</f>
        <v>24</v>
      </c>
      <c r="D23" s="145"/>
      <c r="E23" s="91"/>
      <c r="F23" s="91"/>
      <c r="G23" s="91"/>
      <c r="H23" s="84"/>
      <c r="I23" s="84"/>
      <c r="J23" s="84"/>
      <c r="K23" s="179"/>
      <c r="L23" s="181"/>
      <c r="M23" s="140"/>
    </row>
    <row r="24" spans="1:13" s="56" customFormat="1" ht="15.75" customHeight="1">
      <c r="A24" s="140"/>
      <c r="B24" s="140"/>
      <c r="C24" s="182"/>
      <c r="D24" s="84"/>
      <c r="E24" s="91"/>
      <c r="F24" s="91"/>
      <c r="G24" s="91"/>
      <c r="H24" s="84"/>
      <c r="I24" s="84"/>
      <c r="J24" s="84"/>
      <c r="K24" s="179"/>
      <c r="L24" s="181"/>
      <c r="M24" s="140"/>
    </row>
    <row r="25" spans="1:13" s="56" customFormat="1" ht="15.75" customHeight="1">
      <c r="A25" s="140"/>
      <c r="B25" s="306" t="s">
        <v>163</v>
      </c>
      <c r="C25" s="306"/>
      <c r="D25" s="84"/>
      <c r="E25" s="91"/>
      <c r="F25" s="91"/>
      <c r="G25" s="91"/>
      <c r="H25" s="84"/>
      <c r="I25" s="84"/>
      <c r="J25" s="84"/>
      <c r="K25" s="179"/>
      <c r="L25" s="181"/>
      <c r="M25" s="140"/>
    </row>
    <row r="26" spans="1:13" s="56" customFormat="1" ht="15.75" customHeight="1">
      <c r="A26" s="140"/>
      <c r="B26" s="146" t="s">
        <v>35</v>
      </c>
      <c r="C26" s="45" t="s">
        <v>32</v>
      </c>
      <c r="D26" s="145"/>
      <c r="E26" s="91"/>
      <c r="F26" s="91"/>
      <c r="G26" s="91"/>
      <c r="H26" s="84"/>
      <c r="I26" s="84"/>
      <c r="J26" s="84"/>
      <c r="K26" s="179"/>
      <c r="L26" s="181"/>
      <c r="M26" s="140"/>
    </row>
    <row r="27" spans="1:13" s="56" customFormat="1" ht="15.75" customHeight="1">
      <c r="A27" s="140"/>
      <c r="B27" s="147" t="s">
        <v>419</v>
      </c>
      <c r="C27" s="120">
        <v>13</v>
      </c>
      <c r="D27" s="145"/>
      <c r="E27" s="91"/>
      <c r="F27" s="91"/>
      <c r="G27" s="91"/>
      <c r="H27" s="84"/>
      <c r="I27" s="84"/>
      <c r="J27" s="84"/>
      <c r="K27" s="179"/>
      <c r="L27" s="177"/>
      <c r="M27" s="140"/>
    </row>
    <row r="28" spans="1:13" s="56" customFormat="1" ht="15.75" customHeight="1">
      <c r="A28" s="140"/>
      <c r="B28" s="190" t="s">
        <v>164</v>
      </c>
      <c r="C28" s="120">
        <v>2</v>
      </c>
      <c r="D28" s="164"/>
      <c r="E28" s="183"/>
      <c r="F28" s="183"/>
      <c r="G28" s="183"/>
      <c r="H28" s="164"/>
      <c r="I28" s="164"/>
      <c r="J28" s="164"/>
      <c r="K28" s="164"/>
      <c r="L28" s="177"/>
      <c r="M28" s="140"/>
    </row>
    <row r="29" spans="1:13" s="56" customFormat="1" ht="15.75" customHeight="1">
      <c r="A29" s="140"/>
      <c r="B29" s="147" t="s">
        <v>243</v>
      </c>
      <c r="C29" s="120">
        <v>1</v>
      </c>
      <c r="D29" s="164"/>
      <c r="E29" s="183"/>
      <c r="F29" s="183"/>
      <c r="G29" s="183"/>
      <c r="H29" s="164"/>
      <c r="I29" s="164"/>
      <c r="J29" s="164"/>
      <c r="K29" s="164"/>
      <c r="L29" s="177"/>
      <c r="M29" s="140"/>
    </row>
    <row r="30" spans="1:13" s="56" customFormat="1" ht="15.75" customHeight="1" hidden="1">
      <c r="A30" s="140"/>
      <c r="B30" s="147" t="s">
        <v>242</v>
      </c>
      <c r="C30" s="120"/>
      <c r="D30" s="164"/>
      <c r="E30" s="183"/>
      <c r="F30" s="183"/>
      <c r="G30" s="183"/>
      <c r="H30" s="164"/>
      <c r="I30" s="164"/>
      <c r="J30" s="164"/>
      <c r="K30" s="164"/>
      <c r="L30" s="177"/>
      <c r="M30" s="140"/>
    </row>
    <row r="31" spans="1:13" s="56" customFormat="1" ht="15.75" customHeight="1">
      <c r="A31" s="140"/>
      <c r="B31" s="147" t="s">
        <v>238</v>
      </c>
      <c r="C31" s="120">
        <v>3</v>
      </c>
      <c r="D31" s="145"/>
      <c r="E31" s="91"/>
      <c r="F31" s="91"/>
      <c r="G31" s="91"/>
      <c r="H31" s="84"/>
      <c r="I31" s="84"/>
      <c r="J31" s="84"/>
      <c r="K31" s="179"/>
      <c r="L31" s="177"/>
      <c r="M31" s="140"/>
    </row>
    <row r="32" spans="1:13" s="56" customFormat="1" ht="15.75" customHeight="1">
      <c r="A32" s="140"/>
      <c r="B32" s="147" t="s">
        <v>166</v>
      </c>
      <c r="C32" s="120">
        <v>6</v>
      </c>
      <c r="D32" s="164"/>
      <c r="E32" s="183"/>
      <c r="F32" s="183"/>
      <c r="G32" s="183"/>
      <c r="H32" s="164"/>
      <c r="I32" s="164"/>
      <c r="J32" s="164"/>
      <c r="K32" s="164"/>
      <c r="L32" s="177"/>
      <c r="M32" s="140"/>
    </row>
    <row r="33" spans="1:13" ht="15.75" customHeight="1">
      <c r="A33" s="29"/>
      <c r="B33" s="147" t="s">
        <v>169</v>
      </c>
      <c r="C33" s="120">
        <v>10</v>
      </c>
      <c r="D33" s="141"/>
      <c r="E33" s="141"/>
      <c r="F33" s="141"/>
      <c r="G33" s="141"/>
      <c r="H33" s="141"/>
      <c r="I33" s="141"/>
      <c r="J33" s="141"/>
      <c r="K33" s="141"/>
      <c r="L33" s="177"/>
      <c r="M33" s="29"/>
    </row>
    <row r="34" spans="1:13" ht="13.5" customHeight="1">
      <c r="A34" s="29"/>
      <c r="B34" s="123" t="s">
        <v>1</v>
      </c>
      <c r="C34" s="109">
        <f>SUM(C27:C33)</f>
        <v>35</v>
      </c>
      <c r="D34" s="141"/>
      <c r="E34" s="141"/>
      <c r="F34" s="141"/>
      <c r="G34" s="141"/>
      <c r="H34" s="141"/>
      <c r="I34" s="141"/>
      <c r="J34" s="141"/>
      <c r="K34" s="141"/>
      <c r="L34" s="180"/>
      <c r="M34" s="29"/>
    </row>
    <row r="35" spans="1:13" ht="13.5" customHeight="1">
      <c r="A35" s="29"/>
      <c r="B35" s="144"/>
      <c r="C35" s="118"/>
      <c r="D35" s="141"/>
      <c r="E35" s="141"/>
      <c r="F35" s="141"/>
      <c r="G35" s="141"/>
      <c r="H35" s="141"/>
      <c r="I35" s="141"/>
      <c r="J35" s="141"/>
      <c r="K35" s="141"/>
      <c r="L35" s="141"/>
      <c r="M35" s="29"/>
    </row>
    <row r="36" ht="13.5" customHeight="1">
      <c r="B36" s="16"/>
    </row>
    <row r="37" ht="13.5" customHeight="1">
      <c r="B37" s="5"/>
    </row>
    <row r="38" ht="13.5" customHeight="1">
      <c r="B38" s="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>
      <c r="A52" s="53"/>
    </row>
    <row r="53" ht="13.5" customHeight="1"/>
    <row r="54" ht="13.5" customHeight="1"/>
    <row r="55" ht="13.5" customHeight="1"/>
    <row r="56" ht="13.5" customHeight="1">
      <c r="B56" s="41"/>
    </row>
    <row r="57" spans="3:8" ht="15">
      <c r="C57" s="41"/>
      <c r="D57" s="41"/>
      <c r="E57" s="41"/>
      <c r="F57" s="41"/>
      <c r="G57" s="41"/>
      <c r="H57" s="41"/>
    </row>
    <row r="58" ht="15">
      <c r="I58" s="41"/>
    </row>
  </sheetData>
  <sheetProtection/>
  <mergeCells count="10">
    <mergeCell ref="A9:L9"/>
    <mergeCell ref="B8:K8"/>
    <mergeCell ref="A4:L4"/>
    <mergeCell ref="A5:L5"/>
    <mergeCell ref="A6:L6"/>
    <mergeCell ref="B25:C25"/>
    <mergeCell ref="B10:K10"/>
    <mergeCell ref="B11:K11"/>
    <mergeCell ref="B12:K12"/>
    <mergeCell ref="B14:C14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56"/>
  <sheetViews>
    <sheetView zoomScalePageLayoutView="0" workbookViewId="0" topLeftCell="A1">
      <selection activeCell="P42" sqref="P42"/>
    </sheetView>
  </sheetViews>
  <sheetFormatPr defaultColWidth="11.421875" defaultRowHeight="12.75"/>
  <cols>
    <col min="1" max="1" width="20.421875" style="0" customWidth="1"/>
    <col min="2" max="2" width="39.28125" style="11" customWidth="1"/>
    <col min="3" max="3" width="13.7109375" style="11" customWidth="1"/>
    <col min="4" max="10" width="5.140625" style="11" hidden="1" customWidth="1"/>
    <col min="11" max="11" width="4.421875" style="11" hidden="1" customWidth="1"/>
    <col min="12" max="12" width="15.28125" style="11" customWidth="1"/>
    <col min="13" max="13" width="9.8515625" style="0" customWidth="1"/>
  </cols>
  <sheetData>
    <row r="1" ht="13.5" customHeight="1"/>
    <row r="2" ht="13.5" customHeight="1"/>
    <row r="3" ht="13.5" customHeight="1"/>
    <row r="4" spans="1:14" ht="13.5" customHeight="1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57"/>
    </row>
    <row r="5" spans="1:14" ht="13.5" customHeight="1">
      <c r="A5" s="277" t="s">
        <v>57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58"/>
    </row>
    <row r="6" spans="1:14" ht="13.5" customHeight="1">
      <c r="A6" s="278" t="s">
        <v>472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59"/>
    </row>
    <row r="7" ht="13.5" customHeight="1"/>
    <row r="8" spans="1:13" ht="13.5" customHeight="1">
      <c r="A8" s="310" t="s">
        <v>84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3.5" customHeight="1">
      <c r="A9" s="307" t="s">
        <v>395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13.5" customHeight="1">
      <c r="A10" s="307" t="s">
        <v>27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2:11" ht="13.5" customHeight="1">
      <c r="B11" s="308" t="s">
        <v>466</v>
      </c>
      <c r="C11" s="308"/>
      <c r="D11" s="308"/>
      <c r="E11" s="308"/>
      <c r="F11" s="308"/>
      <c r="G11" s="308"/>
      <c r="H11" s="308"/>
      <c r="I11" s="308"/>
      <c r="J11" s="308"/>
      <c r="K11" s="308"/>
    </row>
    <row r="12" spans="2:11" ht="13.5" customHeight="1">
      <c r="B12" s="309" t="s">
        <v>11</v>
      </c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3" ht="13.5" customHeight="1">
      <c r="A13" s="29"/>
      <c r="B13" s="141"/>
      <c r="C13" s="141"/>
      <c r="D13" s="85" t="s">
        <v>76</v>
      </c>
      <c r="E13" s="85" t="s">
        <v>77</v>
      </c>
      <c r="F13" s="85" t="s">
        <v>78</v>
      </c>
      <c r="G13" s="85" t="s">
        <v>79</v>
      </c>
      <c r="H13" s="85" t="s">
        <v>80</v>
      </c>
      <c r="I13" s="85" t="s">
        <v>74</v>
      </c>
      <c r="J13" s="85" t="s">
        <v>81</v>
      </c>
      <c r="K13" s="85" t="s">
        <v>83</v>
      </c>
      <c r="L13" s="141"/>
      <c r="M13" s="29"/>
    </row>
    <row r="14" spans="1:13" ht="17.25" customHeight="1">
      <c r="A14" s="29"/>
      <c r="B14" s="314" t="s">
        <v>162</v>
      </c>
      <c r="C14" s="315"/>
      <c r="D14" s="85"/>
      <c r="E14" s="85"/>
      <c r="F14" s="85"/>
      <c r="G14" s="85"/>
      <c r="H14" s="85"/>
      <c r="I14" s="85"/>
      <c r="J14" s="85"/>
      <c r="K14" s="85"/>
      <c r="L14" s="141"/>
      <c r="M14" s="29"/>
    </row>
    <row r="15" spans="1:13" s="56" customFormat="1" ht="13.5" customHeight="1">
      <c r="A15" s="140"/>
      <c r="B15" s="146" t="s">
        <v>35</v>
      </c>
      <c r="C15" s="45" t="s">
        <v>32</v>
      </c>
      <c r="D15" s="145"/>
      <c r="E15" s="91"/>
      <c r="F15" s="91"/>
      <c r="G15" s="91"/>
      <c r="H15" s="84"/>
      <c r="I15" s="84"/>
      <c r="J15" s="84"/>
      <c r="K15" s="84"/>
      <c r="L15" s="142"/>
      <c r="M15" s="140"/>
    </row>
    <row r="16" spans="1:13" s="56" customFormat="1" ht="15.75" customHeight="1">
      <c r="A16" s="140"/>
      <c r="B16" s="147" t="s">
        <v>396</v>
      </c>
      <c r="C16" s="120">
        <v>8</v>
      </c>
      <c r="D16" s="145"/>
      <c r="E16" s="91"/>
      <c r="F16" s="91"/>
      <c r="G16" s="91"/>
      <c r="H16" s="84"/>
      <c r="I16" s="84"/>
      <c r="J16" s="84"/>
      <c r="K16" s="84"/>
      <c r="L16" s="142"/>
      <c r="M16" s="140"/>
    </row>
    <row r="17" spans="1:13" s="56" customFormat="1" ht="15.75" customHeight="1">
      <c r="A17" s="140"/>
      <c r="B17" s="147" t="s">
        <v>398</v>
      </c>
      <c r="C17" s="120">
        <v>2</v>
      </c>
      <c r="D17" s="145"/>
      <c r="E17" s="91"/>
      <c r="F17" s="91"/>
      <c r="G17" s="91"/>
      <c r="H17" s="84"/>
      <c r="I17" s="84"/>
      <c r="J17" s="84"/>
      <c r="K17" s="84"/>
      <c r="L17" s="142"/>
      <c r="M17" s="140"/>
    </row>
    <row r="18" spans="1:13" s="56" customFormat="1" ht="15.75" customHeight="1" hidden="1">
      <c r="A18" s="140"/>
      <c r="B18" s="147" t="s">
        <v>217</v>
      </c>
      <c r="C18" s="120"/>
      <c r="D18" s="145"/>
      <c r="E18" s="91"/>
      <c r="F18" s="91"/>
      <c r="G18" s="91"/>
      <c r="H18" s="84"/>
      <c r="I18" s="84"/>
      <c r="J18" s="84"/>
      <c r="K18" s="84"/>
      <c r="L18" s="142"/>
      <c r="M18" s="140"/>
    </row>
    <row r="19" spans="1:13" s="56" customFormat="1" ht="15.75" customHeight="1">
      <c r="A19" s="140"/>
      <c r="B19" s="147" t="s">
        <v>201</v>
      </c>
      <c r="C19" s="120">
        <v>5</v>
      </c>
      <c r="D19" s="145"/>
      <c r="E19" s="91"/>
      <c r="F19" s="91"/>
      <c r="G19" s="91"/>
      <c r="H19" s="84"/>
      <c r="I19" s="84"/>
      <c r="J19" s="84"/>
      <c r="K19" s="84"/>
      <c r="L19" s="142"/>
      <c r="M19" s="140"/>
    </row>
    <row r="20" spans="1:13" s="56" customFormat="1" ht="15.75" customHeight="1">
      <c r="A20" s="140"/>
      <c r="B20" s="147" t="s">
        <v>473</v>
      </c>
      <c r="C20" s="120">
        <v>1</v>
      </c>
      <c r="D20" s="145"/>
      <c r="E20" s="91"/>
      <c r="F20" s="91"/>
      <c r="G20" s="91"/>
      <c r="H20" s="84"/>
      <c r="I20" s="84"/>
      <c r="J20" s="84"/>
      <c r="K20" s="84"/>
      <c r="L20" s="142"/>
      <c r="M20" s="140"/>
    </row>
    <row r="21" spans="1:13" s="56" customFormat="1" ht="15.75" customHeight="1">
      <c r="A21" s="140"/>
      <c r="B21" s="123" t="s">
        <v>1</v>
      </c>
      <c r="C21" s="109">
        <f>SUM(C16:C20)</f>
        <v>16</v>
      </c>
      <c r="D21" s="145"/>
      <c r="E21" s="91"/>
      <c r="F21" s="91"/>
      <c r="G21" s="91"/>
      <c r="H21" s="84"/>
      <c r="I21" s="84"/>
      <c r="J21" s="84"/>
      <c r="K21" s="84"/>
      <c r="L21" s="142"/>
      <c r="M21" s="140"/>
    </row>
    <row r="22" spans="1:13" s="56" customFormat="1" ht="15.75" customHeight="1">
      <c r="A22" s="140"/>
      <c r="B22" s="140"/>
      <c r="C22" s="143"/>
      <c r="D22" s="84"/>
      <c r="E22" s="91"/>
      <c r="F22" s="91"/>
      <c r="G22" s="91"/>
      <c r="H22" s="84"/>
      <c r="I22" s="84"/>
      <c r="J22" s="84"/>
      <c r="K22" s="84"/>
      <c r="L22" s="142"/>
      <c r="M22" s="140"/>
    </row>
    <row r="23" spans="1:13" s="56" customFormat="1" ht="15.75" customHeight="1">
      <c r="A23" s="140"/>
      <c r="B23" s="312" t="s">
        <v>163</v>
      </c>
      <c r="C23" s="313"/>
      <c r="D23" s="84"/>
      <c r="E23" s="91"/>
      <c r="F23" s="91"/>
      <c r="G23" s="91"/>
      <c r="H23" s="84"/>
      <c r="I23" s="84"/>
      <c r="J23" s="84"/>
      <c r="K23" s="84"/>
      <c r="L23" s="142"/>
      <c r="M23" s="140"/>
    </row>
    <row r="24" spans="1:13" s="56" customFormat="1" ht="15.75" customHeight="1">
      <c r="A24" s="140"/>
      <c r="B24" s="146" t="s">
        <v>35</v>
      </c>
      <c r="C24" s="45" t="s">
        <v>32</v>
      </c>
      <c r="D24" s="145"/>
      <c r="E24" s="91"/>
      <c r="F24" s="91"/>
      <c r="G24" s="91"/>
      <c r="H24" s="84"/>
      <c r="I24" s="84"/>
      <c r="J24" s="84"/>
      <c r="K24" s="84"/>
      <c r="L24" s="142"/>
      <c r="M24" s="140"/>
    </row>
    <row r="25" spans="1:13" s="56" customFormat="1" ht="19.5" customHeight="1">
      <c r="A25" s="140"/>
      <c r="B25" s="172" t="s">
        <v>419</v>
      </c>
      <c r="C25" s="120">
        <v>12</v>
      </c>
      <c r="D25" s="145"/>
      <c r="E25" s="91"/>
      <c r="F25" s="91"/>
      <c r="G25" s="91"/>
      <c r="H25" s="84"/>
      <c r="I25" s="84"/>
      <c r="J25" s="84"/>
      <c r="K25" s="84"/>
      <c r="L25" s="176"/>
      <c r="M25" s="140"/>
    </row>
    <row r="26" spans="1:13" s="56" customFormat="1" ht="15.75" customHeight="1" hidden="1">
      <c r="A26" s="140"/>
      <c r="B26" s="147" t="s">
        <v>165</v>
      </c>
      <c r="C26" s="120"/>
      <c r="D26" s="145"/>
      <c r="E26" s="91"/>
      <c r="F26" s="91"/>
      <c r="G26" s="91"/>
      <c r="H26" s="84"/>
      <c r="I26" s="84"/>
      <c r="J26" s="84"/>
      <c r="K26" s="84"/>
      <c r="L26" s="142"/>
      <c r="M26" s="140"/>
    </row>
    <row r="27" spans="1:13" s="56" customFormat="1" ht="19.5" customHeight="1">
      <c r="A27" s="140"/>
      <c r="B27" s="147" t="s">
        <v>164</v>
      </c>
      <c r="C27" s="120">
        <v>2</v>
      </c>
      <c r="D27" s="145"/>
      <c r="E27" s="91"/>
      <c r="F27" s="91"/>
      <c r="G27" s="91"/>
      <c r="H27" s="84"/>
      <c r="I27" s="84"/>
      <c r="J27" s="84"/>
      <c r="K27" s="84"/>
      <c r="L27" s="176"/>
      <c r="M27" s="140"/>
    </row>
    <row r="28" spans="1:13" s="56" customFormat="1" ht="19.5" customHeight="1">
      <c r="A28" s="140"/>
      <c r="B28" s="172" t="s">
        <v>238</v>
      </c>
      <c r="C28" s="120">
        <v>3</v>
      </c>
      <c r="D28" s="145"/>
      <c r="E28" s="91"/>
      <c r="F28" s="91"/>
      <c r="G28" s="91"/>
      <c r="H28" s="84"/>
      <c r="I28" s="84"/>
      <c r="J28" s="84"/>
      <c r="K28" s="84"/>
      <c r="L28" s="176"/>
      <c r="M28" s="140"/>
    </row>
    <row r="29" spans="1:13" s="56" customFormat="1" ht="15.75" customHeight="1">
      <c r="A29" s="140"/>
      <c r="B29" s="147" t="s">
        <v>166</v>
      </c>
      <c r="C29" s="120">
        <v>4</v>
      </c>
      <c r="D29" s="145"/>
      <c r="E29" s="91"/>
      <c r="F29" s="91"/>
      <c r="G29" s="91"/>
      <c r="H29" s="84"/>
      <c r="I29" s="84"/>
      <c r="J29" s="84"/>
      <c r="K29" s="84"/>
      <c r="L29" s="142"/>
      <c r="M29" s="140"/>
    </row>
    <row r="30" spans="1:13" s="56" customFormat="1" ht="15.75" customHeight="1" hidden="1">
      <c r="A30" s="140"/>
      <c r="B30" s="147" t="s">
        <v>454</v>
      </c>
      <c r="C30" s="120"/>
      <c r="D30" s="164"/>
      <c r="E30" s="183"/>
      <c r="F30" s="183"/>
      <c r="G30" s="183"/>
      <c r="H30" s="164"/>
      <c r="I30" s="164"/>
      <c r="J30" s="164"/>
      <c r="K30" s="164"/>
      <c r="L30" s="142"/>
      <c r="M30" s="140"/>
    </row>
    <row r="31" spans="1:13" ht="15.75" customHeight="1">
      <c r="A31" s="29"/>
      <c r="B31" s="147" t="s">
        <v>169</v>
      </c>
      <c r="C31" s="120">
        <v>4</v>
      </c>
      <c r="D31" s="141"/>
      <c r="E31" s="141"/>
      <c r="F31" s="141"/>
      <c r="G31" s="141"/>
      <c r="H31" s="141"/>
      <c r="I31" s="141"/>
      <c r="J31" s="141"/>
      <c r="K31" s="141"/>
      <c r="L31" s="141"/>
      <c r="M31" s="29"/>
    </row>
    <row r="32" spans="1:13" ht="13.5" customHeight="1">
      <c r="A32" s="29"/>
      <c r="B32" s="123" t="s">
        <v>1</v>
      </c>
      <c r="C32" s="109">
        <f>SUM(C25:C31)</f>
        <v>25</v>
      </c>
      <c r="D32" s="141"/>
      <c r="E32" s="141"/>
      <c r="F32" s="141"/>
      <c r="G32" s="141"/>
      <c r="H32" s="141"/>
      <c r="I32" s="141"/>
      <c r="J32" s="141"/>
      <c r="K32" s="141"/>
      <c r="L32" s="141"/>
      <c r="M32" s="29"/>
    </row>
    <row r="33" spans="1:13" ht="13.5" customHeight="1">
      <c r="A33" s="29"/>
      <c r="B33" s="144"/>
      <c r="C33" s="118"/>
      <c r="D33" s="141"/>
      <c r="E33" s="141"/>
      <c r="F33" s="141"/>
      <c r="G33" s="141"/>
      <c r="H33" s="141"/>
      <c r="I33" s="141"/>
      <c r="J33" s="141"/>
      <c r="K33" s="141"/>
      <c r="L33" s="141"/>
      <c r="M33" s="29"/>
    </row>
    <row r="34" ht="13.5" customHeight="1">
      <c r="B34" s="16"/>
    </row>
    <row r="35" ht="13.5" customHeight="1">
      <c r="B35" s="5"/>
    </row>
    <row r="36" ht="13.5" customHeight="1">
      <c r="B36" s="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>
      <c r="A50" s="53"/>
    </row>
    <row r="51" ht="13.5" customHeight="1"/>
    <row r="52" ht="13.5" customHeight="1"/>
    <row r="53" ht="13.5" customHeight="1"/>
    <row r="54" ht="13.5" customHeight="1">
      <c r="B54" s="41"/>
    </row>
    <row r="55" spans="3:8" ht="15">
      <c r="C55" s="41"/>
      <c r="D55" s="41"/>
      <c r="E55" s="41"/>
      <c r="F55" s="41"/>
      <c r="G55" s="41"/>
      <c r="H55" s="41"/>
    </row>
    <row r="56" ht="15">
      <c r="I56" s="41"/>
    </row>
  </sheetData>
  <sheetProtection/>
  <mergeCells count="10">
    <mergeCell ref="A5:M5"/>
    <mergeCell ref="A4:M4"/>
    <mergeCell ref="A6:M6"/>
    <mergeCell ref="A8:M8"/>
    <mergeCell ref="B23:C23"/>
    <mergeCell ref="B11:K11"/>
    <mergeCell ref="B12:K12"/>
    <mergeCell ref="B14:C14"/>
    <mergeCell ref="A9:M9"/>
    <mergeCell ref="A10:M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57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18.00390625" style="0" customWidth="1"/>
    <col min="2" max="2" width="39.00390625" style="11" customWidth="1"/>
    <col min="3" max="3" width="13.7109375" style="11" customWidth="1"/>
    <col min="4" max="10" width="5.140625" style="11" hidden="1" customWidth="1"/>
    <col min="11" max="11" width="4.421875" style="11" hidden="1" customWidth="1"/>
    <col min="12" max="12" width="20.421875" style="11" customWidth="1"/>
    <col min="13" max="13" width="14.00390625" style="0" customWidth="1"/>
  </cols>
  <sheetData>
    <row r="1" ht="13.5" customHeight="1"/>
    <row r="2" ht="13.5" customHeight="1"/>
    <row r="3" ht="13.5" customHeight="1"/>
    <row r="4" spans="1:14" ht="13.5" customHeight="1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7"/>
      <c r="N4" s="57"/>
    </row>
    <row r="5" spans="1:14" ht="13.5" customHeight="1">
      <c r="A5" s="277" t="s">
        <v>57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58"/>
      <c r="N5" s="58"/>
    </row>
    <row r="6" spans="1:14" ht="13.5" customHeight="1">
      <c r="A6" s="278" t="s">
        <v>472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59"/>
      <c r="N6" s="59"/>
    </row>
    <row r="7" ht="13.5" customHeight="1"/>
    <row r="8" spans="2:11" ht="13.5" customHeight="1">
      <c r="B8" s="310" t="s">
        <v>84</v>
      </c>
      <c r="C8" s="311"/>
      <c r="D8" s="311"/>
      <c r="E8" s="311"/>
      <c r="F8" s="311"/>
      <c r="G8" s="311"/>
      <c r="H8" s="311"/>
      <c r="I8" s="311"/>
      <c r="J8" s="311"/>
      <c r="K8" s="311"/>
    </row>
    <row r="9" spans="1:12" ht="13.5" customHeight="1">
      <c r="A9" s="307" t="s">
        <v>395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2:11" ht="13.5" customHeight="1">
      <c r="B10" s="307" t="s">
        <v>27</v>
      </c>
      <c r="C10" s="307"/>
      <c r="D10" s="307"/>
      <c r="E10" s="307"/>
      <c r="F10" s="307"/>
      <c r="G10" s="307"/>
      <c r="H10" s="307"/>
      <c r="I10" s="307"/>
      <c r="J10" s="307"/>
      <c r="K10" s="307"/>
    </row>
    <row r="11" spans="2:11" ht="13.5" customHeight="1">
      <c r="B11" s="308" t="s">
        <v>466</v>
      </c>
      <c r="C11" s="308"/>
      <c r="D11" s="308"/>
      <c r="E11" s="308"/>
      <c r="F11" s="308"/>
      <c r="G11" s="308"/>
      <c r="H11" s="308"/>
      <c r="I11" s="308"/>
      <c r="J11" s="308"/>
      <c r="K11" s="308"/>
    </row>
    <row r="12" spans="2:11" ht="13.5" customHeight="1">
      <c r="B12" s="309" t="s">
        <v>168</v>
      </c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3" ht="13.5" customHeight="1">
      <c r="A13" s="29"/>
      <c r="B13" s="141"/>
      <c r="C13" s="141"/>
      <c r="D13" s="85" t="s">
        <v>76</v>
      </c>
      <c r="E13" s="85" t="s">
        <v>77</v>
      </c>
      <c r="F13" s="85" t="s">
        <v>78</v>
      </c>
      <c r="G13" s="85" t="s">
        <v>79</v>
      </c>
      <c r="H13" s="85" t="s">
        <v>80</v>
      </c>
      <c r="I13" s="85" t="s">
        <v>74</v>
      </c>
      <c r="J13" s="85" t="s">
        <v>81</v>
      </c>
      <c r="K13" s="85" t="s">
        <v>83</v>
      </c>
      <c r="L13" s="141"/>
      <c r="M13" s="29"/>
    </row>
    <row r="14" spans="1:13" ht="18.75" customHeight="1">
      <c r="A14" s="29"/>
      <c r="B14" s="314" t="s">
        <v>162</v>
      </c>
      <c r="C14" s="315"/>
      <c r="D14" s="85"/>
      <c r="E14" s="85"/>
      <c r="F14" s="85"/>
      <c r="G14" s="85"/>
      <c r="H14" s="85"/>
      <c r="I14" s="85"/>
      <c r="J14" s="85"/>
      <c r="K14" s="85"/>
      <c r="L14" s="141"/>
      <c r="M14" s="29"/>
    </row>
    <row r="15" spans="1:13" s="56" customFormat="1" ht="13.5" customHeight="1">
      <c r="A15" s="140"/>
      <c r="B15" s="146" t="s">
        <v>35</v>
      </c>
      <c r="C15" s="45" t="s">
        <v>32</v>
      </c>
      <c r="D15" s="145"/>
      <c r="E15" s="91"/>
      <c r="F15" s="91"/>
      <c r="G15" s="91"/>
      <c r="H15" s="84"/>
      <c r="I15" s="84"/>
      <c r="J15" s="84"/>
      <c r="K15" s="84"/>
      <c r="L15" s="142"/>
      <c r="M15" s="140"/>
    </row>
    <row r="16" spans="1:13" s="56" customFormat="1" ht="15.75" customHeight="1" hidden="1">
      <c r="A16" s="140"/>
      <c r="B16" s="147" t="s">
        <v>200</v>
      </c>
      <c r="C16" s="120"/>
      <c r="D16" s="145"/>
      <c r="E16" s="91"/>
      <c r="F16" s="91"/>
      <c r="G16" s="91"/>
      <c r="H16" s="84"/>
      <c r="I16" s="84"/>
      <c r="J16" s="84"/>
      <c r="K16" s="84"/>
      <c r="L16" s="142"/>
      <c r="M16" s="140"/>
    </row>
    <row r="17" spans="1:13" s="56" customFormat="1" ht="15.75" customHeight="1">
      <c r="A17" s="140"/>
      <c r="B17" s="147" t="s">
        <v>202</v>
      </c>
      <c r="C17" s="120">
        <v>1</v>
      </c>
      <c r="D17" s="145"/>
      <c r="E17" s="91"/>
      <c r="F17" s="91"/>
      <c r="G17" s="91"/>
      <c r="H17" s="84"/>
      <c r="I17" s="84"/>
      <c r="J17" s="84"/>
      <c r="K17" s="84"/>
      <c r="L17" s="142"/>
      <c r="M17" s="140"/>
    </row>
    <row r="18" spans="1:13" s="56" customFormat="1" ht="15.75" customHeight="1" hidden="1">
      <c r="A18" s="140"/>
      <c r="B18" s="147" t="s">
        <v>250</v>
      </c>
      <c r="C18" s="120"/>
      <c r="D18" s="145"/>
      <c r="E18" s="91"/>
      <c r="F18" s="91"/>
      <c r="G18" s="91"/>
      <c r="H18" s="84"/>
      <c r="I18" s="84"/>
      <c r="J18" s="84"/>
      <c r="K18" s="84"/>
      <c r="L18" s="142"/>
      <c r="M18" s="140"/>
    </row>
    <row r="19" spans="1:13" s="56" customFormat="1" ht="15.75" customHeight="1">
      <c r="A19" s="140"/>
      <c r="B19" s="147" t="s">
        <v>396</v>
      </c>
      <c r="C19" s="120">
        <v>1</v>
      </c>
      <c r="D19" s="145"/>
      <c r="E19" s="91"/>
      <c r="F19" s="91"/>
      <c r="G19" s="91"/>
      <c r="H19" s="84"/>
      <c r="I19" s="84"/>
      <c r="J19" s="84"/>
      <c r="K19" s="84"/>
      <c r="L19" s="142"/>
      <c r="M19" s="140"/>
    </row>
    <row r="20" spans="1:13" s="56" customFormat="1" ht="15.75" customHeight="1" hidden="1">
      <c r="A20" s="140"/>
      <c r="B20" s="147" t="s">
        <v>217</v>
      </c>
      <c r="C20" s="120"/>
      <c r="D20" s="145"/>
      <c r="E20" s="91"/>
      <c r="F20" s="91"/>
      <c r="G20" s="91"/>
      <c r="H20" s="84"/>
      <c r="I20" s="84"/>
      <c r="J20" s="84"/>
      <c r="K20" s="84"/>
      <c r="L20" s="142"/>
      <c r="M20" s="140"/>
    </row>
    <row r="21" spans="1:13" s="56" customFormat="1" ht="15.75" customHeight="1">
      <c r="A21" s="140"/>
      <c r="B21" s="147" t="s">
        <v>201</v>
      </c>
      <c r="C21" s="120">
        <v>2</v>
      </c>
      <c r="D21" s="145"/>
      <c r="E21" s="91"/>
      <c r="F21" s="91"/>
      <c r="G21" s="91"/>
      <c r="H21" s="84"/>
      <c r="I21" s="84"/>
      <c r="J21" s="84"/>
      <c r="K21" s="179"/>
      <c r="L21" s="177"/>
      <c r="M21" s="140"/>
    </row>
    <row r="22" spans="1:13" s="56" customFormat="1" ht="15.75" customHeight="1">
      <c r="A22" s="140"/>
      <c r="B22" s="123" t="s">
        <v>1</v>
      </c>
      <c r="C22" s="109">
        <f>SUM(C16:C21)</f>
        <v>4</v>
      </c>
      <c r="D22" s="145"/>
      <c r="E22" s="91"/>
      <c r="F22" s="91"/>
      <c r="G22" s="91"/>
      <c r="H22" s="84"/>
      <c r="I22" s="84"/>
      <c r="J22" s="84"/>
      <c r="K22" s="84"/>
      <c r="L22" s="142"/>
      <c r="M22" s="140"/>
    </row>
    <row r="23" spans="1:13" s="56" customFormat="1" ht="15.75" customHeight="1">
      <c r="A23" s="140"/>
      <c r="B23" s="140"/>
      <c r="C23" s="143"/>
      <c r="D23" s="84"/>
      <c r="E23" s="91"/>
      <c r="F23" s="91"/>
      <c r="G23" s="91"/>
      <c r="H23" s="84"/>
      <c r="I23" s="84"/>
      <c r="J23" s="84"/>
      <c r="K23" s="84"/>
      <c r="L23" s="142"/>
      <c r="M23" s="140"/>
    </row>
    <row r="24" spans="1:13" s="56" customFormat="1" ht="15.75" customHeight="1">
      <c r="A24" s="140"/>
      <c r="B24" s="312" t="s">
        <v>163</v>
      </c>
      <c r="C24" s="313"/>
      <c r="D24" s="84"/>
      <c r="E24" s="91"/>
      <c r="F24" s="91"/>
      <c r="G24" s="91"/>
      <c r="H24" s="84"/>
      <c r="I24" s="84"/>
      <c r="J24" s="84"/>
      <c r="K24" s="84"/>
      <c r="L24" s="142"/>
      <c r="M24" s="140"/>
    </row>
    <row r="25" spans="1:13" s="56" customFormat="1" ht="15.75" customHeight="1">
      <c r="A25" s="140"/>
      <c r="B25" s="146" t="s">
        <v>35</v>
      </c>
      <c r="C25" s="45" t="s">
        <v>32</v>
      </c>
      <c r="D25" s="145"/>
      <c r="E25" s="91"/>
      <c r="F25" s="91"/>
      <c r="G25" s="91"/>
      <c r="H25" s="84"/>
      <c r="I25" s="84"/>
      <c r="J25" s="84"/>
      <c r="K25" s="84"/>
      <c r="L25" s="142"/>
      <c r="M25" s="140"/>
    </row>
    <row r="26" spans="1:13" s="56" customFormat="1" ht="15.75" customHeight="1">
      <c r="A26" s="140"/>
      <c r="B26" s="147" t="s">
        <v>419</v>
      </c>
      <c r="C26" s="120">
        <v>4</v>
      </c>
      <c r="D26" s="145"/>
      <c r="E26" s="91"/>
      <c r="F26" s="91"/>
      <c r="G26" s="91"/>
      <c r="H26" s="84"/>
      <c r="I26" s="84"/>
      <c r="J26" s="84"/>
      <c r="K26" s="179"/>
      <c r="L26" s="177"/>
      <c r="M26" s="140"/>
    </row>
    <row r="27" spans="1:13" s="56" customFormat="1" ht="15.75" customHeight="1">
      <c r="A27" s="140"/>
      <c r="B27" s="147" t="s">
        <v>165</v>
      </c>
      <c r="C27" s="120">
        <v>1</v>
      </c>
      <c r="D27" s="145"/>
      <c r="E27" s="91"/>
      <c r="F27" s="91"/>
      <c r="G27" s="91"/>
      <c r="H27" s="84"/>
      <c r="I27" s="84"/>
      <c r="J27" s="84"/>
      <c r="K27" s="179"/>
      <c r="L27" s="177"/>
      <c r="M27" s="140"/>
    </row>
    <row r="28" spans="1:13" s="56" customFormat="1" ht="15.75" customHeight="1">
      <c r="A28" s="140"/>
      <c r="B28" s="147" t="s">
        <v>239</v>
      </c>
      <c r="C28" s="120">
        <v>2</v>
      </c>
      <c r="D28" s="145"/>
      <c r="E28" s="91"/>
      <c r="F28" s="91"/>
      <c r="G28" s="91"/>
      <c r="H28" s="84"/>
      <c r="I28" s="84"/>
      <c r="J28" s="84"/>
      <c r="K28" s="179"/>
      <c r="L28" s="177"/>
      <c r="M28" s="140"/>
    </row>
    <row r="29" spans="1:13" s="56" customFormat="1" ht="15.75" customHeight="1" hidden="1">
      <c r="A29" s="140"/>
      <c r="B29" s="147" t="s">
        <v>238</v>
      </c>
      <c r="C29" s="120"/>
      <c r="D29" s="145"/>
      <c r="E29" s="91"/>
      <c r="F29" s="91"/>
      <c r="G29" s="91"/>
      <c r="H29" s="84"/>
      <c r="I29" s="84"/>
      <c r="J29" s="84"/>
      <c r="K29" s="179"/>
      <c r="L29" s="177"/>
      <c r="M29" s="140"/>
    </row>
    <row r="30" spans="1:13" s="56" customFormat="1" ht="15.75" customHeight="1" hidden="1">
      <c r="A30" s="140"/>
      <c r="B30" s="147" t="s">
        <v>267</v>
      </c>
      <c r="C30" s="120"/>
      <c r="D30" s="145"/>
      <c r="E30" s="91"/>
      <c r="F30" s="91"/>
      <c r="G30" s="91"/>
      <c r="H30" s="84"/>
      <c r="I30" s="84"/>
      <c r="J30" s="84"/>
      <c r="K30" s="179"/>
      <c r="L30" s="177"/>
      <c r="M30" s="140"/>
    </row>
    <row r="31" spans="1:13" s="56" customFormat="1" ht="15.75" customHeight="1">
      <c r="A31" s="140"/>
      <c r="B31" s="147" t="s">
        <v>166</v>
      </c>
      <c r="C31" s="120">
        <v>6</v>
      </c>
      <c r="D31" s="145"/>
      <c r="E31" s="91"/>
      <c r="F31" s="91"/>
      <c r="G31" s="91"/>
      <c r="H31" s="84"/>
      <c r="I31" s="84"/>
      <c r="J31" s="84"/>
      <c r="K31" s="84"/>
      <c r="L31" s="142"/>
      <c r="M31" s="140"/>
    </row>
    <row r="32" spans="1:13" ht="15.75" customHeight="1">
      <c r="A32" s="29"/>
      <c r="B32" s="147" t="s">
        <v>169</v>
      </c>
      <c r="C32" s="120">
        <v>2</v>
      </c>
      <c r="D32" s="141"/>
      <c r="E32" s="141"/>
      <c r="F32" s="141"/>
      <c r="G32" s="141"/>
      <c r="H32" s="141"/>
      <c r="I32" s="141"/>
      <c r="J32" s="141"/>
      <c r="K32" s="141"/>
      <c r="L32" s="141"/>
      <c r="M32" s="29"/>
    </row>
    <row r="33" spans="1:13" ht="13.5" customHeight="1">
      <c r="A33" s="29"/>
      <c r="B33" s="123" t="s">
        <v>1</v>
      </c>
      <c r="C33" s="109">
        <f>SUM(C26:C32)</f>
        <v>15</v>
      </c>
      <c r="D33" s="141"/>
      <c r="E33" s="141"/>
      <c r="F33" s="141"/>
      <c r="G33" s="141"/>
      <c r="H33" s="141"/>
      <c r="I33" s="141"/>
      <c r="J33" s="141"/>
      <c r="K33" s="141"/>
      <c r="L33" s="141"/>
      <c r="M33" s="29"/>
    </row>
    <row r="34" spans="1:13" ht="13.5" customHeight="1">
      <c r="A34" s="29"/>
      <c r="B34" s="144"/>
      <c r="C34" s="118"/>
      <c r="D34" s="141"/>
      <c r="E34" s="141"/>
      <c r="F34" s="141"/>
      <c r="G34" s="141"/>
      <c r="H34" s="141"/>
      <c r="I34" s="141"/>
      <c r="J34" s="141"/>
      <c r="K34" s="141"/>
      <c r="L34" s="141"/>
      <c r="M34" s="29"/>
    </row>
    <row r="35" ht="13.5" customHeight="1">
      <c r="B35" s="16"/>
    </row>
    <row r="36" ht="13.5" customHeight="1">
      <c r="B36" s="5"/>
    </row>
    <row r="37" ht="13.5" customHeight="1">
      <c r="B37" s="5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>
      <c r="A51" s="53"/>
    </row>
    <row r="52" ht="13.5" customHeight="1"/>
    <row r="53" ht="13.5" customHeight="1"/>
    <row r="54" ht="13.5" customHeight="1"/>
    <row r="55" ht="13.5" customHeight="1">
      <c r="B55" s="41"/>
    </row>
    <row r="56" spans="3:8" ht="15">
      <c r="C56" s="41"/>
      <c r="D56" s="41"/>
      <c r="E56" s="41"/>
      <c r="F56" s="41"/>
      <c r="G56" s="41"/>
      <c r="H56" s="41"/>
    </row>
    <row r="57" ht="15">
      <c r="I57" s="41"/>
    </row>
  </sheetData>
  <sheetProtection/>
  <mergeCells count="10">
    <mergeCell ref="A4:L4"/>
    <mergeCell ref="A5:L5"/>
    <mergeCell ref="A6:L6"/>
    <mergeCell ref="B24:C24"/>
    <mergeCell ref="B10:K10"/>
    <mergeCell ref="B11:K11"/>
    <mergeCell ref="B12:K12"/>
    <mergeCell ref="B14:C14"/>
    <mergeCell ref="A9:L9"/>
    <mergeCell ref="B8:K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55"/>
  <sheetViews>
    <sheetView zoomScalePageLayoutView="0" workbookViewId="0" topLeftCell="A7">
      <selection activeCell="F18" sqref="F18"/>
    </sheetView>
  </sheetViews>
  <sheetFormatPr defaultColWidth="11.421875" defaultRowHeight="12.75"/>
  <cols>
    <col min="1" max="1" width="4.7109375" style="0" customWidth="1"/>
    <col min="2" max="2" width="12.28125" style="0" customWidth="1"/>
    <col min="3" max="3" width="14.421875" style="0" customWidth="1"/>
    <col min="4" max="4" width="20.28125" style="0" customWidth="1"/>
    <col min="5" max="5" width="25.57421875" style="0" customWidth="1"/>
    <col min="7" max="7" width="8.00390625" style="0" customWidth="1"/>
  </cols>
  <sheetData>
    <row r="4" spans="1:7" ht="15" customHeight="1">
      <c r="A4" s="290" t="s">
        <v>50</v>
      </c>
      <c r="B4" s="290"/>
      <c r="C4" s="290"/>
      <c r="D4" s="290"/>
      <c r="E4" s="290"/>
      <c r="F4" s="290"/>
      <c r="G4" s="290"/>
    </row>
    <row r="5" spans="1:7" ht="15" customHeight="1">
      <c r="A5" s="291" t="s">
        <v>57</v>
      </c>
      <c r="B5" s="291"/>
      <c r="C5" s="291"/>
      <c r="D5" s="291"/>
      <c r="E5" s="291"/>
      <c r="F5" s="291"/>
      <c r="G5" s="291"/>
    </row>
    <row r="6" spans="1:7" ht="15" customHeight="1">
      <c r="A6" s="292" t="s">
        <v>472</v>
      </c>
      <c r="B6" s="292"/>
      <c r="C6" s="292"/>
      <c r="D6" s="292"/>
      <c r="E6" s="292"/>
      <c r="F6" s="292"/>
      <c r="G6" s="292"/>
    </row>
    <row r="7" ht="15.75">
      <c r="D7" s="1"/>
    </row>
    <row r="8" spans="3:5" ht="15">
      <c r="C8" s="274" t="s">
        <v>31</v>
      </c>
      <c r="D8" s="274"/>
      <c r="E8" s="274"/>
    </row>
    <row r="9" spans="1:7" ht="15">
      <c r="A9" s="317" t="s">
        <v>395</v>
      </c>
      <c r="B9" s="317"/>
      <c r="C9" s="317"/>
      <c r="D9" s="317"/>
      <c r="E9" s="317"/>
      <c r="F9" s="317"/>
      <c r="G9" s="317"/>
    </row>
    <row r="10" spans="1:7" ht="15">
      <c r="A10" s="318" t="s">
        <v>37</v>
      </c>
      <c r="B10" s="318"/>
      <c r="C10" s="318"/>
      <c r="D10" s="318"/>
      <c r="E10" s="318"/>
      <c r="F10" s="318"/>
      <c r="G10" s="318"/>
    </row>
    <row r="11" spans="3:5" ht="15">
      <c r="C11" s="316" t="s">
        <v>466</v>
      </c>
      <c r="D11" s="316"/>
      <c r="E11" s="316"/>
    </row>
    <row r="12" spans="3:6" ht="15">
      <c r="C12" s="275" t="s">
        <v>50</v>
      </c>
      <c r="D12" s="275"/>
      <c r="E12" s="275"/>
      <c r="F12" s="5"/>
    </row>
    <row r="13" spans="3:6" ht="15">
      <c r="C13" s="42"/>
      <c r="D13" s="42"/>
      <c r="E13" s="42"/>
      <c r="F13" s="5"/>
    </row>
    <row r="14" spans="3:5" ht="16.5" customHeight="1">
      <c r="C14" s="280" t="s">
        <v>36</v>
      </c>
      <c r="D14" s="280" t="s">
        <v>30</v>
      </c>
      <c r="E14" s="280"/>
    </row>
    <row r="15" spans="3:7" ht="16.5" customHeight="1">
      <c r="C15" s="280"/>
      <c r="D15" s="45" t="s">
        <v>41</v>
      </c>
      <c r="E15" s="73" t="s">
        <v>33</v>
      </c>
      <c r="G15" s="235"/>
    </row>
    <row r="16" spans="3:5" ht="16.5" customHeight="1">
      <c r="C16" s="61" t="s">
        <v>19</v>
      </c>
      <c r="D16" s="43">
        <v>209</v>
      </c>
      <c r="E16" s="43">
        <v>209</v>
      </c>
    </row>
    <row r="17" spans="3:5" ht="16.5" customHeight="1">
      <c r="C17" s="83" t="s">
        <v>20</v>
      </c>
      <c r="D17" s="43">
        <v>17</v>
      </c>
      <c r="E17" s="43">
        <v>18</v>
      </c>
    </row>
    <row r="18" spans="3:5" ht="16.5" customHeight="1">
      <c r="C18" s="96" t="s">
        <v>21</v>
      </c>
      <c r="D18" s="45">
        <f>SUM(D16:D17)</f>
        <v>226</v>
      </c>
      <c r="E18" s="45">
        <f>SUM(E16:E17)</f>
        <v>227</v>
      </c>
    </row>
    <row r="22" ht="12.75">
      <c r="A22" s="12"/>
    </row>
    <row r="28" ht="12.75">
      <c r="A28" s="12"/>
    </row>
    <row r="29" ht="12.75">
      <c r="A29" s="15"/>
    </row>
    <row r="30" ht="12.75">
      <c r="A30" s="15"/>
    </row>
    <row r="55" ht="14.25">
      <c r="A55" s="50"/>
    </row>
  </sheetData>
  <sheetProtection/>
  <mergeCells count="10">
    <mergeCell ref="A5:G5"/>
    <mergeCell ref="A4:G4"/>
    <mergeCell ref="A6:G6"/>
    <mergeCell ref="D14:E14"/>
    <mergeCell ref="C14:C15"/>
    <mergeCell ref="C8:E8"/>
    <mergeCell ref="C12:E12"/>
    <mergeCell ref="C11:E11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60"/>
  <sheetViews>
    <sheetView zoomScale="115" zoomScaleNormal="115" zoomScalePageLayoutView="0" workbookViewId="0" topLeftCell="A12">
      <selection activeCell="H18" sqref="H18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28125" style="0" customWidth="1"/>
  </cols>
  <sheetData>
    <row r="4" spans="1:7" ht="15" customHeight="1">
      <c r="A4" s="290" t="s">
        <v>50</v>
      </c>
      <c r="B4" s="290"/>
      <c r="C4" s="290"/>
      <c r="D4" s="290"/>
      <c r="E4" s="290"/>
      <c r="F4" s="290"/>
      <c r="G4" s="290"/>
    </row>
    <row r="5" spans="1:7" ht="15" customHeight="1">
      <c r="A5" s="291" t="s">
        <v>57</v>
      </c>
      <c r="B5" s="291"/>
      <c r="C5" s="291"/>
      <c r="D5" s="291"/>
      <c r="E5" s="291"/>
      <c r="F5" s="291"/>
      <c r="G5" s="291"/>
    </row>
    <row r="6" spans="1:7" ht="15" customHeight="1">
      <c r="A6" s="292" t="s">
        <v>472</v>
      </c>
      <c r="B6" s="292"/>
      <c r="C6" s="292"/>
      <c r="D6" s="292"/>
      <c r="E6" s="292"/>
      <c r="F6" s="292"/>
      <c r="G6" s="292"/>
    </row>
    <row r="7" ht="15.75">
      <c r="D7" s="1"/>
    </row>
    <row r="8" spans="3:5" ht="15">
      <c r="C8" s="274" t="s">
        <v>31</v>
      </c>
      <c r="D8" s="274"/>
      <c r="E8" s="274"/>
    </row>
    <row r="9" spans="1:7" ht="15">
      <c r="A9" s="317" t="s">
        <v>395</v>
      </c>
      <c r="B9" s="317"/>
      <c r="C9" s="317"/>
      <c r="D9" s="317"/>
      <c r="E9" s="317"/>
      <c r="F9" s="317"/>
      <c r="G9" s="317"/>
    </row>
    <row r="10" spans="1:7" ht="18.75">
      <c r="A10" s="321" t="s">
        <v>435</v>
      </c>
      <c r="B10" s="321"/>
      <c r="C10" s="321"/>
      <c r="D10" s="321"/>
      <c r="E10" s="321"/>
      <c r="F10" s="321"/>
      <c r="G10" s="321"/>
    </row>
    <row r="11" spans="1:7" ht="15">
      <c r="A11" s="237"/>
      <c r="B11" s="237"/>
      <c r="C11" s="237"/>
      <c r="D11" s="237"/>
      <c r="E11" s="237"/>
      <c r="F11" s="237"/>
      <c r="G11" s="237"/>
    </row>
    <row r="12" spans="3:5" ht="15">
      <c r="C12" s="316" t="s">
        <v>466</v>
      </c>
      <c r="D12" s="316"/>
      <c r="E12" s="316"/>
    </row>
    <row r="13" spans="3:6" ht="15">
      <c r="C13" s="275" t="s">
        <v>50</v>
      </c>
      <c r="D13" s="275"/>
      <c r="E13" s="275"/>
      <c r="F13" s="5"/>
    </row>
    <row r="14" spans="3:6" ht="15">
      <c r="C14" s="42"/>
      <c r="D14" s="42"/>
      <c r="E14" s="42"/>
      <c r="F14" s="5"/>
    </row>
    <row r="15" spans="3:5" ht="16.5" customHeight="1">
      <c r="C15" s="319" t="s">
        <v>402</v>
      </c>
      <c r="D15" s="280" t="s">
        <v>30</v>
      </c>
      <c r="E15" s="280"/>
    </row>
    <row r="16" spans="3:7" ht="16.5" customHeight="1">
      <c r="C16" s="320"/>
      <c r="D16" s="45" t="s">
        <v>399</v>
      </c>
      <c r="E16" s="73" t="s">
        <v>400</v>
      </c>
      <c r="G16" s="235"/>
    </row>
    <row r="17" spans="3:5" ht="16.5" customHeight="1">
      <c r="C17" s="61" t="s">
        <v>449</v>
      </c>
      <c r="D17" s="43">
        <v>204</v>
      </c>
      <c r="E17" s="43">
        <v>212</v>
      </c>
    </row>
    <row r="18" spans="3:5" ht="16.5" customHeight="1">
      <c r="C18" s="83" t="s">
        <v>401</v>
      </c>
      <c r="D18" s="43">
        <v>21</v>
      </c>
      <c r="E18" s="43">
        <v>14</v>
      </c>
    </row>
    <row r="19" spans="3:5" ht="16.5" customHeight="1" hidden="1">
      <c r="C19" s="83" t="s">
        <v>436</v>
      </c>
      <c r="D19" s="43"/>
      <c r="E19" s="43"/>
    </row>
    <row r="20" spans="3:5" ht="16.5" customHeight="1" hidden="1">
      <c r="C20" s="83" t="s">
        <v>437</v>
      </c>
      <c r="D20" s="43"/>
      <c r="E20" s="43"/>
    </row>
    <row r="21" spans="3:5" ht="16.5" customHeight="1" hidden="1">
      <c r="C21" s="83" t="s">
        <v>438</v>
      </c>
      <c r="D21" s="43"/>
      <c r="E21" s="43"/>
    </row>
    <row r="22" spans="3:5" ht="16.5" customHeight="1">
      <c r="C22" s="83" t="s">
        <v>436</v>
      </c>
      <c r="D22" s="43">
        <v>1</v>
      </c>
      <c r="E22" s="43">
        <v>0</v>
      </c>
    </row>
    <row r="23" spans="3:5" ht="16.5" customHeight="1">
      <c r="C23" s="96" t="s">
        <v>21</v>
      </c>
      <c r="D23" s="45">
        <f>SUM(D17:D22)</f>
        <v>226</v>
      </c>
      <c r="E23" s="45">
        <f>SUM(E17:E22)</f>
        <v>226</v>
      </c>
    </row>
    <row r="27" ht="12.75">
      <c r="A27" s="12"/>
    </row>
    <row r="33" ht="12.75">
      <c r="A33" s="12"/>
    </row>
    <row r="34" ht="12.75">
      <c r="A34" s="15"/>
    </row>
    <row r="35" ht="12.75">
      <c r="A35" s="15"/>
    </row>
    <row r="60" ht="14.25">
      <c r="A60" s="50"/>
    </row>
  </sheetData>
  <sheetProtection/>
  <mergeCells count="10">
    <mergeCell ref="A5:G5"/>
    <mergeCell ref="A4:G4"/>
    <mergeCell ref="A6:G6"/>
    <mergeCell ref="D15:E15"/>
    <mergeCell ref="C15:C16"/>
    <mergeCell ref="C8:E8"/>
    <mergeCell ref="C13:E13"/>
    <mergeCell ref="C12:E12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Jonathan Munoz Paulino</cp:lastModifiedBy>
  <cp:lastPrinted>2014-07-18T13:41:25Z</cp:lastPrinted>
  <dcterms:created xsi:type="dcterms:W3CDTF">2005-01-12T20:16:10Z</dcterms:created>
  <dcterms:modified xsi:type="dcterms:W3CDTF">2018-08-09T19:16:41Z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