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munoz\Desktop\En marcha\HOMICIDIOS 2017\"/>
    </mc:Choice>
  </mc:AlternateContent>
  <bookViews>
    <workbookView xWindow="0" yWindow="0" windowWidth="20490" windowHeight="7755" tabRatio="908" activeTab="2"/>
  </bookViews>
  <sheets>
    <sheet name="HABITANTES" sheetId="1" r:id="rId1"/>
    <sheet name="SEXO" sheetId="2" r:id="rId2"/>
    <sheet name="Circunstancia" sheetId="3" r:id="rId3"/>
    <sheet name="DIASRD" sheetId="4" r:id="rId4"/>
    <sheet name="DIASSD" sheetId="5" r:id="rId5"/>
    <sheet name="DIASD" sheetId="6" r:id="rId6"/>
    <sheet name="DIASST" sheetId="7" r:id="rId7"/>
    <sheet name="ARMASRD" sheetId="8" r:id="rId8"/>
    <sheet name="HORARD" sheetId="9" r:id="rId9"/>
    <sheet name="EDADRD" sheetId="10" r:id="rId10"/>
    <sheet name="54" sheetId="11" r:id="rId11"/>
    <sheet name="55" sheetId="12" r:id="rId12"/>
    <sheet name="AÑOS 2016" sheetId="13" r:id="rId13"/>
    <sheet name="PROVINCIAS 2015-16 (2)" sheetId="14" r:id="rId14"/>
    <sheet name="SD" sheetId="19" r:id="rId15"/>
    <sheet name="DN" sheetId="20" r:id="rId16"/>
    <sheet name="STG" sheetId="21" r:id="rId17"/>
    <sheet name="45 (2)" sheetId="18" state="hidden" r:id="rId18"/>
  </sheets>
  <definedNames>
    <definedName name="_xlnm._FilterDatabase" localSheetId="15" hidden="1">DN!$B$12:$O$65</definedName>
    <definedName name="_xlnm._FilterDatabase" localSheetId="14" hidden="1">SD!$B$11:$O$107</definedName>
    <definedName name="_xlnm._FilterDatabase" localSheetId="16" hidden="1">STG!$B$12:$O$77</definedName>
  </definedNames>
  <calcPr calcId="152511"/>
</workbook>
</file>

<file path=xl/calcChain.xml><?xml version="1.0" encoding="utf-8"?>
<calcChain xmlns="http://schemas.openxmlformats.org/spreadsheetml/2006/main">
  <c r="P47" i="3" l="1"/>
  <c r="N78" i="21" l="1"/>
  <c r="M78" i="21"/>
  <c r="L78" i="21"/>
  <c r="K78" i="21"/>
  <c r="J78" i="21"/>
  <c r="I78" i="21"/>
  <c r="H78" i="21"/>
  <c r="G78" i="21"/>
  <c r="F78" i="21"/>
  <c r="E78" i="21"/>
  <c r="D78" i="21"/>
  <c r="C78" i="21"/>
  <c r="O77" i="21"/>
  <c r="O76" i="21"/>
  <c r="O75" i="21"/>
  <c r="O74" i="21"/>
  <c r="O73" i="21"/>
  <c r="O72" i="21"/>
  <c r="O71" i="21"/>
  <c r="O70" i="21"/>
  <c r="O69" i="21"/>
  <c r="O68" i="21"/>
  <c r="O67" i="21"/>
  <c r="O66" i="21"/>
  <c r="O65" i="21"/>
  <c r="O64" i="21"/>
  <c r="O63" i="21"/>
  <c r="O62" i="21"/>
  <c r="O61" i="21"/>
  <c r="O60" i="21"/>
  <c r="O59" i="21"/>
  <c r="O58" i="21"/>
  <c r="O57" i="21"/>
  <c r="O56" i="21"/>
  <c r="O55" i="21"/>
  <c r="O54" i="21"/>
  <c r="O53" i="21"/>
  <c r="O52" i="21"/>
  <c r="O51" i="21"/>
  <c r="O50" i="21"/>
  <c r="O49" i="21"/>
  <c r="O48" i="21"/>
  <c r="O47" i="21"/>
  <c r="O46" i="21"/>
  <c r="O45" i="21"/>
  <c r="O44" i="21"/>
  <c r="O43" i="21"/>
  <c r="O42" i="21"/>
  <c r="O41" i="21"/>
  <c r="O40" i="21"/>
  <c r="O39" i="21"/>
  <c r="O38" i="21"/>
  <c r="O37" i="21"/>
  <c r="O36" i="21"/>
  <c r="O35" i="21"/>
  <c r="O34" i="21"/>
  <c r="O33" i="21"/>
  <c r="O32" i="21"/>
  <c r="O31" i="21"/>
  <c r="O30" i="21"/>
  <c r="O29" i="21"/>
  <c r="O28" i="21"/>
  <c r="O27" i="21"/>
  <c r="O26" i="21"/>
  <c r="O25" i="21"/>
  <c r="O24" i="21"/>
  <c r="O23" i="21"/>
  <c r="O22" i="21"/>
  <c r="O21" i="21"/>
  <c r="O20" i="21"/>
  <c r="O19" i="21"/>
  <c r="O18" i="21"/>
  <c r="O17" i="21"/>
  <c r="O16" i="21"/>
  <c r="O15" i="21"/>
  <c r="O14" i="21"/>
  <c r="O78" i="21" s="1"/>
  <c r="O13" i="21"/>
  <c r="N66" i="20"/>
  <c r="M66" i="20"/>
  <c r="L66" i="20"/>
  <c r="K66" i="20"/>
  <c r="J66" i="20"/>
  <c r="I66" i="20"/>
  <c r="H66" i="20"/>
  <c r="G66" i="20"/>
  <c r="F66" i="20"/>
  <c r="E66" i="20"/>
  <c r="D66" i="20"/>
  <c r="C66" i="20"/>
  <c r="O65" i="20"/>
  <c r="O64" i="20"/>
  <c r="O63" i="20"/>
  <c r="O62" i="20"/>
  <c r="O61" i="20"/>
  <c r="O60" i="20"/>
  <c r="O59" i="20"/>
  <c r="O58" i="20"/>
  <c r="O57" i="20"/>
  <c r="O56" i="20"/>
  <c r="O55" i="20"/>
  <c r="O54" i="20"/>
  <c r="O53" i="20"/>
  <c r="O52" i="20"/>
  <c r="O51" i="20"/>
  <c r="O50" i="20"/>
  <c r="O49" i="20"/>
  <c r="O48" i="20"/>
  <c r="O47" i="20"/>
  <c r="O46" i="20"/>
  <c r="O45" i="20"/>
  <c r="O44" i="20"/>
  <c r="O43" i="20"/>
  <c r="O42" i="20"/>
  <c r="O41" i="20"/>
  <c r="O40" i="20"/>
  <c r="O39" i="20"/>
  <c r="O38" i="20"/>
  <c r="O37" i="20"/>
  <c r="O36" i="20"/>
  <c r="O35" i="20"/>
  <c r="O34" i="20"/>
  <c r="O33" i="20"/>
  <c r="O32" i="20"/>
  <c r="O31" i="20"/>
  <c r="O30" i="20"/>
  <c r="O29" i="20"/>
  <c r="O28" i="20"/>
  <c r="O27" i="20"/>
  <c r="O26" i="20"/>
  <c r="O25" i="20"/>
  <c r="O24" i="20"/>
  <c r="O23" i="20"/>
  <c r="O22" i="20"/>
  <c r="O21" i="20"/>
  <c r="O20" i="20"/>
  <c r="O19" i="20"/>
  <c r="O18" i="20"/>
  <c r="O17" i="20"/>
  <c r="O16" i="20"/>
  <c r="O15" i="20"/>
  <c r="O14" i="20"/>
  <c r="O13" i="20"/>
  <c r="O66" i="20" s="1"/>
  <c r="N108" i="19"/>
  <c r="M108" i="19"/>
  <c r="L108" i="19"/>
  <c r="K108" i="19"/>
  <c r="J108" i="19"/>
  <c r="I108" i="19"/>
  <c r="H108" i="19"/>
  <c r="G108" i="19"/>
  <c r="F108" i="19"/>
  <c r="E108" i="19"/>
  <c r="D108" i="19"/>
  <c r="C108" i="19"/>
  <c r="O107" i="19"/>
  <c r="O106" i="19"/>
  <c r="O105" i="19"/>
  <c r="O104" i="19"/>
  <c r="O103" i="19"/>
  <c r="O102" i="19"/>
  <c r="O101" i="19"/>
  <c r="O100" i="19"/>
  <c r="O99" i="19"/>
  <c r="O98" i="19"/>
  <c r="O97" i="19"/>
  <c r="O96" i="19"/>
  <c r="O95" i="19"/>
  <c r="O94" i="19"/>
  <c r="O93" i="19"/>
  <c r="O92" i="19"/>
  <c r="O91" i="19"/>
  <c r="O90" i="19"/>
  <c r="O89" i="19"/>
  <c r="O88" i="19"/>
  <c r="O87" i="19"/>
  <c r="O86" i="19"/>
  <c r="O85" i="19"/>
  <c r="O84" i="19"/>
  <c r="O83" i="19"/>
  <c r="O82" i="19"/>
  <c r="O81" i="19"/>
  <c r="O80" i="19"/>
  <c r="O79" i="19"/>
  <c r="O78" i="19"/>
  <c r="O77" i="19"/>
  <c r="O76" i="19"/>
  <c r="O75" i="19"/>
  <c r="O74" i="19"/>
  <c r="O73" i="19"/>
  <c r="O72" i="19"/>
  <c r="O71" i="19"/>
  <c r="O70" i="19"/>
  <c r="O69" i="19"/>
  <c r="O68" i="19"/>
  <c r="O67" i="19"/>
  <c r="O66" i="19"/>
  <c r="O65" i="19"/>
  <c r="O64" i="19"/>
  <c r="O63" i="19"/>
  <c r="O62" i="19"/>
  <c r="O61" i="19"/>
  <c r="O60" i="19"/>
  <c r="O59" i="19"/>
  <c r="O58" i="19"/>
  <c r="O57" i="19"/>
  <c r="O56" i="19"/>
  <c r="O55" i="19"/>
  <c r="O54" i="19"/>
  <c r="O53" i="19"/>
  <c r="O52" i="19"/>
  <c r="O51" i="19"/>
  <c r="O50" i="19"/>
  <c r="O49" i="19"/>
  <c r="O48" i="19"/>
  <c r="O47" i="19"/>
  <c r="O46" i="19"/>
  <c r="O45" i="19"/>
  <c r="O44" i="19"/>
  <c r="O43" i="19"/>
  <c r="O42" i="19"/>
  <c r="O41" i="19"/>
  <c r="O40" i="19"/>
  <c r="O39" i="19"/>
  <c r="O38" i="19"/>
  <c r="O37" i="19"/>
  <c r="O36" i="19"/>
  <c r="O35" i="19"/>
  <c r="O34" i="19"/>
  <c r="O33" i="19"/>
  <c r="O32" i="19"/>
  <c r="O31" i="19"/>
  <c r="O30" i="19"/>
  <c r="O29" i="19"/>
  <c r="O28" i="19"/>
  <c r="O27" i="19"/>
  <c r="O26" i="19"/>
  <c r="O25" i="19"/>
  <c r="O24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08" i="19" s="1"/>
  <c r="O45" i="14"/>
  <c r="C45" i="14"/>
  <c r="D45" i="14"/>
  <c r="E45" i="14"/>
  <c r="F45" i="14"/>
  <c r="G45" i="14"/>
  <c r="H45" i="14"/>
  <c r="I45" i="14"/>
  <c r="J45" i="14"/>
  <c r="K45" i="14"/>
  <c r="L45" i="14"/>
  <c r="M45" i="14"/>
  <c r="B45" i="14"/>
  <c r="AC13" i="14"/>
  <c r="N13" i="14"/>
  <c r="N14" i="14"/>
  <c r="P14" i="14" s="1"/>
  <c r="N15" i="14"/>
  <c r="P15" i="14" s="1"/>
  <c r="N16" i="14"/>
  <c r="P16" i="14" s="1"/>
  <c r="N17" i="14"/>
  <c r="P17" i="14" s="1"/>
  <c r="N18" i="14"/>
  <c r="P18" i="14" s="1"/>
  <c r="N19" i="14"/>
  <c r="P19" i="14" s="1"/>
  <c r="N20" i="14"/>
  <c r="P20" i="14" s="1"/>
  <c r="N21" i="14"/>
  <c r="P21" i="14" s="1"/>
  <c r="N22" i="14"/>
  <c r="P22" i="14" s="1"/>
  <c r="N23" i="14"/>
  <c r="P23" i="14" s="1"/>
  <c r="N24" i="14"/>
  <c r="P24" i="14" s="1"/>
  <c r="N25" i="14"/>
  <c r="P25" i="14" s="1"/>
  <c r="N26" i="14"/>
  <c r="P26" i="14" s="1"/>
  <c r="N27" i="14"/>
  <c r="P27" i="14" s="1"/>
  <c r="N28" i="14"/>
  <c r="P28" i="14" s="1"/>
  <c r="N29" i="14"/>
  <c r="P29" i="14" s="1"/>
  <c r="N30" i="14"/>
  <c r="P30" i="14" s="1"/>
  <c r="N31" i="14"/>
  <c r="P31" i="14" s="1"/>
  <c r="N32" i="14"/>
  <c r="P32" i="14" s="1"/>
  <c r="N33" i="14"/>
  <c r="P33" i="14" s="1"/>
  <c r="N34" i="14"/>
  <c r="P34" i="14" s="1"/>
  <c r="N35" i="14"/>
  <c r="P35" i="14" s="1"/>
  <c r="N36" i="14"/>
  <c r="P36" i="14" s="1"/>
  <c r="N37" i="14"/>
  <c r="P37" i="14" s="1"/>
  <c r="N38" i="14"/>
  <c r="P38" i="14" s="1"/>
  <c r="N39" i="14"/>
  <c r="P39" i="14" s="1"/>
  <c r="N40" i="14"/>
  <c r="P40" i="14" s="1"/>
  <c r="N41" i="14"/>
  <c r="P41" i="14" s="1"/>
  <c r="N42" i="14"/>
  <c r="P42" i="14" s="1"/>
  <c r="N43" i="14"/>
  <c r="P43" i="14" s="1"/>
  <c r="N44" i="14"/>
  <c r="P44" i="14" s="1"/>
  <c r="N45" i="14" l="1"/>
  <c r="P45" i="14" s="1"/>
  <c r="P13" i="14"/>
  <c r="U19" i="13"/>
  <c r="R19" i="13"/>
  <c r="R18" i="13"/>
  <c r="H25" i="12"/>
  <c r="F25" i="12"/>
  <c r="D25" i="12"/>
  <c r="F15" i="11"/>
  <c r="F16" i="11"/>
  <c r="F17" i="11"/>
  <c r="F18" i="11"/>
  <c r="F19" i="11"/>
  <c r="F20" i="11"/>
  <c r="F21" i="11"/>
  <c r="F22" i="11"/>
  <c r="F23" i="11"/>
  <c r="F24" i="11"/>
  <c r="F25" i="11"/>
  <c r="F26" i="11"/>
  <c r="E26" i="11"/>
  <c r="D26" i="11"/>
  <c r="H24" i="9"/>
  <c r="H25" i="9"/>
  <c r="H24" i="8"/>
  <c r="H25" i="8"/>
  <c r="K24" i="7"/>
  <c r="K25" i="7"/>
  <c r="K24" i="6"/>
  <c r="K25" i="6"/>
  <c r="K23" i="6"/>
  <c r="L24" i="5"/>
  <c r="L25" i="5"/>
  <c r="L23" i="5"/>
  <c r="K24" i="4"/>
  <c r="K25" i="4"/>
  <c r="Q31" i="3"/>
  <c r="Q32" i="3"/>
  <c r="Q33" i="3"/>
  <c r="Q34" i="3"/>
  <c r="Q35" i="3"/>
  <c r="Q36" i="3"/>
  <c r="Q37" i="3"/>
  <c r="Q38" i="3"/>
  <c r="Q39" i="3"/>
  <c r="Q40" i="3"/>
  <c r="Q30" i="3"/>
  <c r="Q25" i="3"/>
  <c r="Q14" i="3"/>
  <c r="Q15" i="3"/>
  <c r="Q16" i="3"/>
  <c r="Q17" i="3"/>
  <c r="Q18" i="3"/>
  <c r="Q19" i="3"/>
  <c r="Q20" i="3"/>
  <c r="Q21" i="3"/>
  <c r="Q22" i="3"/>
  <c r="Q23" i="3"/>
  <c r="Q13" i="3"/>
  <c r="Q42" i="3"/>
  <c r="Q47" i="3"/>
  <c r="Q54" i="3"/>
  <c r="Q56" i="3"/>
  <c r="P31" i="3"/>
  <c r="P32" i="3"/>
  <c r="P33" i="3"/>
  <c r="P34" i="3"/>
  <c r="P41" i="3" s="1"/>
  <c r="P35" i="3"/>
  <c r="P36" i="3"/>
  <c r="P37" i="3"/>
  <c r="P38" i="3"/>
  <c r="P39" i="3"/>
  <c r="P40" i="3"/>
  <c r="P30" i="3"/>
  <c r="E41" i="3"/>
  <c r="F41" i="3"/>
  <c r="G41" i="3"/>
  <c r="H41" i="3"/>
  <c r="I41" i="3"/>
  <c r="J41" i="3"/>
  <c r="K41" i="3"/>
  <c r="L41" i="3"/>
  <c r="M41" i="3"/>
  <c r="N41" i="3"/>
  <c r="O41" i="3"/>
  <c r="D41" i="3"/>
  <c r="E24" i="3"/>
  <c r="F24" i="3"/>
  <c r="G24" i="3"/>
  <c r="H24" i="3"/>
  <c r="I24" i="3"/>
  <c r="J24" i="3"/>
  <c r="K24" i="3"/>
  <c r="L24" i="3"/>
  <c r="M24" i="3"/>
  <c r="N24" i="3"/>
  <c r="O24" i="3"/>
  <c r="D24" i="3"/>
  <c r="P14" i="3"/>
  <c r="P15" i="3"/>
  <c r="P16" i="3"/>
  <c r="P17" i="3"/>
  <c r="P18" i="3"/>
  <c r="P19" i="3"/>
  <c r="P20" i="3"/>
  <c r="P21" i="3"/>
  <c r="P22" i="3"/>
  <c r="P23" i="3"/>
  <c r="P13" i="3"/>
  <c r="P24" i="3" l="1"/>
  <c r="D15" i="2" l="1"/>
  <c r="O61" i="18"/>
  <c r="N58" i="18"/>
  <c r="O59" i="18" s="1"/>
  <c r="O50" i="18"/>
  <c r="M49" i="18"/>
  <c r="L49" i="18"/>
  <c r="K49" i="18"/>
  <c r="J49" i="18"/>
  <c r="I49" i="18"/>
  <c r="H49" i="18"/>
  <c r="G49" i="18"/>
  <c r="F49" i="18"/>
  <c r="E49" i="18"/>
  <c r="D49" i="18"/>
  <c r="C49" i="18"/>
  <c r="N48" i="18"/>
  <c r="N47" i="18"/>
  <c r="N46" i="18"/>
  <c r="N49" i="18" s="1"/>
  <c r="M42" i="18"/>
  <c r="L42" i="18"/>
  <c r="K42" i="18"/>
  <c r="J42" i="18"/>
  <c r="I42" i="18"/>
  <c r="H42" i="18"/>
  <c r="G42" i="18"/>
  <c r="F42" i="18"/>
  <c r="E42" i="18"/>
  <c r="D42" i="18"/>
  <c r="C42" i="18"/>
  <c r="O41" i="18"/>
  <c r="N41" i="18"/>
  <c r="N40" i="18"/>
  <c r="O40" i="18" s="1"/>
  <c r="O39" i="18"/>
  <c r="N39" i="18"/>
  <c r="N38" i="18"/>
  <c r="O38" i="18" s="1"/>
  <c r="O37" i="18"/>
  <c r="N37" i="18"/>
  <c r="N36" i="18"/>
  <c r="O36" i="18" s="1"/>
  <c r="O35" i="18"/>
  <c r="N35" i="18"/>
  <c r="O34" i="18"/>
  <c r="O33" i="18"/>
  <c r="N33" i="18"/>
  <c r="N32" i="18"/>
  <c r="O32" i="18" s="1"/>
  <c r="O31" i="18"/>
  <c r="N31" i="18"/>
  <c r="N42" i="18" s="1"/>
  <c r="O43" i="18" s="1"/>
  <c r="M26" i="18"/>
  <c r="I26" i="18"/>
  <c r="E26" i="18"/>
  <c r="N25" i="18"/>
  <c r="O25" i="18" s="1"/>
  <c r="O24" i="18"/>
  <c r="N24" i="18"/>
  <c r="N23" i="18"/>
  <c r="O23" i="18" s="1"/>
  <c r="O22" i="18"/>
  <c r="N22" i="18"/>
  <c r="N21" i="18"/>
  <c r="O21" i="18" s="1"/>
  <c r="O20" i="18"/>
  <c r="N20" i="18"/>
  <c r="M19" i="18"/>
  <c r="L19" i="18"/>
  <c r="L26" i="18" s="1"/>
  <c r="K19" i="18"/>
  <c r="K26" i="18" s="1"/>
  <c r="J19" i="18"/>
  <c r="J26" i="18" s="1"/>
  <c r="I19" i="18"/>
  <c r="H19" i="18"/>
  <c r="H26" i="18" s="1"/>
  <c r="G19" i="18"/>
  <c r="G26" i="18" s="1"/>
  <c r="F19" i="18"/>
  <c r="F26" i="18" s="1"/>
  <c r="E19" i="18"/>
  <c r="D19" i="18"/>
  <c r="D26" i="18" s="1"/>
  <c r="C19" i="18"/>
  <c r="C26" i="18" s="1"/>
  <c r="N18" i="18"/>
  <c r="N17" i="18"/>
  <c r="N16" i="18"/>
  <c r="N15" i="18"/>
  <c r="AB45" i="14"/>
  <c r="AA45" i="14"/>
  <c r="Z45" i="14"/>
  <c r="Y45" i="14"/>
  <c r="X45" i="14"/>
  <c r="W45" i="14"/>
  <c r="V45" i="14"/>
  <c r="U45" i="14"/>
  <c r="T45" i="14"/>
  <c r="S45" i="14"/>
  <c r="R45" i="14"/>
  <c r="Q45" i="14"/>
  <c r="AC44" i="14"/>
  <c r="AC43" i="14"/>
  <c r="AC42" i="14"/>
  <c r="AD42" i="14" s="1"/>
  <c r="AE42" i="14" s="1"/>
  <c r="AC41" i="14"/>
  <c r="AC40" i="14"/>
  <c r="AD40" i="14" s="1"/>
  <c r="AE40" i="14" s="1"/>
  <c r="AC39" i="14"/>
  <c r="AC38" i="14"/>
  <c r="AC37" i="14"/>
  <c r="AC36" i="14"/>
  <c r="AC35" i="14"/>
  <c r="AD35" i="14" s="1"/>
  <c r="AE35" i="14" s="1"/>
  <c r="AC34" i="14"/>
  <c r="AC33" i="14"/>
  <c r="AD33" i="14" s="1"/>
  <c r="AE33" i="14" s="1"/>
  <c r="AC32" i="14"/>
  <c r="AC31" i="14"/>
  <c r="AC30" i="14"/>
  <c r="AC29" i="14"/>
  <c r="AC28" i="14"/>
  <c r="AC27" i="14"/>
  <c r="AC26" i="14"/>
  <c r="AD26" i="14" s="1"/>
  <c r="AE26" i="14" s="1"/>
  <c r="AC25" i="14"/>
  <c r="AC24" i="14"/>
  <c r="AC23" i="14"/>
  <c r="AC22" i="14"/>
  <c r="AC21" i="14"/>
  <c r="AC20" i="14"/>
  <c r="AC19" i="14"/>
  <c r="AD19" i="14" s="1"/>
  <c r="AE19" i="14" s="1"/>
  <c r="AC18" i="14"/>
  <c r="AC17" i="14"/>
  <c r="AC16" i="14"/>
  <c r="AC15" i="14"/>
  <c r="AC14" i="14"/>
  <c r="AD14" i="14" s="1"/>
  <c r="AE14" i="14" s="1"/>
  <c r="Q19" i="13"/>
  <c r="T19" i="13" s="1"/>
  <c r="Q18" i="13"/>
  <c r="G25" i="12"/>
  <c r="C25" i="12"/>
  <c r="E25" i="12"/>
  <c r="F14" i="11"/>
  <c r="J26" i="10"/>
  <c r="I26" i="10"/>
  <c r="H26" i="10"/>
  <c r="G26" i="10"/>
  <c r="F26" i="10"/>
  <c r="E26" i="10"/>
  <c r="K25" i="10"/>
  <c r="K24" i="10"/>
  <c r="K23" i="10"/>
  <c r="K22" i="10"/>
  <c r="K21" i="10"/>
  <c r="K20" i="10"/>
  <c r="K19" i="10"/>
  <c r="K18" i="10"/>
  <c r="K17" i="10"/>
  <c r="K16" i="10"/>
  <c r="K15" i="10"/>
  <c r="K14" i="10"/>
  <c r="G26" i="9"/>
  <c r="F26" i="9"/>
  <c r="E26" i="9"/>
  <c r="H23" i="9"/>
  <c r="H22" i="9"/>
  <c r="H21" i="9"/>
  <c r="H20" i="9"/>
  <c r="H19" i="9"/>
  <c r="H18" i="9"/>
  <c r="H17" i="9"/>
  <c r="H16" i="9"/>
  <c r="H15" i="9"/>
  <c r="H14" i="9"/>
  <c r="G26" i="8"/>
  <c r="F26" i="8"/>
  <c r="E26" i="8"/>
  <c r="H23" i="8"/>
  <c r="H22" i="8"/>
  <c r="H21" i="8"/>
  <c r="H20" i="8"/>
  <c r="H19" i="8"/>
  <c r="H18" i="8"/>
  <c r="H17" i="8"/>
  <c r="H16" i="8"/>
  <c r="H15" i="8"/>
  <c r="H14" i="8"/>
  <c r="J26" i="7"/>
  <c r="I26" i="7"/>
  <c r="H26" i="7"/>
  <c r="G26" i="7"/>
  <c r="F26" i="7"/>
  <c r="E26" i="7"/>
  <c r="D26" i="7"/>
  <c r="K23" i="7"/>
  <c r="K22" i="7"/>
  <c r="K21" i="7"/>
  <c r="K20" i="7"/>
  <c r="K19" i="7"/>
  <c r="K18" i="7"/>
  <c r="K17" i="7"/>
  <c r="K16" i="7"/>
  <c r="K15" i="7"/>
  <c r="K14" i="7"/>
  <c r="K26" i="7" s="1"/>
  <c r="J26" i="6"/>
  <c r="I26" i="6"/>
  <c r="H26" i="6"/>
  <c r="G26" i="6"/>
  <c r="F26" i="6"/>
  <c r="E26" i="6"/>
  <c r="D26" i="6"/>
  <c r="K22" i="6"/>
  <c r="K21" i="6"/>
  <c r="K20" i="6"/>
  <c r="K19" i="6"/>
  <c r="K18" i="6"/>
  <c r="K17" i="6"/>
  <c r="K16" i="6"/>
  <c r="K15" i="6"/>
  <c r="K14" i="6"/>
  <c r="K26" i="6" s="1"/>
  <c r="K26" i="5"/>
  <c r="J26" i="5"/>
  <c r="I26" i="5"/>
  <c r="H26" i="5"/>
  <c r="G26" i="5"/>
  <c r="F26" i="5"/>
  <c r="E26" i="5"/>
  <c r="L22" i="5"/>
  <c r="L21" i="5"/>
  <c r="L20" i="5"/>
  <c r="L19" i="5"/>
  <c r="L18" i="5"/>
  <c r="L17" i="5"/>
  <c r="L16" i="5"/>
  <c r="L15" i="5"/>
  <c r="L14" i="5"/>
  <c r="J26" i="4"/>
  <c r="I26" i="4"/>
  <c r="H26" i="4"/>
  <c r="G26" i="4"/>
  <c r="F26" i="4"/>
  <c r="E26" i="4"/>
  <c r="D26" i="4"/>
  <c r="K23" i="4"/>
  <c r="K22" i="4"/>
  <c r="K21" i="4"/>
  <c r="K20" i="4"/>
  <c r="K19" i="4"/>
  <c r="K18" i="4"/>
  <c r="K17" i="4"/>
  <c r="K16" i="4"/>
  <c r="K15" i="4"/>
  <c r="K14" i="4"/>
  <c r="P54" i="3"/>
  <c r="P49" i="3"/>
  <c r="P48" i="3"/>
  <c r="F41" i="1"/>
  <c r="E41" i="1"/>
  <c r="C41" i="1"/>
  <c r="D38" i="1"/>
  <c r="D30" i="1"/>
  <c r="D22" i="1"/>
  <c r="D14" i="1"/>
  <c r="D9" i="1"/>
  <c r="T18" i="13" l="1"/>
  <c r="U18" i="13" s="1"/>
  <c r="K26" i="10"/>
  <c r="H26" i="9"/>
  <c r="H26" i="8"/>
  <c r="L26" i="5"/>
  <c r="K26" i="4"/>
  <c r="AD13" i="14"/>
  <c r="AE13" i="14" s="1"/>
  <c r="AD23" i="14"/>
  <c r="AE23" i="14" s="1"/>
  <c r="AD24" i="14"/>
  <c r="AE24" i="14" s="1"/>
  <c r="AD30" i="14"/>
  <c r="AE30" i="14" s="1"/>
  <c r="AD38" i="14"/>
  <c r="AE38" i="14" s="1"/>
  <c r="AD17" i="14"/>
  <c r="AE17" i="14" s="1"/>
  <c r="AD28" i="14"/>
  <c r="AE28" i="14" s="1"/>
  <c r="AD29" i="14"/>
  <c r="AE29" i="14" s="1"/>
  <c r="AD39" i="14"/>
  <c r="AE39" i="14" s="1"/>
  <c r="AD20" i="14"/>
  <c r="AE20" i="14" s="1"/>
  <c r="AD22" i="14"/>
  <c r="AE22" i="14" s="1"/>
  <c r="AD25" i="14"/>
  <c r="AE25" i="14" s="1"/>
  <c r="AD36" i="14"/>
  <c r="AE36" i="14" s="1"/>
  <c r="AD41" i="14"/>
  <c r="AE41" i="14" s="1"/>
  <c r="AC45" i="14"/>
  <c r="AD15" i="14"/>
  <c r="AE15" i="14" s="1"/>
  <c r="AD16" i="14"/>
  <c r="AE16" i="14" s="1"/>
  <c r="AD18" i="14"/>
  <c r="AE18" i="14" s="1"/>
  <c r="AD21" i="14"/>
  <c r="AE21" i="14" s="1"/>
  <c r="AD31" i="14"/>
  <c r="AE31" i="14" s="1"/>
  <c r="AD32" i="14"/>
  <c r="AE32" i="14" s="1"/>
  <c r="AD34" i="14"/>
  <c r="AE34" i="14" s="1"/>
  <c r="AD37" i="14"/>
  <c r="AE37" i="14" s="1"/>
  <c r="AD27" i="14"/>
  <c r="AE27" i="14" s="1"/>
  <c r="AD43" i="14"/>
  <c r="AE43" i="14" s="1"/>
  <c r="AD44" i="14"/>
  <c r="AE44" i="14" s="1"/>
  <c r="D17" i="1"/>
  <c r="D25" i="1"/>
  <c r="D33" i="1"/>
  <c r="D10" i="1"/>
  <c r="D18" i="1"/>
  <c r="D26" i="1"/>
  <c r="D34" i="1"/>
  <c r="D13" i="1"/>
  <c r="D21" i="1"/>
  <c r="D29" i="1"/>
  <c r="D37" i="1"/>
  <c r="N19" i="18"/>
  <c r="D11" i="1"/>
  <c r="D15" i="1"/>
  <c r="D19" i="1"/>
  <c r="D23" i="1"/>
  <c r="D27" i="1"/>
  <c r="D31" i="1"/>
  <c r="D35" i="1"/>
  <c r="D39" i="1"/>
  <c r="D12" i="1"/>
  <c r="D16" i="1"/>
  <c r="D20" i="1"/>
  <c r="D24" i="1"/>
  <c r="D28" i="1"/>
  <c r="D32" i="1"/>
  <c r="D36" i="1"/>
  <c r="D40" i="1"/>
  <c r="C49" i="1"/>
  <c r="AD45" i="14" l="1"/>
  <c r="AE45" i="14" s="1"/>
  <c r="N26" i="18"/>
  <c r="O27" i="18" s="1"/>
  <c r="O19" i="18"/>
</calcChain>
</file>

<file path=xl/sharedStrings.xml><?xml version="1.0" encoding="utf-8"?>
<sst xmlns="http://schemas.openxmlformats.org/spreadsheetml/2006/main" count="848" uniqueCount="420">
  <si>
    <t>REPÚBLICA DOMINICANA</t>
  </si>
  <si>
    <t>PROCURADURÍA GENERAL DE LA REPÚBLICA</t>
  </si>
  <si>
    <t>"Año del Desarrollo Agroforestal"</t>
  </si>
  <si>
    <t>Sexo</t>
  </si>
  <si>
    <t>Total</t>
  </si>
  <si>
    <t>Masculino</t>
  </si>
  <si>
    <t>Femenino</t>
  </si>
  <si>
    <r>
      <rPr>
        <b/>
        <sz val="10"/>
        <rFont val="Arial"/>
        <family val="2"/>
      </rPr>
      <t>Fuente:</t>
    </r>
    <r>
      <rPr>
        <sz val="10"/>
        <rFont val="Arial"/>
        <family val="2"/>
      </rPr>
      <t xml:space="preserve"> Policía Nacional e Instituto Nacional de Ciencias Forenses.</t>
    </r>
  </si>
  <si>
    <t>HOMICIDIOS RELACIONADOS DIRECTAMENTE CON LA DELINCUENCIA</t>
  </si>
  <si>
    <t>Circunstancia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</si>
  <si>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</si>
  <si>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</si>
  <si>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</si>
  <si>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</si>
  <si>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</si>
  <si>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</si>
  <si>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</si>
  <si>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</si>
  <si>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</si>
  <si>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</si>
  <si>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</si>
  <si>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</si>
  <si>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Tasa de Homicidio por cada 100 Mil Habitantes</t>
  </si>
  <si>
    <t>ROBO</t>
  </si>
  <si>
    <t>Despojo de arma de fuego</t>
  </si>
  <si>
    <t>Despojo de motocicleta</t>
  </si>
  <si>
    <t>Despojo de vehículos</t>
  </si>
  <si>
    <t>Victima de robo o atraco</t>
  </si>
  <si>
    <t>TOTAL</t>
  </si>
  <si>
    <t>Relacionadas con drogas</t>
  </si>
  <si>
    <t>Violación sexual</t>
  </si>
  <si>
    <t>Secuestro</t>
  </si>
  <si>
    <t>Linchamiento</t>
  </si>
  <si>
    <t>Servicio policial</t>
  </si>
  <si>
    <t>Sicariato</t>
  </si>
  <si>
    <t>Tratando de robar o atracar</t>
  </si>
  <si>
    <t>TASA TOTAL</t>
  </si>
  <si>
    <r>
      <rPr>
        <b/>
        <sz val="9"/>
        <rFont val="Arial"/>
        <family val="2"/>
      </rPr>
      <t>Fuente:</t>
    </r>
    <r>
      <rPr>
        <sz val="9"/>
        <rFont val="Arial"/>
        <family val="2"/>
      </rPr>
      <t xml:space="preserve"> Policía Nacional, Instituto Nacional de Ciencias Forenses y La Oficina Nacional de Estadísticas</t>
    </r>
  </si>
  <si>
    <t>Accidental</t>
  </si>
  <si>
    <t>bala perdida</t>
  </si>
  <si>
    <t>Feminicidio intimo</t>
  </si>
  <si>
    <t>Huelga</t>
  </si>
  <si>
    <t>Infanticidio</t>
  </si>
  <si>
    <t>Riña personal</t>
  </si>
  <si>
    <t>Violencia intrafamiliar</t>
  </si>
  <si>
    <t>Tasa total</t>
  </si>
  <si>
    <r>
      <rPr>
        <b/>
        <sz val="9"/>
        <rFont val="Arial"/>
        <family val="2"/>
      </rPr>
      <t>Fuente:</t>
    </r>
    <r>
      <rPr>
        <sz val="9"/>
        <rFont val="Arial"/>
        <family val="2"/>
      </rPr>
      <t xml:space="preserve"> Policía Nacional, Instituto Nacional de Ciencias Forenses y La Oficina Nacional de Estadísticas</t>
    </r>
  </si>
  <si>
    <t>ACCIÓN P.N.  -  FF. AA.  -  D.N.C.D.</t>
  </si>
  <si>
    <t>Acción Policial</t>
  </si>
  <si>
    <t>ACCIÓN F.A.</t>
  </si>
  <si>
    <t>ACCION AMET</t>
  </si>
  <si>
    <t>ACCIÓN D.N.C.D</t>
  </si>
  <si>
    <r>
      <rPr>
        <b/>
        <sz val="9"/>
        <rFont val="Arial"/>
        <family val="2"/>
      </rPr>
      <t>Fuente:</t>
    </r>
    <r>
      <rPr>
        <sz val="9"/>
        <rFont val="Arial"/>
        <family val="2"/>
      </rPr>
      <t xml:space="preserve"> Policía Nacional, Instituto Nacional de Ciencias Forenses y La Oficina Nacional de Estadísticas</t>
    </r>
  </si>
  <si>
    <t>Desconocida</t>
  </si>
  <si>
    <t>Tasa global de homicidio por cada 100 mil habitantes</t>
  </si>
  <si>
    <r>
      <rPr>
        <b/>
        <sz val="9"/>
        <rFont val="Arial"/>
        <family val="2"/>
      </rPr>
      <t>Fuente:</t>
    </r>
    <r>
      <rPr>
        <sz val="9"/>
        <rFont val="Arial"/>
        <family val="2"/>
      </rPr>
      <t xml:space="preserve"> Policía Nacional, Instituto Nacional de Ciencias Forenses y La Oficina Nacional de Estadísticas</t>
    </r>
  </si>
  <si>
    <t>Mes</t>
  </si>
  <si>
    <t>Lunes</t>
  </si>
  <si>
    <t>Martes</t>
  </si>
  <si>
    <t>Miércoles</t>
  </si>
  <si>
    <t>Jueves</t>
  </si>
  <si>
    <t>Viernes</t>
  </si>
  <si>
    <t>Sábado</t>
  </si>
  <si>
    <t>Domingo</t>
  </si>
  <si>
    <t xml:space="preserve">TOTAL </t>
  </si>
  <si>
    <r>
      <rPr>
        <b/>
        <sz val="10"/>
        <rFont val="Arial"/>
        <family val="2"/>
      </rPr>
      <t>Fuente:</t>
    </r>
    <r>
      <rPr>
        <sz val="10"/>
        <rFont val="Arial"/>
        <family val="2"/>
      </rPr>
      <t xml:space="preserve"> Policía Nacional E Instituto Nacional de Ciencias Forenses.</t>
    </r>
  </si>
  <si>
    <r>
      <rPr>
        <b/>
        <sz val="10"/>
        <rFont val="Arial"/>
        <family val="2"/>
      </rPr>
      <t>Fuente:</t>
    </r>
    <r>
      <rPr>
        <sz val="10"/>
        <rFont val="Arial"/>
        <family val="2"/>
      </rPr>
      <t xml:space="preserve"> Policía Nacional E Instituto Nacional de Ciencias Forenses.</t>
    </r>
  </si>
  <si>
    <r>
      <rPr>
        <b/>
        <sz val="10"/>
        <rFont val="Arial"/>
        <family val="2"/>
      </rPr>
      <t>Fuente:</t>
    </r>
    <r>
      <rPr>
        <sz val="10"/>
        <rFont val="Arial"/>
        <family val="2"/>
      </rPr>
      <t xml:space="preserve"> Policía Nacional E Instituto Nacional de Ciencias Forenses.</t>
    </r>
  </si>
  <si>
    <r>
      <rPr>
        <b/>
        <sz val="10"/>
        <rFont val="Arial"/>
        <family val="2"/>
      </rPr>
      <t>Fuente:</t>
    </r>
    <r>
      <rPr>
        <sz val="10"/>
        <rFont val="Arial"/>
        <family val="2"/>
      </rPr>
      <t xml:space="preserve"> Policía Nacional E Instituto Nacional de Ciencias Forenses.</t>
    </r>
  </si>
  <si>
    <t>Habitantes</t>
  </si>
  <si>
    <t>PROVINCIAS</t>
  </si>
  <si>
    <t>Columna1</t>
  </si>
  <si>
    <t>Hombre</t>
  </si>
  <si>
    <t>Mujer</t>
  </si>
  <si>
    <t>Santo Domingo</t>
  </si>
  <si>
    <t>Santiago</t>
  </si>
  <si>
    <t>Distrito Nacional</t>
  </si>
  <si>
    <t>San Cristóbal</t>
  </si>
  <si>
    <t>La Vega</t>
  </si>
  <si>
    <t>Puerto Plata</t>
  </si>
  <si>
    <t>La Altagracia</t>
  </si>
  <si>
    <t>San Pedro de Macorís</t>
  </si>
  <si>
    <t>Duarte</t>
  </si>
  <si>
    <t>La Romana</t>
  </si>
  <si>
    <t>Espaillat</t>
  </si>
  <si>
    <t>San Juan</t>
  </si>
  <si>
    <t>Azua</t>
  </si>
  <si>
    <t>Peravia</t>
  </si>
  <si>
    <t>Monte Plata</t>
  </si>
  <si>
    <t>Barahona</t>
  </si>
  <si>
    <t>Valverde</t>
  </si>
  <si>
    <t>Monseñor Nouel</t>
  </si>
  <si>
    <t>Sánchez Ramírez</t>
  </si>
  <si>
    <t>María Trinidad Sánchez</t>
  </si>
  <si>
    <t>Monte Cristi</t>
  </si>
  <si>
    <t>Samaná</t>
  </si>
  <si>
    <t>Baoruco</t>
  </si>
  <si>
    <t>Hermanas Mirabal</t>
  </si>
  <si>
    <t>El Seibo</t>
  </si>
  <si>
    <t>Hato Mayor</t>
  </si>
  <si>
    <t>Dajabón</t>
  </si>
  <si>
    <t>Elías Piña</t>
  </si>
  <si>
    <t>Santiago Rodríguez</t>
  </si>
  <si>
    <t>Independencia</t>
  </si>
  <si>
    <t>San José de Ocoa</t>
  </si>
  <si>
    <t>Pedernales</t>
  </si>
  <si>
    <t>Fuente: Estimaciones y Proyecciones Nacionales de Población 1950-2100, 2014. Oficina Nacional de Estadística (ONE)</t>
  </si>
  <si>
    <t>Armas de Fuego</t>
  </si>
  <si>
    <t>Armas Blancas</t>
  </si>
  <si>
    <t>Otras</t>
  </si>
  <si>
    <r>
      <rPr>
        <b/>
        <sz val="10"/>
        <rFont val="Arial"/>
        <family val="2"/>
      </rPr>
      <t>Fuente:</t>
    </r>
    <r>
      <rPr>
        <sz val="10"/>
        <rFont val="Arial"/>
        <family val="2"/>
      </rPr>
      <t xml:space="preserve"> Policía Nacional E Instituto Nacional de Ciencias Forenses.</t>
    </r>
  </si>
  <si>
    <t>6:00am - 5:59pm</t>
  </si>
  <si>
    <t>6:00pm - 5:59am</t>
  </si>
  <si>
    <r>
      <rPr>
        <b/>
        <sz val="10"/>
        <rFont val="Arial"/>
        <family val="2"/>
      </rPr>
      <t>Fuente:</t>
    </r>
    <r>
      <rPr>
        <sz val="10"/>
        <rFont val="Arial"/>
        <family val="2"/>
      </rPr>
      <t xml:space="preserve"> Policía Nacional E Instituto Nacional de Ciencias Forenses.</t>
    </r>
  </si>
  <si>
    <t>0 a 17 años</t>
  </si>
  <si>
    <t>18 a 34 años</t>
  </si>
  <si>
    <t>35 a 51 años</t>
  </si>
  <si>
    <t>52 a 68 años</t>
  </si>
  <si>
    <t>Más de 68</t>
  </si>
  <si>
    <t>Indeterminados</t>
  </si>
  <si>
    <r>
      <rPr>
        <b/>
        <sz val="10"/>
        <rFont val="Arial"/>
        <family val="2"/>
      </rPr>
      <t>Fuente:</t>
    </r>
    <r>
      <rPr>
        <sz val="10"/>
        <rFont val="Arial"/>
        <family val="2"/>
      </rPr>
      <t xml:space="preserve"> Policía Nacional E Instituto Nacional de Ciencias Forenses.</t>
    </r>
  </si>
  <si>
    <t>HOMICIDIO</t>
  </si>
  <si>
    <t>Acción policial</t>
  </si>
  <si>
    <t>Fuente: Policía Nacional e Instituto Nacional de Ciencias Forenses.</t>
  </si>
  <si>
    <t>Tasa de muerte en acción policial por cada 100,000/hab.</t>
  </si>
  <si>
    <t>Fuente: Policía Nacional, Instituto Nacional de Ciencias Forenses y La Oficina Nacional de Estadísticas</t>
  </si>
  <si>
    <t>Año</t>
  </si>
  <si>
    <t>Total acción policial</t>
  </si>
  <si>
    <t>Tasa de homicidio sin acción policial por cada 100,000/hab.</t>
  </si>
  <si>
    <t>Jurisdicción</t>
  </si>
  <si>
    <t xml:space="preserve"> Homicidio</t>
  </si>
  <si>
    <t>Homicidio sin acción policial</t>
  </si>
  <si>
    <t>Cantidad</t>
  </si>
  <si>
    <t>Tasa de homicidio por cada 100, 000 HAB.</t>
  </si>
  <si>
    <t>Bahoruco</t>
  </si>
  <si>
    <t>Dajabon</t>
  </si>
  <si>
    <t xml:space="preserve">Distrito Nacional </t>
  </si>
  <si>
    <t>Santiago Rodriguez</t>
  </si>
  <si>
    <t>Barrios/sectores/avenidas</t>
  </si>
  <si>
    <t>Alameda</t>
  </si>
  <si>
    <t>Alma Rosa</t>
  </si>
  <si>
    <t>Alma Rosa II</t>
  </si>
  <si>
    <t>Alto de Loyola</t>
  </si>
  <si>
    <t>Alto de Monte Rey</t>
  </si>
  <si>
    <t>Bayona</t>
  </si>
  <si>
    <t>Boca Chica</t>
  </si>
  <si>
    <t>Brisa Tropical</t>
  </si>
  <si>
    <t>Brisas del Este</t>
  </si>
  <si>
    <t>El Tamarindo</t>
  </si>
  <si>
    <t>Caballona</t>
  </si>
  <si>
    <t>Campo Lindo</t>
  </si>
  <si>
    <t>Cancino Adentro</t>
  </si>
  <si>
    <t>El Almirante</t>
  </si>
  <si>
    <t>Enriquillo</t>
  </si>
  <si>
    <t>Ens. Isabelita</t>
  </si>
  <si>
    <t>Ens. Ozama</t>
  </si>
  <si>
    <t>Guajimia</t>
  </si>
  <si>
    <t>Guerra</t>
  </si>
  <si>
    <t>Hacienda Estrella</t>
  </si>
  <si>
    <t>Hainamosa</t>
  </si>
  <si>
    <t>Haras Nacionales</t>
  </si>
  <si>
    <t>Herrera</t>
  </si>
  <si>
    <t>Hipodromo</t>
  </si>
  <si>
    <t>Invivienda</t>
  </si>
  <si>
    <t>Katanga</t>
  </si>
  <si>
    <t>La Barquita</t>
  </si>
  <si>
    <t>La Enfermera</t>
  </si>
  <si>
    <t>La Lila</t>
  </si>
  <si>
    <t>La Ureña</t>
  </si>
  <si>
    <t>La Victoria</t>
  </si>
  <si>
    <t>Las Caobas</t>
  </si>
  <si>
    <t>Las Flores</t>
  </si>
  <si>
    <t>Los Alcarrizos</t>
  </si>
  <si>
    <t>Los Casabes</t>
  </si>
  <si>
    <t>Los Frailes</t>
  </si>
  <si>
    <t>Los Frailes II</t>
  </si>
  <si>
    <t>Los Frailes III</t>
  </si>
  <si>
    <t>Los Guaricanos</t>
  </si>
  <si>
    <t>Los Jardines</t>
  </si>
  <si>
    <t>Los Mameyes</t>
  </si>
  <si>
    <t>Los Palmares</t>
  </si>
  <si>
    <t>Los Rosales</t>
  </si>
  <si>
    <t>Los Tres Brazos</t>
  </si>
  <si>
    <t>Los Tres Ojos</t>
  </si>
  <si>
    <t>Lucerna</t>
  </si>
  <si>
    <t>Manoguayabo</t>
  </si>
  <si>
    <t>Maquiteria</t>
  </si>
  <si>
    <t>Mendoza</t>
  </si>
  <si>
    <t>Nuevo Amanecer</t>
  </si>
  <si>
    <t>Pedro Brand</t>
  </si>
  <si>
    <t>Perla Antillana</t>
  </si>
  <si>
    <t>Res. Amapola</t>
  </si>
  <si>
    <t>Sabana Perdida</t>
  </si>
  <si>
    <t>San Isidro</t>
  </si>
  <si>
    <t>San Luis</t>
  </si>
  <si>
    <t>Valiente</t>
  </si>
  <si>
    <t>Valle de Este</t>
  </si>
  <si>
    <t>Villa Aura</t>
  </si>
  <si>
    <t>Villa Duarte</t>
  </si>
  <si>
    <t>Villa Esfuerzo</t>
  </si>
  <si>
    <t>Villa Faro</t>
  </si>
  <si>
    <t>Villa Liberacion</t>
  </si>
  <si>
    <t>Villa Mella</t>
  </si>
  <si>
    <t>Vista Hermosa</t>
  </si>
  <si>
    <t>Fuente: Policía Nacional E Instituto Nacional de Ciencias Forenses.</t>
  </si>
  <si>
    <t>Arenaso</t>
  </si>
  <si>
    <t>Baitoa</t>
  </si>
  <si>
    <t>Bella Vista</t>
  </si>
  <si>
    <t>Buenos Aires</t>
  </si>
  <si>
    <t>Canca La Reyna</t>
  </si>
  <si>
    <t>Centro Ciudad</t>
  </si>
  <si>
    <t>Cienfuegos</t>
  </si>
  <si>
    <t>Cristo Rey</t>
  </si>
  <si>
    <t>Canabacoa</t>
  </si>
  <si>
    <t>Don Pedro</t>
  </si>
  <si>
    <t>El Ejido</t>
  </si>
  <si>
    <t>El Puñal</t>
  </si>
  <si>
    <t>Ens. Libertad</t>
  </si>
  <si>
    <t>Gurabo</t>
  </si>
  <si>
    <t>Hospedaje del Jaque</t>
  </si>
  <si>
    <t>Jacagua</t>
  </si>
  <si>
    <t>La Canela</t>
  </si>
  <si>
    <t>La Cienaga</t>
  </si>
  <si>
    <t>La Delgada</t>
  </si>
  <si>
    <t>La Hernita</t>
  </si>
  <si>
    <t>La Joya</t>
  </si>
  <si>
    <t>La Otra Banda</t>
  </si>
  <si>
    <t>Los Alamos</t>
  </si>
  <si>
    <t>Los Guandules</t>
  </si>
  <si>
    <t>Los Ciruelitos</t>
  </si>
  <si>
    <t>Los Indios</t>
  </si>
  <si>
    <t xml:space="preserve">Los Salados  </t>
  </si>
  <si>
    <t>Los Salados Viejos</t>
  </si>
  <si>
    <t>Monte Adentro</t>
  </si>
  <si>
    <t>Navarrete</t>
  </si>
  <si>
    <t xml:space="preserve">Parque de los Caucho </t>
  </si>
  <si>
    <t>Pontezuela</t>
  </si>
  <si>
    <t>Puñal</t>
  </si>
  <si>
    <t>Santa Lucia</t>
  </si>
  <si>
    <t>Sedefir</t>
  </si>
  <si>
    <t>Tamboril</t>
  </si>
  <si>
    <t>Viejo Carril</t>
  </si>
  <si>
    <t>Villa Progreso</t>
  </si>
  <si>
    <t>Yaguita de Pastor</t>
  </si>
  <si>
    <t>Yaguita del Ejido</t>
  </si>
  <si>
    <t>24 de Abril</t>
  </si>
  <si>
    <t>27 de Febrero</t>
  </si>
  <si>
    <t>Arroyo Hondo</t>
  </si>
  <si>
    <t>Capotillo</t>
  </si>
  <si>
    <t>El Cacique</t>
  </si>
  <si>
    <t>El Millon</t>
  </si>
  <si>
    <t>Ens. Evarito Morales</t>
  </si>
  <si>
    <t>Ens. Kenedy</t>
  </si>
  <si>
    <t>Ens. Luperon</t>
  </si>
  <si>
    <t>Ens. Naco</t>
  </si>
  <si>
    <t>Ens. Piantini</t>
  </si>
  <si>
    <t>Gazcue</t>
  </si>
  <si>
    <t>Guachupita</t>
  </si>
  <si>
    <t>Gualey</t>
  </si>
  <si>
    <t>La Cañita</t>
  </si>
  <si>
    <t>La Zurza</t>
  </si>
  <si>
    <t>Los Girasoles II</t>
  </si>
  <si>
    <t>Los Rios</t>
  </si>
  <si>
    <t>Manganagua</t>
  </si>
  <si>
    <t>Maria Auxiliadora</t>
  </si>
  <si>
    <t>Mata Hambre</t>
  </si>
  <si>
    <t>Mejoramiento Social</t>
  </si>
  <si>
    <t>Piantini</t>
  </si>
  <si>
    <t>Renacimiento</t>
  </si>
  <si>
    <t>San Carlos</t>
  </si>
  <si>
    <t>Simon Bolivar</t>
  </si>
  <si>
    <t>Villa Agricolas</t>
  </si>
  <si>
    <t>Villa Consuelo</t>
  </si>
  <si>
    <t>Villa Juana</t>
  </si>
  <si>
    <t>Villa Maria</t>
  </si>
  <si>
    <t>Villa Marina</t>
  </si>
  <si>
    <t xml:space="preserve">Villas Agricolas </t>
  </si>
  <si>
    <t>Zona Colonial</t>
  </si>
  <si>
    <t xml:space="preserve">Zona Universitaria </t>
  </si>
  <si>
    <t>PROCURADURÍA GENERAL DE LA REPUBLICA</t>
  </si>
  <si>
    <t>"Año de la Reactivación Económica Nacional"</t>
  </si>
  <si>
    <t>INFORME DE HOMICIDIOS</t>
  </si>
  <si>
    <t>SEGÚN LAS CIRCUNSTANCIAS</t>
  </si>
  <si>
    <t>ENERO-AGOSTO DEL 2010, REPÚBLICA DOMINICANA</t>
  </si>
  <si>
    <t>CIRCUNSTANCIA</t>
  </si>
  <si>
    <t>ENE</t>
  </si>
  <si>
    <t>FEB</t>
  </si>
  <si>
    <t>MAR</t>
  </si>
  <si>
    <t>ABR</t>
  </si>
  <si>
    <t>MAY</t>
  </si>
  <si>
    <t>JUN</t>
  </si>
  <si>
    <t>AGO</t>
  </si>
  <si>
    <t>SEP</t>
  </si>
  <si>
    <t>OCT</t>
  </si>
  <si>
    <t>NOV</t>
  </si>
  <si>
    <t>DIC</t>
  </si>
  <si>
    <t>TASA HOMICIDIOS POR CADA 100 MIL HABITANTES</t>
  </si>
  <si>
    <t>DESPOJO DE ARMA DE FUEGO</t>
  </si>
  <si>
    <t>DESPOJO DE MOTOCICLETA</t>
  </si>
  <si>
    <t>DESPOJO DE VEHÍCULOS</t>
  </si>
  <si>
    <t>VICTIMA DE ROBO O ATRACO</t>
  </si>
  <si>
    <t>RELACIONADAS CON DROGAS</t>
  </si>
  <si>
    <t>VIOLACIÓN SEXUAL</t>
  </si>
  <si>
    <t>SECUESTRO</t>
  </si>
  <si>
    <t>LINCHAMIENTO</t>
  </si>
  <si>
    <t>SICARIATO</t>
  </si>
  <si>
    <t>TRATANDO DE ROBAR O ATRACAR</t>
  </si>
  <si>
    <t>TOTAL DE LA TASA</t>
  </si>
  <si>
    <t>HOMICIDIOS DEBIDO A LA CONVIVENCIA SOCIAL</t>
  </si>
  <si>
    <t>TASA</t>
  </si>
  <si>
    <t>ACCIDENTAL</t>
  </si>
  <si>
    <t>BALA PERDIDA</t>
  </si>
  <si>
    <t>FEMINICIDIO  INTIMO</t>
  </si>
  <si>
    <t>FEMINICIDIO NO INTIMO</t>
  </si>
  <si>
    <t>INFANTICIDIO</t>
  </si>
  <si>
    <t>RIÑA PERSONAL</t>
  </si>
  <si>
    <t>RIÑA EN CARCEL</t>
  </si>
  <si>
    <t>RIÑA EN CENTRO DE DIVERSIÓN</t>
  </si>
  <si>
    <t>RIÑA POLITICA</t>
  </si>
  <si>
    <t>VIOLENCIA INTRAFAMILIAR</t>
  </si>
  <si>
    <t>VIOLENCIA SEXUAL</t>
  </si>
  <si>
    <t>ACCIÓN P.N.  -  F.A.  -  D.N.C.D.</t>
  </si>
  <si>
    <t>ACCIÓN P.N.</t>
  </si>
  <si>
    <t>DESCONOCIDA</t>
  </si>
  <si>
    <t>TOTAL Gral. DE LA TASA</t>
  </si>
  <si>
    <t>Confusion</t>
  </si>
  <si>
    <t>Envenenamiento</t>
  </si>
  <si>
    <t>Riña pasional</t>
  </si>
  <si>
    <t>Violacion sexual</t>
  </si>
  <si>
    <t>Alpe II</t>
  </si>
  <si>
    <t>Altagracia</t>
  </si>
  <si>
    <t>Amapola</t>
  </si>
  <si>
    <t>Andres</t>
  </si>
  <si>
    <t>Area de Los Moteles</t>
  </si>
  <si>
    <t>Autopista Duarte</t>
  </si>
  <si>
    <t>Barrio Nuevo</t>
  </si>
  <si>
    <t>Batey Bienvenido</t>
  </si>
  <si>
    <t>Batey Palave</t>
  </si>
  <si>
    <t>Café</t>
  </si>
  <si>
    <t>Cansino</t>
  </si>
  <si>
    <t>El Abanico</t>
  </si>
  <si>
    <t>El Café</t>
  </si>
  <si>
    <t>El Caliche</t>
  </si>
  <si>
    <t>El Toran</t>
  </si>
  <si>
    <t>El Vacacional</t>
  </si>
  <si>
    <t>Engombe</t>
  </si>
  <si>
    <t>Ens. Altagracia</t>
  </si>
  <si>
    <t xml:space="preserve">Jerusalen </t>
  </si>
  <si>
    <t>La Caleta</t>
  </si>
  <si>
    <t>La Cuaba</t>
  </si>
  <si>
    <t>La Venta</t>
  </si>
  <si>
    <t xml:space="preserve">Las Palmas </t>
  </si>
  <si>
    <t>Las Toronja</t>
  </si>
  <si>
    <t>Los Mina</t>
  </si>
  <si>
    <t>Los Molinos de la Charles</t>
  </si>
  <si>
    <t>Matamamon</t>
  </si>
  <si>
    <t>Monte Rey</t>
  </si>
  <si>
    <t xml:space="preserve">Punta </t>
  </si>
  <si>
    <t>Vertedero Duquesa</t>
  </si>
  <si>
    <t>Bo. 24 de Abril</t>
  </si>
  <si>
    <t>Km, 9 Autop. Duarte</t>
  </si>
  <si>
    <t>Km. 13</t>
  </si>
  <si>
    <t>Km. 7½</t>
  </si>
  <si>
    <t>Km. 9½</t>
  </si>
  <si>
    <t>Los Girasoles III</t>
  </si>
  <si>
    <t>Los Guayabos</t>
  </si>
  <si>
    <t>Los Jardines de Gala</t>
  </si>
  <si>
    <t>Los Prados</t>
  </si>
  <si>
    <t>Los Proceres</t>
  </si>
  <si>
    <t>Miraflores</t>
  </si>
  <si>
    <t>Rocas del Mar</t>
  </si>
  <si>
    <t>San Miguel</t>
  </si>
  <si>
    <t xml:space="preserve">Villa Francisca  </t>
  </si>
  <si>
    <t>Banega</t>
  </si>
  <si>
    <t>Barrio 27 De Febrero</t>
  </si>
  <si>
    <t>Barrio Duarte</t>
  </si>
  <si>
    <t>Benegas</t>
  </si>
  <si>
    <t>Bo. La Paz</t>
  </si>
  <si>
    <t>Brisas de los Alamos II</t>
  </si>
  <si>
    <t>Ciudad Satélite</t>
  </si>
  <si>
    <t>El Hoyo De La Cacata</t>
  </si>
  <si>
    <t>Ens. Bermúdez</t>
  </si>
  <si>
    <t>Hato del Yaque</t>
  </si>
  <si>
    <t>La Barranquita</t>
  </si>
  <si>
    <t>La Ciénaga</t>
  </si>
  <si>
    <t>Las Canas</t>
  </si>
  <si>
    <t>Los Gandules</t>
  </si>
  <si>
    <t>Los Polanco</t>
  </si>
  <si>
    <t xml:space="preserve">Los Salado </t>
  </si>
  <si>
    <t>Palmar Abajo</t>
  </si>
  <si>
    <t>Paraje Los Solares</t>
  </si>
  <si>
    <t>Pastor de Bella Vista</t>
  </si>
  <si>
    <t>Pedro García</t>
  </si>
  <si>
    <t>Pekín</t>
  </si>
  <si>
    <t>Villa González</t>
  </si>
  <si>
    <t>Villa Liberación</t>
  </si>
  <si>
    <t>Villa Olímpica</t>
  </si>
  <si>
    <t>HOMICIDIO A NIVEL NACIONAL, SEGÚN SEXO DE LA VÍCTIMA</t>
  </si>
  <si>
    <t>HOMICIDIO SEGÚN LAS CIRCUNSTANCIAS</t>
  </si>
  <si>
    <t>HOMICIDIO RELACIONADOS DIRECTAMENTE CON LA DELINCUENCIA</t>
  </si>
  <si>
    <t>HOMICIDIO NO RELACIONADOS DIRECTAMENTE CON LA DELINCUENCIA</t>
  </si>
  <si>
    <t>HOMICIDIO SEGÚN DÍAS DE SEMANA A NIVEL NACIONAL</t>
  </si>
  <si>
    <t>HOMICIDIO SEGÚN DÍAS DE SEMANA PROVINCIA SANTO DOMINGO</t>
  </si>
  <si>
    <t>HOMICIDIO SEGÚN DÍAS DE SEMANA DISTRITO NACIONAL</t>
  </si>
  <si>
    <t>HOMICIDIO SEGÚN DÍAS DE SEMANA PROVINCIA SANTIAGO</t>
  </si>
  <si>
    <t>HOMICIDIO POR TIPO DE ARMAS A NIVEL NACIONAL</t>
  </si>
  <si>
    <t>HOMICIDIO SEGÚN HORA DE COMISIÓN</t>
  </si>
  <si>
    <t>HOMICIDIO SEGÚN LA EDAD DE LA VÍCTIMA</t>
  </si>
  <si>
    <t>Homicidio sin accion policial</t>
  </si>
  <si>
    <t>Homicidio</t>
  </si>
  <si>
    <t>Tasa de Homicidio por cada 100,000/hab.</t>
  </si>
  <si>
    <t>Tasa de Homicidio sin acción policial por cada 100,000/hab.</t>
  </si>
  <si>
    <t>Total homicidio</t>
  </si>
  <si>
    <t>Tasa de homicidio por cada 100,000/hab.</t>
  </si>
  <si>
    <t>Tasa de Homicidio sin acción policial por cada 100, 000 hab.</t>
  </si>
  <si>
    <t>HOMICIDIO SEGÚN BARRIOS, SECTORES Y AVENIDAD DEL DISTRITO NACIONAL</t>
  </si>
  <si>
    <t>HOMICIDIO SEGÚN BARRIOS, SECTORES Y AVENIDA DE LA  PROVINCIA SANTIAGO</t>
  </si>
  <si>
    <t>HOMICIDIO SEGÚN BARRIOS, SECTORES Y AVENIDAD DE LA  PROVINCIA SANTO DOMINGO</t>
  </si>
  <si>
    <t xml:space="preserve">Total homicidio sin acción policial </t>
  </si>
  <si>
    <t>COMPARACIÓN ENERO-DICIEMBRE 2016-2017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</si>
</sst>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80">
    <font>
      <sz val="10"/>
      <color rgb="FF000000"/>
      <name val="Arial"/>
    </font>
    <font>
      <sz val="10"/>
      <name val="Arial"/>
      <family val="2"/>
    </font>
    <font>
      <sz val="11"/>
      <name val="Gill Sans"/>
    </font>
    <font>
      <b/>
      <sz val="14"/>
      <name val="Gill Sans"/>
    </font>
    <font>
      <b/>
      <sz val="12"/>
      <name val="Gill Sans"/>
    </font>
    <font>
      <sz val="10"/>
      <name val="Gill Sans"/>
    </font>
    <font>
      <sz val="12"/>
      <name val="Gill Sans"/>
    </font>
    <font>
      <b/>
      <sz val="16"/>
      <color rgb="FF0000FF"/>
      <name val="Gill Sans"/>
    </font>
    <font>
      <b/>
      <sz val="10"/>
      <color rgb="FFFFFFFF"/>
      <name val="Gill Sans"/>
    </font>
    <font>
      <b/>
      <sz val="10"/>
      <name val="Gill Sans"/>
    </font>
    <font>
      <b/>
      <sz val="10"/>
      <name val="Arial"/>
      <family val="2"/>
    </font>
    <font>
      <i/>
      <sz val="10"/>
      <name val="Arial"/>
      <family val="2"/>
    </font>
    <font>
      <b/>
      <i/>
      <sz val="8"/>
      <name val="Trebuchet MS"/>
      <family val="2"/>
    </font>
    <font>
      <sz val="10"/>
      <name val="Gill Sans"/>
    </font>
    <font>
      <b/>
      <sz val="10"/>
      <color rgb="FF000000"/>
      <name val="Gill Sans"/>
    </font>
    <font>
      <b/>
      <sz val="9"/>
      <name val="Gill Sans"/>
    </font>
    <font>
      <b/>
      <sz val="14"/>
      <color rgb="FFFF0000"/>
      <name val="Gill Sans"/>
    </font>
    <font>
      <sz val="10"/>
      <name val="Arial"/>
      <family val="2"/>
    </font>
    <font>
      <sz val="8"/>
      <name val="Gill Sans"/>
    </font>
    <font>
      <b/>
      <sz val="8"/>
      <color rgb="FFFFFFFF"/>
      <name val="Gill Sans"/>
    </font>
    <font>
      <b/>
      <sz val="8"/>
      <name val="Gill Sans"/>
    </font>
    <font>
      <b/>
      <sz val="8"/>
      <color rgb="FF000000"/>
      <name val="Gill Sans"/>
    </font>
    <font>
      <i/>
      <sz val="8"/>
      <name val="Gill Sans"/>
    </font>
    <font>
      <sz val="9"/>
      <name val="Gill Sans"/>
    </font>
    <font>
      <b/>
      <sz val="7"/>
      <name val="Gill Sans"/>
    </font>
    <font>
      <sz val="10"/>
      <color rgb="FF000000"/>
      <name val="Gill Sans"/>
    </font>
    <font>
      <b/>
      <sz val="11"/>
      <color rgb="FFFFFFFF"/>
      <name val="Gill Sans"/>
    </font>
    <font>
      <b/>
      <sz val="11"/>
      <name val="Gill Sans"/>
    </font>
    <font>
      <sz val="9"/>
      <name val="Source Sans Pro"/>
    </font>
    <font>
      <sz val="9"/>
      <name val="Franklin Gothic"/>
    </font>
    <font>
      <b/>
      <sz val="12"/>
      <color rgb="FF000000"/>
      <name val="Gill Sans"/>
    </font>
    <font>
      <b/>
      <u/>
      <sz val="12"/>
      <color rgb="FFFF0000"/>
      <name val="Gill Sans"/>
    </font>
    <font>
      <b/>
      <sz val="10"/>
      <color rgb="FF0000FF"/>
      <name val="Gill Sans"/>
    </font>
    <font>
      <b/>
      <u/>
      <sz val="12"/>
      <color rgb="FF000000"/>
      <name val="Gill Sans"/>
    </font>
    <font>
      <b/>
      <sz val="11"/>
      <color rgb="FF000000"/>
      <name val="Gill Sans"/>
    </font>
    <font>
      <b/>
      <u/>
      <sz val="11"/>
      <color rgb="FF000000"/>
      <name val="Gill Sans"/>
    </font>
    <font>
      <b/>
      <sz val="18"/>
      <color rgb="FF002060"/>
      <name val="Gill Sans"/>
    </font>
    <font>
      <b/>
      <sz val="14"/>
      <color rgb="FF000000"/>
      <name val="Gill Sans"/>
    </font>
    <font>
      <b/>
      <sz val="9"/>
      <color rgb="FFFFFFFF"/>
      <name val="Gill Sans"/>
    </font>
    <font>
      <sz val="9"/>
      <color rgb="FF000000"/>
      <name val="Gill Sans"/>
    </font>
    <font>
      <b/>
      <sz val="6"/>
      <color rgb="FF000000"/>
      <name val="Gill Sans"/>
    </font>
    <font>
      <b/>
      <i/>
      <sz val="12"/>
      <color rgb="FFFF0000"/>
      <name val="Gill Sans"/>
    </font>
    <font>
      <b/>
      <sz val="10"/>
      <color rgb="FFFF0000"/>
      <name val="Gill Sans"/>
    </font>
    <font>
      <sz val="11"/>
      <name val="Times New Roman"/>
      <family val="1"/>
    </font>
    <font>
      <b/>
      <sz val="14"/>
      <name val="Book Antiqua"/>
      <family val="1"/>
    </font>
    <font>
      <b/>
      <sz val="12"/>
      <name val="Times New Roman"/>
      <family val="1"/>
    </font>
    <font>
      <b/>
      <sz val="10"/>
      <name val="Book Antiqua"/>
      <family val="1"/>
    </font>
    <font>
      <b/>
      <sz val="10"/>
      <color rgb="FF0000FF"/>
      <name val="Book Antiqua"/>
      <family val="1"/>
    </font>
    <font>
      <sz val="10"/>
      <name val="Trebuchet MS"/>
      <family val="2"/>
    </font>
    <font>
      <b/>
      <sz val="9"/>
      <name val="Trebuchet MS"/>
      <family val="2"/>
    </font>
    <font>
      <b/>
      <sz val="14"/>
      <color rgb="FFFF0000"/>
      <name val="Trebuchet MS"/>
      <family val="2"/>
    </font>
    <font>
      <sz val="8"/>
      <name val="Trebuchet MS"/>
      <family val="2"/>
    </font>
    <font>
      <b/>
      <sz val="8"/>
      <name val="Trebuchet MS"/>
      <family val="2"/>
    </font>
    <font>
      <sz val="8"/>
      <name val="Arial"/>
      <family val="2"/>
    </font>
    <font>
      <i/>
      <sz val="8"/>
      <name val="Trebuchet MS"/>
      <family val="2"/>
    </font>
    <font>
      <b/>
      <sz val="8"/>
      <name val="Arial"/>
      <family val="2"/>
    </font>
    <font>
      <b/>
      <sz val="10"/>
      <name val="Trebuchet MS"/>
      <family val="2"/>
    </font>
    <font>
      <b/>
      <sz val="7"/>
      <name val="Trebuchet MS"/>
      <family val="2"/>
    </font>
    <font>
      <b/>
      <sz val="12"/>
      <color rgb="FFFF0000"/>
      <name val="Trebuchet MS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Gill Sans MT"/>
      <family val="2"/>
    </font>
    <font>
      <b/>
      <sz val="9"/>
      <name val="Gill Sans MT"/>
      <family val="2"/>
    </font>
    <font>
      <sz val="8"/>
      <name val="Gill Sans MT"/>
      <family val="2"/>
    </font>
    <font>
      <sz val="10"/>
      <name val="Gill Sans MT"/>
      <family val="2"/>
    </font>
    <font>
      <sz val="10"/>
      <color rgb="FF000000"/>
      <name val="Gill Sans MT"/>
      <family val="2"/>
    </font>
    <font>
      <b/>
      <sz val="10"/>
      <color rgb="FF000000"/>
      <name val="Arial"/>
      <family val="2"/>
    </font>
    <font>
      <sz val="9"/>
      <color theme="1"/>
      <name val="Gill Sans"/>
    </font>
    <font>
      <sz val="11"/>
      <name val="Arial"/>
      <family val="2"/>
    </font>
    <font>
      <b/>
      <sz val="10"/>
      <color theme="1"/>
      <name val="Book Antiqua"/>
      <family val="1"/>
    </font>
    <font>
      <b/>
      <sz val="9"/>
      <name val="Verdana"/>
      <family val="2"/>
    </font>
    <font>
      <sz val="9"/>
      <name val="Verdana"/>
      <family val="2"/>
    </font>
    <font>
      <b/>
      <sz val="10"/>
      <color indexed="12"/>
      <name val="Book Antiqua"/>
      <family val="1"/>
    </font>
    <font>
      <b/>
      <sz val="10"/>
      <name val="Verdana"/>
      <family val="2"/>
    </font>
    <font>
      <b/>
      <sz val="10"/>
      <color theme="0"/>
      <name val="Book Antiqua"/>
      <family val="1"/>
    </font>
    <font>
      <b/>
      <sz val="9"/>
      <color theme="0"/>
      <name val="Verdana"/>
      <family val="2"/>
    </font>
    <font>
      <b/>
      <sz val="9"/>
      <color theme="0"/>
      <name val="Gill Sans MT"/>
      <family val="2"/>
    </font>
    <font>
      <b/>
      <sz val="10"/>
      <color theme="0"/>
      <name val="Verdana"/>
      <family val="2"/>
    </font>
    <font>
      <b/>
      <sz val="10"/>
      <color theme="0"/>
      <name val="Gill Sans MT"/>
      <family val="2"/>
    </font>
    <font>
      <sz val="10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rgb="FF1155CC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2F75B5"/>
        <bgColor indexed="64"/>
      </patternFill>
    </fill>
  </fills>
  <borders count="93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/>
      <top/>
      <bottom style="thin">
        <color rgb="FFC0C0C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/>
      <top style="thin">
        <color rgb="FFC0C0C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C0C0C0"/>
      </right>
      <top style="thin">
        <color rgb="FFC0C0C0"/>
      </top>
      <bottom style="medium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C0C0C0"/>
      </bottom>
      <diagonal/>
    </border>
    <border>
      <left/>
      <right/>
      <top/>
      <bottom style="thin">
        <color rgb="FFC0C0C0"/>
      </bottom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C0C0C0"/>
      </right>
      <top style="medium">
        <color rgb="FF00000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medium">
        <color rgb="FF000000"/>
      </top>
      <bottom style="thin">
        <color rgb="FFC0C0C0"/>
      </bottom>
      <diagonal/>
    </border>
    <border>
      <left style="thin">
        <color rgb="FFC0C0C0"/>
      </left>
      <right style="medium">
        <color rgb="FF000000"/>
      </right>
      <top style="medium">
        <color rgb="FF000000"/>
      </top>
      <bottom style="thin">
        <color rgb="FFC0C0C0"/>
      </bottom>
      <diagonal/>
    </border>
    <border>
      <left style="thin">
        <color rgb="FFC0C0C0"/>
      </left>
      <right style="medium">
        <color rgb="FF000000"/>
      </right>
      <top/>
      <bottom style="thin">
        <color rgb="FFC0C0C0"/>
      </bottom>
      <diagonal/>
    </border>
    <border>
      <left style="medium">
        <color rgb="FF000000"/>
      </left>
      <right style="thin">
        <color rgb="FF969696"/>
      </right>
      <top style="thin">
        <color rgb="FFC0C0C0"/>
      </top>
      <bottom style="thin">
        <color rgb="FF969696"/>
      </bottom>
      <diagonal/>
    </border>
    <border>
      <left style="thin">
        <color rgb="FF969696"/>
      </left>
      <right style="thin">
        <color rgb="FF969696"/>
      </right>
      <top style="thin">
        <color rgb="FFC0C0C0"/>
      </top>
      <bottom style="thin">
        <color rgb="FF969696"/>
      </bottom>
      <diagonal/>
    </border>
    <border>
      <left style="thin">
        <color rgb="FF969696"/>
      </left>
      <right style="medium">
        <color rgb="FF000000"/>
      </right>
      <top style="thin">
        <color rgb="FFC0C0C0"/>
      </top>
      <bottom style="thin">
        <color rgb="FF969696"/>
      </bottom>
      <diagonal/>
    </border>
    <border>
      <left style="medium">
        <color rgb="FF000000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medium">
        <color rgb="FF000000"/>
      </right>
      <top style="thin">
        <color rgb="FF969696"/>
      </top>
      <bottom style="thin">
        <color rgb="FF969696"/>
      </bottom>
      <diagonal/>
    </border>
    <border>
      <left style="medium">
        <color rgb="FF000000"/>
      </left>
      <right style="thin">
        <color rgb="FF969696"/>
      </right>
      <top style="thin">
        <color rgb="FF969696"/>
      </top>
      <bottom style="medium">
        <color rgb="FF000000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medium">
        <color rgb="FF000000"/>
      </bottom>
      <diagonal/>
    </border>
    <border>
      <left style="thin">
        <color rgb="FF969696"/>
      </left>
      <right style="medium">
        <color rgb="FF000000"/>
      </right>
      <top style="thin">
        <color rgb="FF969696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969696"/>
      </right>
      <top style="medium">
        <color rgb="FF000000"/>
      </top>
      <bottom style="medium">
        <color rgb="FF000000"/>
      </bottom>
      <diagonal/>
    </border>
    <border>
      <left style="thin">
        <color rgb="FF969696"/>
      </left>
      <right style="thin">
        <color rgb="FF969696"/>
      </right>
      <top style="medium">
        <color rgb="FF000000"/>
      </top>
      <bottom style="medium">
        <color rgb="FF000000"/>
      </bottom>
      <diagonal/>
    </border>
    <border>
      <left style="thin">
        <color rgb="FF969696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0C0C0"/>
      </left>
      <right style="medium">
        <color rgb="FF00000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medium">
        <color rgb="FF000000"/>
      </right>
      <top style="thin">
        <color rgb="FFC0C0C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C0C0C0"/>
      </right>
      <top/>
      <bottom style="medium">
        <color rgb="FF000000"/>
      </bottom>
      <diagonal/>
    </border>
    <border>
      <left style="thin">
        <color rgb="FFC0C0C0"/>
      </left>
      <right style="thin">
        <color rgb="FFC0C0C0"/>
      </right>
      <top/>
      <bottom style="medium">
        <color rgb="FF00000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 style="thin">
        <color rgb="FFC0C0C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33"/>
  </cellStyleXfs>
  <cellXfs count="356">
    <xf numFmtId="0" fontId="0" fillId="0" borderId="0" xfId="0" applyFont="1" applyAlignment="1"/>
    <xf numFmtId="0" fontId="1" fillId="0" borderId="0" xfId="0" applyFont="1"/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0" fontId="5" fillId="0" borderId="3" xfId="0" applyFont="1" applyBorder="1" applyAlignment="1">
      <alignment horizontal="left" vertical="center"/>
    </xf>
    <xf numFmtId="0" fontId="5" fillId="0" borderId="3" xfId="0" applyFont="1" applyBorder="1" applyAlignment="1">
      <alignment horizontal="left"/>
    </xf>
    <xf numFmtId="0" fontId="9" fillId="0" borderId="6" xfId="0" applyFont="1" applyBorder="1" applyAlignment="1">
      <alignment horizontal="center" vertical="center"/>
    </xf>
    <xf numFmtId="0" fontId="10" fillId="0" borderId="0" xfId="0" applyFont="1"/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3" xfId="0" applyFont="1" applyBorder="1" applyAlignment="1">
      <alignment horizontal="left" vertical="center"/>
    </xf>
    <xf numFmtId="0" fontId="22" fillId="0" borderId="10" xfId="0" applyFont="1" applyBorder="1" applyAlignment="1">
      <alignment horizontal="center" vertical="center"/>
    </xf>
    <xf numFmtId="0" fontId="20" fillId="0" borderId="3" xfId="0" applyFont="1" applyBorder="1" applyAlignment="1">
      <alignment horizontal="left" vertical="center"/>
    </xf>
    <xf numFmtId="0" fontId="20" fillId="0" borderId="10" xfId="0" applyFont="1" applyBorder="1" applyAlignment="1">
      <alignment horizontal="center" vertical="center"/>
    </xf>
    <xf numFmtId="2" fontId="21" fillId="0" borderId="4" xfId="0" applyNumberFormat="1" applyFont="1" applyBorder="1" applyAlignment="1">
      <alignment horizontal="center" vertical="center"/>
    </xf>
    <xf numFmtId="0" fontId="18" fillId="0" borderId="3" xfId="0" applyFont="1" applyBorder="1" applyAlignment="1">
      <alignment vertical="center"/>
    </xf>
    <xf numFmtId="0" fontId="18" fillId="0" borderId="10" xfId="0" applyFont="1" applyBorder="1" applyAlignment="1">
      <alignment horizontal="center" vertical="center"/>
    </xf>
    <xf numFmtId="0" fontId="20" fillId="0" borderId="11" xfId="0" applyFont="1" applyBorder="1" applyAlignment="1">
      <alignment horizontal="left" vertical="center"/>
    </xf>
    <xf numFmtId="0" fontId="20" fillId="0" borderId="12" xfId="0" applyFont="1" applyBorder="1" applyAlignment="1">
      <alignment horizontal="center" vertical="center"/>
    </xf>
    <xf numFmtId="2" fontId="20" fillId="0" borderId="16" xfId="0" applyNumberFormat="1" applyFont="1" applyBorder="1" applyAlignment="1">
      <alignment horizontal="center" vertical="center"/>
    </xf>
    <xf numFmtId="0" fontId="23" fillId="0" borderId="0" xfId="0" applyFont="1"/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18" fillId="0" borderId="3" xfId="0" applyFont="1" applyBorder="1" applyAlignment="1">
      <alignment vertical="center" wrapText="1"/>
    </xf>
    <xf numFmtId="0" fontId="18" fillId="0" borderId="10" xfId="0" applyFont="1" applyBorder="1" applyAlignment="1">
      <alignment horizontal="center" vertical="center" wrapText="1"/>
    </xf>
    <xf numFmtId="0" fontId="20" fillId="0" borderId="4" xfId="0" applyFont="1" applyBorder="1"/>
    <xf numFmtId="2" fontId="20" fillId="0" borderId="6" xfId="0" applyNumberFormat="1" applyFont="1" applyBorder="1" applyAlignment="1">
      <alignment horizontal="center" vertical="center"/>
    </xf>
    <xf numFmtId="0" fontId="18" fillId="0" borderId="0" xfId="0" applyFont="1"/>
    <xf numFmtId="0" fontId="20" fillId="0" borderId="0" xfId="0" applyFont="1" applyAlignment="1">
      <alignment horizontal="center" vertical="center"/>
    </xf>
    <xf numFmtId="2" fontId="20" fillId="0" borderId="0" xfId="0" applyNumberFormat="1" applyFont="1" applyAlignment="1">
      <alignment horizontal="center" vertical="center"/>
    </xf>
    <xf numFmtId="0" fontId="18" fillId="0" borderId="5" xfId="0" applyFont="1" applyBorder="1" applyAlignment="1">
      <alignment vertical="center" wrapText="1"/>
    </xf>
    <xf numFmtId="0" fontId="18" fillId="0" borderId="22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2" fontId="20" fillId="0" borderId="6" xfId="0" applyNumberFormat="1" applyFont="1" applyBorder="1" applyAlignment="1">
      <alignment horizontal="center" vertical="center" wrapText="1"/>
    </xf>
    <xf numFmtId="0" fontId="18" fillId="0" borderId="23" xfId="0" applyFont="1" applyBorder="1" applyAlignment="1">
      <alignment vertical="center" wrapText="1"/>
    </xf>
    <xf numFmtId="0" fontId="18" fillId="0" borderId="24" xfId="0" applyFont="1" applyBorder="1" applyAlignment="1">
      <alignment horizontal="center" vertical="center" wrapText="1"/>
    </xf>
    <xf numFmtId="0" fontId="18" fillId="0" borderId="24" xfId="0" applyFont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0" fontId="18" fillId="0" borderId="27" xfId="0" applyFont="1" applyBorder="1" applyAlignment="1">
      <alignment vertical="center" wrapText="1"/>
    </xf>
    <xf numFmtId="0" fontId="18" fillId="0" borderId="28" xfId="0" applyFont="1" applyBorder="1" applyAlignment="1">
      <alignment horizontal="center" vertical="center" wrapText="1"/>
    </xf>
    <xf numFmtId="0" fontId="18" fillId="0" borderId="28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20" fillId="2" borderId="33" xfId="0" applyFont="1" applyFill="1" applyBorder="1" applyAlignment="1">
      <alignment horizontal="center" vertical="center"/>
    </xf>
    <xf numFmtId="2" fontId="20" fillId="2" borderId="33" xfId="0" applyNumberFormat="1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20" fillId="0" borderId="13" xfId="0" applyFont="1" applyBorder="1" applyAlignment="1">
      <alignment vertical="center" wrapText="1"/>
    </xf>
    <xf numFmtId="0" fontId="20" fillId="0" borderId="14" xfId="0" applyFont="1" applyBorder="1" applyAlignment="1">
      <alignment vertical="center"/>
    </xf>
    <xf numFmtId="2" fontId="20" fillId="0" borderId="20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25" fillId="0" borderId="10" xfId="0" applyFont="1" applyBorder="1" applyAlignment="1">
      <alignment horizontal="center" vertical="center"/>
    </xf>
    <xf numFmtId="164" fontId="5" fillId="0" borderId="0" xfId="0" applyNumberFormat="1" applyFont="1"/>
    <xf numFmtId="0" fontId="2" fillId="0" borderId="3" xfId="0" applyFont="1" applyBorder="1" applyAlignment="1">
      <alignment horizontal="left"/>
    </xf>
    <xf numFmtId="0" fontId="27" fillId="0" borderId="4" xfId="0" applyFon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8" fillId="2" borderId="33" xfId="0" applyFont="1" applyFill="1" applyBorder="1"/>
    <xf numFmtId="0" fontId="29" fillId="2" borderId="33" xfId="0" applyFont="1" applyFill="1" applyBorder="1"/>
    <xf numFmtId="0" fontId="9" fillId="0" borderId="5" xfId="0" applyFont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2" fillId="0" borderId="0" xfId="0" applyFont="1"/>
    <xf numFmtId="0" fontId="20" fillId="0" borderId="0" xfId="0" applyFont="1"/>
    <xf numFmtId="0" fontId="33" fillId="0" borderId="0" xfId="0" applyFont="1"/>
    <xf numFmtId="0" fontId="35" fillId="0" borderId="0" xfId="0" applyFont="1"/>
    <xf numFmtId="2" fontId="18" fillId="0" borderId="10" xfId="0" applyNumberFormat="1" applyFont="1" applyBorder="1" applyAlignment="1">
      <alignment horizontal="center" vertical="center"/>
    </xf>
    <xf numFmtId="2" fontId="18" fillId="0" borderId="4" xfId="0" applyNumberFormat="1" applyFont="1" applyBorder="1" applyAlignment="1">
      <alignment horizontal="center" vertical="center"/>
    </xf>
    <xf numFmtId="0" fontId="20" fillId="0" borderId="5" xfId="0" applyFont="1" applyBorder="1" applyAlignment="1">
      <alignment horizontal="left" vertical="center"/>
    </xf>
    <xf numFmtId="2" fontId="20" fillId="0" borderId="22" xfId="0" applyNumberFormat="1" applyFont="1" applyBorder="1" applyAlignment="1">
      <alignment horizontal="center" vertical="center"/>
    </xf>
    <xf numFmtId="0" fontId="6" fillId="0" borderId="0" xfId="0" applyFont="1"/>
    <xf numFmtId="0" fontId="36" fillId="0" borderId="0" xfId="0" applyFont="1" applyAlignment="1">
      <alignment vertical="center"/>
    </xf>
    <xf numFmtId="0" fontId="23" fillId="0" borderId="3" xfId="0" applyFont="1" applyBorder="1" applyAlignment="1">
      <alignment horizontal="left" vertical="center"/>
    </xf>
    <xf numFmtId="3" fontId="23" fillId="0" borderId="10" xfId="0" applyNumberFormat="1" applyFont="1" applyBorder="1" applyAlignment="1">
      <alignment horizontal="center" vertical="center"/>
    </xf>
    <xf numFmtId="2" fontId="23" fillId="0" borderId="10" xfId="0" applyNumberFormat="1" applyFont="1" applyBorder="1" applyAlignment="1">
      <alignment horizontal="center" vertical="center"/>
    </xf>
    <xf numFmtId="2" fontId="23" fillId="0" borderId="4" xfId="0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left" vertical="center"/>
    </xf>
    <xf numFmtId="3" fontId="23" fillId="0" borderId="22" xfId="0" applyNumberFormat="1" applyFont="1" applyBorder="1" applyAlignment="1">
      <alignment horizontal="center" vertical="center"/>
    </xf>
    <xf numFmtId="3" fontId="39" fillId="0" borderId="22" xfId="0" applyNumberFormat="1" applyFont="1" applyBorder="1" applyAlignment="1">
      <alignment horizontal="center" vertical="center"/>
    </xf>
    <xf numFmtId="2" fontId="23" fillId="0" borderId="22" xfId="0" applyNumberFormat="1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2" fontId="23" fillId="0" borderId="6" xfId="0" applyNumberFormat="1" applyFont="1" applyBorder="1" applyAlignment="1">
      <alignment horizontal="center" vertical="center"/>
    </xf>
    <xf numFmtId="0" fontId="23" fillId="2" borderId="33" xfId="0" applyFont="1" applyFill="1" applyBorder="1"/>
    <xf numFmtId="3" fontId="9" fillId="0" borderId="0" xfId="0" applyNumberFormat="1" applyFont="1" applyAlignment="1">
      <alignment horizontal="center" vertical="center"/>
    </xf>
    <xf numFmtId="1" fontId="40" fillId="0" borderId="0" xfId="0" applyNumberFormat="1" applyFont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41" fillId="0" borderId="0" xfId="0" applyFont="1"/>
    <xf numFmtId="0" fontId="42" fillId="0" borderId="0" xfId="0" applyFont="1" applyAlignment="1">
      <alignment horizontal="left"/>
    </xf>
    <xf numFmtId="0" fontId="42" fillId="0" borderId="0" xfId="0" applyFont="1"/>
    <xf numFmtId="2" fontId="9" fillId="0" borderId="0" xfId="0" applyNumberFormat="1" applyFont="1" applyAlignment="1">
      <alignment horizontal="center" vertical="center"/>
    </xf>
    <xf numFmtId="0" fontId="5" fillId="2" borderId="33" xfId="0" applyFont="1" applyFill="1" applyBorder="1"/>
    <xf numFmtId="0" fontId="25" fillId="0" borderId="3" xfId="0" applyFont="1" applyBorder="1" applyAlignment="1">
      <alignment horizontal="left" vertical="center" wrapText="1"/>
    </xf>
    <xf numFmtId="0" fontId="25" fillId="0" borderId="10" xfId="0" applyFont="1" applyBorder="1" applyAlignment="1">
      <alignment horizontal="center" vertical="center" wrapText="1"/>
    </xf>
    <xf numFmtId="3" fontId="25" fillId="0" borderId="10" xfId="0" applyNumberFormat="1" applyFont="1" applyBorder="1" applyAlignment="1">
      <alignment horizontal="center" vertical="center" wrapText="1"/>
    </xf>
    <xf numFmtId="2" fontId="25" fillId="0" borderId="10" xfId="0" applyNumberFormat="1" applyFont="1" applyBorder="1" applyAlignment="1">
      <alignment horizontal="center" vertical="center" wrapText="1"/>
    </xf>
    <xf numFmtId="4" fontId="25" fillId="0" borderId="4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10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22" xfId="0" applyFont="1" applyBorder="1" applyAlignment="1">
      <alignment horizontal="center" vertical="center" wrapText="1"/>
    </xf>
    <xf numFmtId="3" fontId="9" fillId="0" borderId="22" xfId="0" applyNumberFormat="1" applyFont="1" applyBorder="1" applyAlignment="1">
      <alignment horizontal="center" vertical="center" wrapText="1"/>
    </xf>
    <xf numFmtId="2" fontId="9" fillId="0" borderId="6" xfId="0" applyNumberFormat="1" applyFont="1" applyBorder="1" applyAlignment="1">
      <alignment horizontal="center" vertical="center" wrapText="1"/>
    </xf>
    <xf numFmtId="0" fontId="48" fillId="0" borderId="0" xfId="0" applyFont="1"/>
    <xf numFmtId="0" fontId="49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0" fontId="52" fillId="3" borderId="30" xfId="0" applyFont="1" applyFill="1" applyBorder="1"/>
    <xf numFmtId="0" fontId="52" fillId="3" borderId="30" xfId="0" applyFont="1" applyFill="1" applyBorder="1" applyAlignment="1">
      <alignment horizontal="center" textRotation="90"/>
    </xf>
    <xf numFmtId="0" fontId="52" fillId="3" borderId="34" xfId="0" applyFont="1" applyFill="1" applyBorder="1" applyAlignment="1">
      <alignment horizontal="center"/>
    </xf>
    <xf numFmtId="0" fontId="5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54" fillId="0" borderId="40" xfId="0" applyFont="1" applyBorder="1" applyAlignment="1">
      <alignment horizontal="right" vertical="center"/>
    </xf>
    <xf numFmtId="0" fontId="12" fillId="0" borderId="41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52" fillId="0" borderId="40" xfId="0" applyFont="1" applyBorder="1" applyAlignment="1">
      <alignment horizontal="right" vertical="center"/>
    </xf>
    <xf numFmtId="0" fontId="52" fillId="0" borderId="41" xfId="0" applyFont="1" applyBorder="1" applyAlignment="1">
      <alignment horizontal="center" vertical="center"/>
    </xf>
    <xf numFmtId="2" fontId="52" fillId="4" borderId="30" xfId="0" applyNumberFormat="1" applyFont="1" applyFill="1" applyBorder="1" applyAlignment="1">
      <alignment horizontal="center" vertical="center"/>
    </xf>
    <xf numFmtId="0" fontId="51" fillId="0" borderId="40" xfId="0" applyFont="1" applyBorder="1" applyAlignment="1">
      <alignment vertical="center"/>
    </xf>
    <xf numFmtId="0" fontId="52" fillId="0" borderId="28" xfId="0" applyFont="1" applyBorder="1" applyAlignment="1">
      <alignment horizontal="center" vertical="center"/>
    </xf>
    <xf numFmtId="0" fontId="51" fillId="0" borderId="31" xfId="0" applyFont="1" applyBorder="1" applyAlignment="1">
      <alignment vertical="center"/>
    </xf>
    <xf numFmtId="0" fontId="52" fillId="0" borderId="32" xfId="0" applyFont="1" applyBorder="1" applyAlignment="1">
      <alignment horizontal="center" vertical="center"/>
    </xf>
    <xf numFmtId="0" fontId="52" fillId="3" borderId="30" xfId="0" applyFont="1" applyFill="1" applyBorder="1" applyAlignment="1">
      <alignment horizontal="right" vertical="center"/>
    </xf>
    <xf numFmtId="0" fontId="52" fillId="3" borderId="30" xfId="0" applyFont="1" applyFill="1" applyBorder="1" applyAlignment="1">
      <alignment horizontal="center" vertical="center"/>
    </xf>
    <xf numFmtId="0" fontId="52" fillId="3" borderId="43" xfId="0" applyFont="1" applyFill="1" applyBorder="1" applyAlignment="1">
      <alignment horizontal="center" vertical="center"/>
    </xf>
    <xf numFmtId="0" fontId="52" fillId="0" borderId="44" xfId="0" applyFont="1" applyBorder="1" applyAlignment="1">
      <alignment horizontal="center" vertical="center"/>
    </xf>
    <xf numFmtId="0" fontId="52" fillId="0" borderId="45" xfId="0" applyFont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57" fillId="0" borderId="0" xfId="0" applyNumberFormat="1" applyFont="1" applyAlignment="1">
      <alignment horizontal="center" vertical="center"/>
    </xf>
    <xf numFmtId="0" fontId="52" fillId="3" borderId="30" xfId="0" applyFont="1" applyFill="1" applyBorder="1" applyAlignment="1">
      <alignment horizontal="center" wrapText="1"/>
    </xf>
    <xf numFmtId="0" fontId="51" fillId="0" borderId="46" xfId="0" applyFont="1" applyBorder="1" applyAlignment="1">
      <alignment vertical="center"/>
    </xf>
    <xf numFmtId="0" fontId="52" fillId="0" borderId="47" xfId="0" applyFont="1" applyBorder="1" applyAlignment="1">
      <alignment horizontal="center" vertical="center"/>
    </xf>
    <xf numFmtId="0" fontId="52" fillId="0" borderId="48" xfId="0" applyFont="1" applyBorder="1" applyAlignment="1">
      <alignment horizontal="center" vertical="center"/>
    </xf>
    <xf numFmtId="0" fontId="51" fillId="0" borderId="23" xfId="0" applyFont="1" applyBorder="1" applyAlignment="1">
      <alignment vertical="center"/>
    </xf>
    <xf numFmtId="0" fontId="52" fillId="0" borderId="24" xfId="0" applyFont="1" applyBorder="1" applyAlignment="1">
      <alignment horizontal="center" vertical="center"/>
    </xf>
    <xf numFmtId="0" fontId="52" fillId="0" borderId="49" xfId="0" applyFont="1" applyBorder="1" applyAlignment="1">
      <alignment horizontal="center" vertical="center"/>
    </xf>
    <xf numFmtId="0" fontId="51" fillId="0" borderId="40" xfId="0" applyFont="1" applyBorder="1" applyAlignment="1">
      <alignment vertical="center" wrapText="1"/>
    </xf>
    <xf numFmtId="0" fontId="52" fillId="0" borderId="41" xfId="0" applyFont="1" applyBorder="1" applyAlignment="1">
      <alignment horizontal="center" vertical="center" wrapText="1"/>
    </xf>
    <xf numFmtId="0" fontId="51" fillId="0" borderId="50" xfId="0" applyFont="1" applyBorder="1" applyAlignment="1">
      <alignment vertical="center"/>
    </xf>
    <xf numFmtId="0" fontId="52" fillId="0" borderId="51" xfId="0" applyFont="1" applyBorder="1" applyAlignment="1">
      <alignment horizontal="center" vertical="center"/>
    </xf>
    <xf numFmtId="0" fontId="52" fillId="0" borderId="52" xfId="0" applyFont="1" applyBorder="1" applyAlignment="1">
      <alignment horizontal="center" vertical="center"/>
    </xf>
    <xf numFmtId="0" fontId="51" fillId="0" borderId="53" xfId="0" applyFont="1" applyBorder="1" applyAlignment="1">
      <alignment vertical="center"/>
    </xf>
    <xf numFmtId="0" fontId="52" fillId="0" borderId="54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1" fillId="0" borderId="56" xfId="0" applyFont="1" applyBorder="1" applyAlignment="1">
      <alignment vertical="center"/>
    </xf>
    <xf numFmtId="0" fontId="52" fillId="0" borderId="57" xfId="0" applyFont="1" applyBorder="1" applyAlignment="1">
      <alignment horizontal="center" vertical="center"/>
    </xf>
    <xf numFmtId="0" fontId="52" fillId="0" borderId="58" xfId="0" applyFont="1" applyBorder="1" applyAlignment="1">
      <alignment horizontal="center" vertical="center"/>
    </xf>
    <xf numFmtId="0" fontId="52" fillId="3" borderId="59" xfId="0" applyFont="1" applyFill="1" applyBorder="1" applyAlignment="1">
      <alignment horizontal="right" vertical="center"/>
    </xf>
    <xf numFmtId="0" fontId="52" fillId="3" borderId="59" xfId="0" applyFont="1" applyFill="1" applyBorder="1" applyAlignment="1">
      <alignment horizontal="center" vertical="center"/>
    </xf>
    <xf numFmtId="0" fontId="52" fillId="3" borderId="60" xfId="0" applyFont="1" applyFill="1" applyBorder="1" applyAlignment="1">
      <alignment horizontal="center" vertical="center"/>
    </xf>
    <xf numFmtId="0" fontId="53" fillId="0" borderId="0" xfId="0" applyFont="1"/>
    <xf numFmtId="0" fontId="53" fillId="0" borderId="44" xfId="0" applyFont="1" applyBorder="1"/>
    <xf numFmtId="0" fontId="53" fillId="0" borderId="45" xfId="0" applyFont="1" applyBorder="1"/>
    <xf numFmtId="0" fontId="52" fillId="3" borderId="61" xfId="0" applyFont="1" applyFill="1" applyBorder="1"/>
    <xf numFmtId="0" fontId="52" fillId="3" borderId="62" xfId="0" applyFont="1" applyFill="1" applyBorder="1" applyAlignment="1">
      <alignment horizontal="center" textRotation="90"/>
    </xf>
    <xf numFmtId="0" fontId="52" fillId="3" borderId="63" xfId="0" applyFont="1" applyFill="1" applyBorder="1" applyAlignment="1">
      <alignment horizontal="center"/>
    </xf>
    <xf numFmtId="0" fontId="51" fillId="0" borderId="46" xfId="0" applyFont="1" applyBorder="1" applyAlignment="1">
      <alignment vertical="center" wrapText="1"/>
    </xf>
    <xf numFmtId="0" fontId="52" fillId="0" borderId="47" xfId="0" applyFont="1" applyBorder="1" applyAlignment="1">
      <alignment horizontal="center" vertical="center" wrapText="1"/>
    </xf>
    <xf numFmtId="0" fontId="52" fillId="0" borderId="64" xfId="0" applyFont="1" applyBorder="1" applyAlignment="1">
      <alignment horizontal="center" vertical="center"/>
    </xf>
    <xf numFmtId="0" fontId="51" fillId="0" borderId="31" xfId="0" applyFont="1" applyBorder="1" applyAlignment="1">
      <alignment vertical="center" wrapText="1"/>
    </xf>
    <xf numFmtId="0" fontId="52" fillId="0" borderId="32" xfId="0" applyFont="1" applyBorder="1" applyAlignment="1">
      <alignment horizontal="center" vertical="center" wrapText="1"/>
    </xf>
    <xf numFmtId="0" fontId="52" fillId="0" borderId="65" xfId="0" applyFont="1" applyBorder="1" applyAlignment="1">
      <alignment horizontal="center" vertical="center"/>
    </xf>
    <xf numFmtId="0" fontId="51" fillId="3" borderId="30" xfId="0" applyFont="1" applyFill="1" applyBorder="1" applyAlignment="1">
      <alignment horizontal="right" vertical="center" wrapText="1"/>
    </xf>
    <xf numFmtId="0" fontId="52" fillId="3" borderId="30" xfId="0" applyFont="1" applyFill="1" applyBorder="1" applyAlignment="1">
      <alignment horizontal="center" vertical="center" wrapText="1"/>
    </xf>
    <xf numFmtId="0" fontId="53" fillId="0" borderId="67" xfId="0" applyFont="1" applyBorder="1"/>
    <xf numFmtId="0" fontId="55" fillId="0" borderId="0" xfId="0" applyFont="1" applyAlignment="1">
      <alignment horizontal="center" vertical="center"/>
    </xf>
    <xf numFmtId="2" fontId="52" fillId="0" borderId="0" xfId="0" applyNumberFormat="1" applyFont="1" applyAlignment="1">
      <alignment horizontal="center" vertical="center" wrapText="1"/>
    </xf>
    <xf numFmtId="0" fontId="52" fillId="3" borderId="30" xfId="0" applyFont="1" applyFill="1" applyBorder="1" applyAlignment="1">
      <alignment horizontal="center"/>
    </xf>
    <xf numFmtId="0" fontId="51" fillId="0" borderId="68" xfId="0" applyFont="1" applyBorder="1" applyAlignment="1">
      <alignment vertical="center"/>
    </xf>
    <xf numFmtId="0" fontId="52" fillId="0" borderId="69" xfId="0" applyFont="1" applyBorder="1" applyAlignment="1">
      <alignment horizontal="center" vertical="center"/>
    </xf>
    <xf numFmtId="0" fontId="52" fillId="0" borderId="70" xfId="0" applyFont="1" applyBorder="1" applyAlignment="1">
      <alignment horizontal="center" vertical="center"/>
    </xf>
    <xf numFmtId="0" fontId="52" fillId="0" borderId="71" xfId="0" applyFont="1" applyBorder="1" applyAlignment="1">
      <alignment horizontal="center" vertical="center"/>
    </xf>
    <xf numFmtId="0" fontId="53" fillId="0" borderId="72" xfId="0" applyFont="1" applyBorder="1"/>
    <xf numFmtId="0" fontId="61" fillId="5" borderId="33" xfId="0" applyFont="1" applyFill="1" applyBorder="1"/>
    <xf numFmtId="0" fontId="61" fillId="6" borderId="33" xfId="0" applyFont="1" applyFill="1" applyBorder="1"/>
    <xf numFmtId="0" fontId="62" fillId="5" borderId="33" xfId="0" applyFont="1" applyFill="1" applyBorder="1"/>
    <xf numFmtId="0" fontId="63" fillId="5" borderId="33" xfId="0" applyFont="1" applyFill="1" applyBorder="1"/>
    <xf numFmtId="0" fontId="63" fillId="7" borderId="0" xfId="0" applyFont="1" applyFill="1"/>
    <xf numFmtId="3" fontId="64" fillId="5" borderId="33" xfId="0" applyNumberFormat="1" applyFont="1" applyFill="1" applyBorder="1"/>
    <xf numFmtId="10" fontId="64" fillId="7" borderId="0" xfId="0" applyNumberFormat="1" applyFont="1" applyFill="1"/>
    <xf numFmtId="0" fontId="64" fillId="7" borderId="0" xfId="0" applyFont="1" applyFill="1"/>
    <xf numFmtId="3" fontId="62" fillId="5" borderId="33" xfId="0" applyNumberFormat="1" applyFont="1" applyFill="1" applyBorder="1"/>
    <xf numFmtId="3" fontId="62" fillId="6" borderId="33" xfId="0" applyNumberFormat="1" applyFont="1" applyFill="1" applyBorder="1"/>
    <xf numFmtId="3" fontId="61" fillId="5" borderId="33" xfId="0" applyNumberFormat="1" applyFont="1" applyFill="1" applyBorder="1"/>
    <xf numFmtId="0" fontId="65" fillId="7" borderId="0" xfId="0" applyFont="1" applyFill="1" applyAlignment="1"/>
    <xf numFmtId="0" fontId="19" fillId="8" borderId="3" xfId="0" applyFont="1" applyFill="1" applyBorder="1" applyAlignment="1">
      <alignment vertical="center"/>
    </xf>
    <xf numFmtId="0" fontId="19" fillId="8" borderId="10" xfId="0" applyFont="1" applyFill="1" applyBorder="1" applyAlignment="1">
      <alignment horizontal="center" vertical="center"/>
    </xf>
    <xf numFmtId="0" fontId="19" fillId="8" borderId="4" xfId="0" applyFont="1" applyFill="1" applyBorder="1" applyAlignment="1">
      <alignment horizontal="center" vertical="center" wrapText="1"/>
    </xf>
    <xf numFmtId="0" fontId="19" fillId="8" borderId="21" xfId="0" applyFont="1" applyFill="1" applyBorder="1" applyAlignment="1">
      <alignment horizontal="center" vertical="center"/>
    </xf>
    <xf numFmtId="0" fontId="19" fillId="8" borderId="21" xfId="0" applyFont="1" applyFill="1" applyBorder="1" applyAlignment="1">
      <alignment horizontal="center"/>
    </xf>
    <xf numFmtId="0" fontId="19" fillId="8" borderId="2" xfId="0" applyFont="1" applyFill="1" applyBorder="1" applyAlignment="1">
      <alignment horizontal="center" vertical="center" wrapText="1"/>
    </xf>
    <xf numFmtId="0" fontId="19" fillId="8" borderId="10" xfId="0" applyFont="1" applyFill="1" applyBorder="1" applyAlignment="1">
      <alignment horizontal="center"/>
    </xf>
    <xf numFmtId="0" fontId="8" fillId="8" borderId="1" xfId="0" applyFont="1" applyFill="1" applyBorder="1"/>
    <xf numFmtId="0" fontId="8" fillId="8" borderId="21" xfId="0" applyFont="1" applyFill="1" applyBorder="1" applyAlignment="1">
      <alignment horizontal="center"/>
    </xf>
    <xf numFmtId="0" fontId="8" fillId="8" borderId="2" xfId="0" applyFont="1" applyFill="1" applyBorder="1" applyAlignment="1">
      <alignment horizontal="center"/>
    </xf>
    <xf numFmtId="0" fontId="26" fillId="8" borderId="1" xfId="0" applyFont="1" applyFill="1" applyBorder="1"/>
    <xf numFmtId="0" fontId="26" fillId="8" borderId="21" xfId="0" applyFont="1" applyFill="1" applyBorder="1" applyAlignment="1">
      <alignment horizontal="center"/>
    </xf>
    <xf numFmtId="0" fontId="26" fillId="8" borderId="2" xfId="0" applyFont="1" applyFill="1" applyBorder="1" applyAlignment="1">
      <alignment horizontal="center"/>
    </xf>
    <xf numFmtId="0" fontId="8" fillId="8" borderId="21" xfId="0" applyFont="1" applyFill="1" applyBorder="1" applyAlignment="1">
      <alignment horizontal="center" vertical="center"/>
    </xf>
    <xf numFmtId="0" fontId="8" fillId="8" borderId="21" xfId="0" applyFont="1" applyFill="1" applyBorder="1" applyAlignment="1">
      <alignment vertical="center"/>
    </xf>
    <xf numFmtId="0" fontId="8" fillId="8" borderId="1" xfId="0" applyFont="1" applyFill="1" applyBorder="1" applyAlignment="1">
      <alignment vertical="center"/>
    </xf>
    <xf numFmtId="0" fontId="8" fillId="8" borderId="21" xfId="0" applyFont="1" applyFill="1" applyBorder="1" applyAlignment="1">
      <alignment horizontal="center" vertical="center" wrapText="1"/>
    </xf>
    <xf numFmtId="0" fontId="8" fillId="8" borderId="2" xfId="0" applyFont="1" applyFill="1" applyBorder="1" applyAlignment="1">
      <alignment horizontal="center" vertical="center" wrapText="1"/>
    </xf>
    <xf numFmtId="0" fontId="19" fillId="8" borderId="1" xfId="0" applyFont="1" applyFill="1" applyBorder="1"/>
    <xf numFmtId="0" fontId="19" fillId="8" borderId="21" xfId="0" applyFont="1" applyFill="1" applyBorder="1" applyAlignment="1">
      <alignment wrapText="1"/>
    </xf>
    <xf numFmtId="0" fontId="19" fillId="8" borderId="2" xfId="0" applyFont="1" applyFill="1" applyBorder="1" applyAlignment="1">
      <alignment vertical="center" wrapText="1"/>
    </xf>
    <xf numFmtId="0" fontId="38" fillId="8" borderId="1" xfId="0" applyFont="1" applyFill="1" applyBorder="1" applyAlignment="1">
      <alignment horizontal="center"/>
    </xf>
    <xf numFmtId="0" fontId="38" fillId="8" borderId="21" xfId="0" applyFont="1" applyFill="1" applyBorder="1" applyAlignment="1">
      <alignment horizontal="center"/>
    </xf>
    <xf numFmtId="0" fontId="38" fillId="8" borderId="21" xfId="0" applyFont="1" applyFill="1" applyBorder="1" applyAlignment="1">
      <alignment horizontal="center" wrapText="1"/>
    </xf>
    <xf numFmtId="0" fontId="38" fillId="8" borderId="2" xfId="0" applyFont="1" applyFill="1" applyBorder="1" applyAlignment="1">
      <alignment horizontal="center" wrapText="1"/>
    </xf>
    <xf numFmtId="0" fontId="8" fillId="8" borderId="10" xfId="0" applyFont="1" applyFill="1" applyBorder="1" applyAlignment="1">
      <alignment wrapText="1"/>
    </xf>
    <xf numFmtId="0" fontId="8" fillId="8" borderId="10" xfId="0" applyFont="1" applyFill="1" applyBorder="1" applyAlignment="1">
      <alignment horizontal="center" wrapText="1"/>
    </xf>
    <xf numFmtId="0" fontId="38" fillId="8" borderId="10" xfId="0" applyFont="1" applyFill="1" applyBorder="1" applyAlignment="1">
      <alignment horizontal="center"/>
    </xf>
    <xf numFmtId="0" fontId="0" fillId="0" borderId="0" xfId="0" applyFont="1" applyAlignment="1"/>
    <xf numFmtId="0" fontId="5" fillId="0" borderId="79" xfId="0" applyFont="1" applyBorder="1" applyAlignment="1">
      <alignment horizontal="left" vertical="center"/>
    </xf>
    <xf numFmtId="0" fontId="9" fillId="0" borderId="80" xfId="0" applyFont="1" applyBorder="1" applyAlignment="1">
      <alignment horizontal="center" vertical="center"/>
    </xf>
    <xf numFmtId="0" fontId="5" fillId="0" borderId="81" xfId="0" applyFont="1" applyBorder="1" applyAlignment="1">
      <alignment horizontal="left"/>
    </xf>
    <xf numFmtId="0" fontId="9" fillId="0" borderId="82" xfId="0" applyFont="1" applyBorder="1" applyAlignment="1">
      <alignment horizontal="center" vertical="center"/>
    </xf>
    <xf numFmtId="0" fontId="9" fillId="0" borderId="83" xfId="0" applyFont="1" applyBorder="1" applyAlignment="1">
      <alignment horizontal="left"/>
    </xf>
    <xf numFmtId="0" fontId="9" fillId="0" borderId="84" xfId="0" applyFont="1" applyBorder="1" applyAlignment="1">
      <alignment horizontal="center" vertical="center"/>
    </xf>
    <xf numFmtId="2" fontId="21" fillId="0" borderId="6" xfId="0" applyNumberFormat="1" applyFont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2" fontId="18" fillId="0" borderId="10" xfId="0" applyNumberFormat="1" applyFont="1" applyFill="1" applyBorder="1" applyAlignment="1">
      <alignment horizontal="center" vertical="center"/>
    </xf>
    <xf numFmtId="2" fontId="18" fillId="0" borderId="4" xfId="0" applyNumberFormat="1" applyFont="1" applyFill="1" applyBorder="1" applyAlignment="1">
      <alignment horizontal="center" vertical="center"/>
    </xf>
    <xf numFmtId="0" fontId="67" fillId="0" borderId="10" xfId="0" applyFont="1" applyBorder="1" applyAlignment="1">
      <alignment horizontal="center" vertical="center"/>
    </xf>
    <xf numFmtId="0" fontId="8" fillId="8" borderId="10" xfId="0" applyFont="1" applyFill="1" applyBorder="1" applyAlignment="1">
      <alignment horizontal="center"/>
    </xf>
    <xf numFmtId="2" fontId="25" fillId="0" borderId="22" xfId="0" applyNumberFormat="1" applyFont="1" applyBorder="1" applyAlignment="1">
      <alignment horizontal="center" vertical="center" wrapText="1"/>
    </xf>
    <xf numFmtId="0" fontId="1" fillId="0" borderId="33" xfId="1"/>
    <xf numFmtId="0" fontId="1" fillId="0" borderId="33" xfId="1" applyAlignment="1">
      <alignment horizontal="center"/>
    </xf>
    <xf numFmtId="0" fontId="1" fillId="0" borderId="33" xfId="1" applyNumberFormat="1" applyAlignment="1">
      <alignment horizontal="center"/>
    </xf>
    <xf numFmtId="0" fontId="68" fillId="0" borderId="33" xfId="1" applyFont="1" applyAlignment="1">
      <alignment horizontal="center"/>
    </xf>
    <xf numFmtId="0" fontId="1" fillId="0" borderId="33" xfId="1" applyFill="1"/>
    <xf numFmtId="0" fontId="46" fillId="0" borderId="33" xfId="1" applyFont="1" applyFill="1" applyBorder="1" applyAlignment="1">
      <alignment vertical="center"/>
    </xf>
    <xf numFmtId="0" fontId="71" fillId="0" borderId="89" xfId="1" applyFont="1" applyFill="1" applyBorder="1" applyAlignment="1" applyProtection="1">
      <alignment vertical="center"/>
      <protection locked="0"/>
    </xf>
    <xf numFmtId="0" fontId="71" fillId="0" borderId="90" xfId="1" applyFont="1" applyFill="1" applyBorder="1" applyAlignment="1" applyProtection="1">
      <alignment horizontal="center" vertical="center"/>
      <protection locked="0"/>
    </xf>
    <xf numFmtId="0" fontId="71" fillId="0" borderId="90" xfId="1" applyNumberFormat="1" applyFont="1" applyFill="1" applyBorder="1" applyAlignment="1" applyProtection="1">
      <alignment horizontal="center" vertical="center"/>
      <protection locked="0"/>
    </xf>
    <xf numFmtId="1" fontId="71" fillId="0" borderId="90" xfId="1" applyNumberFormat="1" applyFont="1" applyFill="1" applyBorder="1" applyAlignment="1" applyProtection="1">
      <alignment horizontal="center" vertical="center"/>
      <protection locked="0"/>
    </xf>
    <xf numFmtId="0" fontId="70" fillId="0" borderId="91" xfId="1" applyFont="1" applyFill="1" applyBorder="1" applyAlignment="1" applyProtection="1">
      <alignment horizontal="center" vertical="center"/>
    </xf>
    <xf numFmtId="0" fontId="71" fillId="0" borderId="77" xfId="1" applyFont="1" applyFill="1" applyBorder="1" applyAlignment="1" applyProtection="1">
      <alignment vertical="center"/>
      <protection locked="0"/>
    </xf>
    <xf numFmtId="0" fontId="71" fillId="0" borderId="73" xfId="1" applyFont="1" applyFill="1" applyBorder="1" applyAlignment="1" applyProtection="1">
      <alignment horizontal="center" vertical="center"/>
      <protection locked="0"/>
    </xf>
    <xf numFmtId="0" fontId="71" fillId="0" borderId="73" xfId="1" applyNumberFormat="1" applyFont="1" applyFill="1" applyBorder="1" applyAlignment="1" applyProtection="1">
      <alignment horizontal="center" vertical="center"/>
      <protection locked="0"/>
    </xf>
    <xf numFmtId="1" fontId="71" fillId="0" borderId="73" xfId="1" applyNumberFormat="1" applyFont="1" applyFill="1" applyBorder="1" applyAlignment="1" applyProtection="1">
      <alignment horizontal="center" vertical="center"/>
      <protection locked="0"/>
    </xf>
    <xf numFmtId="0" fontId="10" fillId="0" borderId="86" xfId="1" applyFont="1" applyFill="1" applyBorder="1" applyAlignment="1">
      <alignment horizontal="left" vertical="center"/>
    </xf>
    <xf numFmtId="0" fontId="10" fillId="0" borderId="87" xfId="1" applyFont="1" applyFill="1" applyBorder="1" applyAlignment="1">
      <alignment horizontal="center" vertical="center"/>
    </xf>
    <xf numFmtId="0" fontId="10" fillId="0" borderId="88" xfId="1" applyFont="1" applyFill="1" applyBorder="1" applyAlignment="1">
      <alignment horizontal="center" vertical="center"/>
    </xf>
    <xf numFmtId="0" fontId="43" fillId="0" borderId="33" xfId="1" applyFont="1" applyFill="1" applyAlignment="1"/>
    <xf numFmtId="0" fontId="44" fillId="0" borderId="33" xfId="1" applyFont="1" applyFill="1" applyAlignment="1"/>
    <xf numFmtId="0" fontId="45" fillId="0" borderId="33" xfId="1" applyFont="1" applyAlignment="1"/>
    <xf numFmtId="17" fontId="72" fillId="0" borderId="33" xfId="1" applyNumberFormat="1" applyFont="1" applyFill="1" applyAlignment="1">
      <alignment vertical="center"/>
    </xf>
    <xf numFmtId="0" fontId="70" fillId="0" borderId="78" xfId="1" applyFont="1" applyFill="1" applyBorder="1" applyAlignment="1" applyProtection="1">
      <alignment horizontal="center" vertical="center"/>
    </xf>
    <xf numFmtId="0" fontId="75" fillId="10" borderId="86" xfId="1" applyFont="1" applyFill="1" applyBorder="1" applyAlignment="1" applyProtection="1">
      <alignment horizontal="left" vertical="center" wrapText="1"/>
      <protection locked="0"/>
    </xf>
    <xf numFmtId="0" fontId="76" fillId="10" borderId="87" xfId="1" applyFont="1" applyFill="1" applyBorder="1" applyAlignment="1">
      <alignment horizontal="center" vertical="center"/>
    </xf>
    <xf numFmtId="0" fontId="75" fillId="10" borderId="88" xfId="1" applyFont="1" applyFill="1" applyBorder="1" applyAlignment="1" applyProtection="1">
      <alignment horizontal="center" vertical="center"/>
      <protection locked="0"/>
    </xf>
    <xf numFmtId="0" fontId="77" fillId="10" borderId="86" xfId="1" applyFont="1" applyFill="1" applyBorder="1" applyAlignment="1" applyProtection="1">
      <alignment horizontal="left" vertical="center" wrapText="1"/>
      <protection locked="0"/>
    </xf>
    <xf numFmtId="0" fontId="78" fillId="10" borderId="87" xfId="1" applyFont="1" applyFill="1" applyBorder="1" applyAlignment="1">
      <alignment horizontal="center" vertical="center"/>
    </xf>
    <xf numFmtId="0" fontId="77" fillId="10" borderId="88" xfId="1" applyFont="1" applyFill="1" applyBorder="1" applyAlignment="1" applyProtection="1">
      <alignment horizontal="center" vertical="center"/>
      <protection locked="0"/>
    </xf>
    <xf numFmtId="0" fontId="72" fillId="0" borderId="33" xfId="1" applyFont="1" applyBorder="1" applyAlignment="1">
      <alignment horizontal="center"/>
    </xf>
    <xf numFmtId="0" fontId="72" fillId="0" borderId="33" xfId="1" applyNumberFormat="1" applyFont="1" applyBorder="1" applyAlignment="1">
      <alignment horizontal="center"/>
    </xf>
    <xf numFmtId="0" fontId="79" fillId="0" borderId="77" xfId="1" applyFont="1" applyBorder="1" applyAlignment="1">
      <alignment vertical="center"/>
    </xf>
    <xf numFmtId="1" fontId="79" fillId="0" borderId="73" xfId="1" applyNumberFormat="1" applyFont="1" applyBorder="1" applyAlignment="1">
      <alignment horizontal="center" vertical="center"/>
    </xf>
    <xf numFmtId="1" fontId="79" fillId="0" borderId="92" xfId="1" applyNumberFormat="1" applyFont="1" applyBorder="1" applyAlignment="1">
      <alignment horizontal="center" vertical="center"/>
    </xf>
    <xf numFmtId="1" fontId="73" fillId="0" borderId="78" xfId="1" applyNumberFormat="1" applyFont="1" applyFill="1" applyBorder="1" applyAlignment="1" applyProtection="1">
      <alignment horizontal="center" vertical="center"/>
    </xf>
    <xf numFmtId="0" fontId="79" fillId="0" borderId="77" xfId="1" applyFont="1" applyFill="1" applyBorder="1" applyAlignment="1" applyProtection="1">
      <alignment vertical="center"/>
      <protection locked="0"/>
    </xf>
    <xf numFmtId="1" fontId="79" fillId="0" borderId="73" xfId="1" applyNumberFormat="1" applyFont="1" applyFill="1" applyBorder="1" applyAlignment="1" applyProtection="1">
      <alignment horizontal="center" vertical="center"/>
      <protection locked="0"/>
    </xf>
    <xf numFmtId="1" fontId="79" fillId="0" borderId="92" xfId="1" applyNumberFormat="1" applyFont="1" applyFill="1" applyBorder="1" applyAlignment="1" applyProtection="1">
      <alignment horizontal="center" vertical="center"/>
      <protection locked="0"/>
    </xf>
    <xf numFmtId="0" fontId="73" fillId="0" borderId="86" xfId="1" applyFont="1" applyFill="1" applyBorder="1" applyAlignment="1">
      <alignment horizontal="left" vertical="center"/>
    </xf>
    <xf numFmtId="1" fontId="73" fillId="0" borderId="87" xfId="1" applyNumberFormat="1" applyFont="1" applyFill="1" applyBorder="1" applyAlignment="1">
      <alignment horizontal="center" vertical="center"/>
    </xf>
    <xf numFmtId="0" fontId="4" fillId="0" borderId="33" xfId="0" applyFont="1" applyBorder="1" applyAlignment="1">
      <alignment horizontal="center" vertical="center" wrapText="1"/>
    </xf>
    <xf numFmtId="0" fontId="26" fillId="8" borderId="75" xfId="0" applyFont="1" applyFill="1" applyBorder="1" applyAlignment="1">
      <alignment horizontal="center" vertical="center"/>
    </xf>
    <xf numFmtId="0" fontId="26" fillId="8" borderId="77" xfId="0" applyFont="1" applyFill="1" applyBorder="1" applyAlignment="1">
      <alignment horizontal="center" vertical="center"/>
    </xf>
    <xf numFmtId="0" fontId="26" fillId="8" borderId="76" xfId="0" applyFont="1" applyFill="1" applyBorder="1" applyAlignment="1">
      <alignment horizontal="center" vertical="center"/>
    </xf>
    <xf numFmtId="0" fontId="26" fillId="8" borderId="78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0" fillId="0" borderId="0" xfId="0" applyFont="1" applyAlignment="1"/>
    <xf numFmtId="0" fontId="2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66" fillId="0" borderId="0" xfId="0" applyFont="1" applyAlignment="1"/>
    <xf numFmtId="0" fontId="8" fillId="8" borderId="7" xfId="0" applyFont="1" applyFill="1" applyBorder="1" applyAlignment="1">
      <alignment horizontal="center" vertical="center"/>
    </xf>
    <xf numFmtId="0" fontId="17" fillId="9" borderId="8" xfId="0" applyFont="1" applyFill="1" applyBorder="1"/>
    <xf numFmtId="0" fontId="17" fillId="9" borderId="9" xfId="0" applyFont="1" applyFill="1" applyBorder="1"/>
    <xf numFmtId="0" fontId="14" fillId="0" borderId="33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0" fontId="17" fillId="0" borderId="14" xfId="0" applyFont="1" applyBorder="1"/>
    <xf numFmtId="0" fontId="17" fillId="0" borderId="20" xfId="0" applyFont="1" applyBorder="1"/>
    <xf numFmtId="0" fontId="20" fillId="0" borderId="17" xfId="0" applyFont="1" applyBorder="1" applyAlignment="1">
      <alignment horizontal="left" vertical="center"/>
    </xf>
    <xf numFmtId="0" fontId="17" fillId="0" borderId="18" xfId="0" applyFont="1" applyBorder="1"/>
    <xf numFmtId="0" fontId="17" fillId="0" borderId="19" xfId="0" applyFont="1" applyBorder="1"/>
    <xf numFmtId="0" fontId="10" fillId="9" borderId="8" xfId="0" applyFont="1" applyFill="1" applyBorder="1"/>
    <xf numFmtId="0" fontId="10" fillId="9" borderId="9" xfId="0" applyFont="1" applyFill="1" applyBorder="1"/>
    <xf numFmtId="0" fontId="20" fillId="0" borderId="13" xfId="0" applyFont="1" applyBorder="1" applyAlignment="1">
      <alignment horizontal="left" vertical="center"/>
    </xf>
    <xf numFmtId="0" fontId="17" fillId="0" borderId="15" xfId="0" applyFont="1" applyBorder="1"/>
    <xf numFmtId="0" fontId="4" fillId="0" borderId="0" xfId="0" applyFont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0" fontId="31" fillId="0" borderId="0" xfId="0" applyFont="1" applyAlignment="1">
      <alignment horizontal="center"/>
    </xf>
    <xf numFmtId="0" fontId="34" fillId="0" borderId="33" xfId="0" applyFont="1" applyBorder="1" applyAlignment="1">
      <alignment horizontal="center" vertical="center"/>
    </xf>
    <xf numFmtId="0" fontId="34" fillId="0" borderId="74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17" fontId="30" fillId="0" borderId="33" xfId="0" applyNumberFormat="1" applyFont="1" applyBorder="1" applyAlignment="1">
      <alignment horizontal="center" vertical="center"/>
    </xf>
    <xf numFmtId="0" fontId="37" fillId="0" borderId="33" xfId="0" applyFont="1" applyBorder="1" applyAlignment="1">
      <alignment horizontal="center" vertical="center"/>
    </xf>
    <xf numFmtId="0" fontId="26" fillId="8" borderId="1" xfId="0" applyFont="1" applyFill="1" applyBorder="1" applyAlignment="1">
      <alignment horizontal="center" vertical="center"/>
    </xf>
    <xf numFmtId="0" fontId="17" fillId="9" borderId="21" xfId="0" applyFont="1" applyFill="1" applyBorder="1" applyAlignment="1">
      <alignment vertical="center"/>
    </xf>
    <xf numFmtId="0" fontId="17" fillId="9" borderId="2" xfId="0" applyFont="1" applyFill="1" applyBorder="1" applyAlignment="1">
      <alignment vertical="center"/>
    </xf>
    <xf numFmtId="0" fontId="8" fillId="8" borderId="10" xfId="0" applyFont="1" applyFill="1" applyBorder="1" applyAlignment="1">
      <alignment horizontal="center" wrapText="1"/>
    </xf>
    <xf numFmtId="0" fontId="17" fillId="9" borderId="10" xfId="0" applyFont="1" applyFill="1" applyBorder="1"/>
    <xf numFmtId="0" fontId="8" fillId="8" borderId="4" xfId="0" applyFont="1" applyFill="1" applyBorder="1" applyAlignment="1">
      <alignment horizontal="center" wrapText="1"/>
    </xf>
    <xf numFmtId="0" fontId="17" fillId="9" borderId="4" xfId="0" applyFont="1" applyFill="1" applyBorder="1"/>
    <xf numFmtId="0" fontId="8" fillId="8" borderId="3" xfId="0" applyFont="1" applyFill="1" applyBorder="1" applyAlignment="1">
      <alignment horizontal="left"/>
    </xf>
    <xf numFmtId="0" fontId="17" fillId="9" borderId="3" xfId="0" applyFont="1" applyFill="1" applyBorder="1"/>
    <xf numFmtId="0" fontId="26" fillId="8" borderId="10" xfId="0" applyFont="1" applyFill="1" applyBorder="1" applyAlignment="1">
      <alignment horizontal="center" vertical="center" wrapText="1"/>
    </xf>
    <xf numFmtId="0" fontId="17" fillId="9" borderId="10" xfId="0" applyFont="1" applyFill="1" applyBorder="1" applyAlignment="1">
      <alignment horizontal="center"/>
    </xf>
    <xf numFmtId="0" fontId="43" fillId="0" borderId="33" xfId="1" applyFont="1" applyFill="1" applyAlignment="1">
      <alignment horizontal="center"/>
    </xf>
    <xf numFmtId="0" fontId="44" fillId="0" borderId="33" xfId="1" applyFont="1" applyFill="1" applyAlignment="1">
      <alignment horizontal="center"/>
    </xf>
    <xf numFmtId="0" fontId="45" fillId="0" borderId="33" xfId="1" applyFont="1" applyAlignment="1">
      <alignment horizontal="center"/>
    </xf>
    <xf numFmtId="0" fontId="69" fillId="0" borderId="33" xfId="1" applyFont="1" applyBorder="1" applyAlignment="1">
      <alignment horizontal="center"/>
    </xf>
    <xf numFmtId="0" fontId="74" fillId="10" borderId="75" xfId="1" applyFont="1" applyFill="1" applyBorder="1" applyAlignment="1">
      <alignment horizontal="center" vertical="center"/>
    </xf>
    <xf numFmtId="0" fontId="74" fillId="10" borderId="85" xfId="1" applyFont="1" applyFill="1" applyBorder="1" applyAlignment="1">
      <alignment horizontal="center" vertical="center"/>
    </xf>
    <xf numFmtId="0" fontId="74" fillId="10" borderId="76" xfId="1" applyFont="1" applyFill="1" applyBorder="1" applyAlignment="1">
      <alignment horizontal="center" vertical="center"/>
    </xf>
    <xf numFmtId="0" fontId="46" fillId="0" borderId="33" xfId="1" applyFont="1" applyFill="1" applyBorder="1" applyAlignment="1">
      <alignment horizontal="center" vertical="center"/>
    </xf>
    <xf numFmtId="2" fontId="52" fillId="4" borderId="13" xfId="0" applyNumberFormat="1" applyFont="1" applyFill="1" applyBorder="1" applyAlignment="1">
      <alignment horizontal="center" vertical="center" wrapText="1"/>
    </xf>
    <xf numFmtId="0" fontId="55" fillId="0" borderId="13" xfId="0" applyFont="1" applyBorder="1" applyAlignment="1">
      <alignment horizontal="center" vertical="center"/>
    </xf>
    <xf numFmtId="0" fontId="58" fillId="0" borderId="0" xfId="0" applyFont="1" applyAlignment="1">
      <alignment horizontal="center"/>
    </xf>
    <xf numFmtId="2" fontId="52" fillId="4" borderId="66" xfId="0" applyNumberFormat="1" applyFont="1" applyFill="1" applyBorder="1" applyAlignment="1">
      <alignment horizontal="center" vertical="center" wrapText="1"/>
    </xf>
    <xf numFmtId="0" fontId="52" fillId="0" borderId="36" xfId="0" applyFont="1" applyBorder="1" applyAlignment="1">
      <alignment horizontal="left" vertical="center"/>
    </xf>
    <xf numFmtId="0" fontId="17" fillId="0" borderId="37" xfId="0" applyFont="1" applyBorder="1"/>
    <xf numFmtId="0" fontId="17" fillId="0" borderId="38" xfId="0" applyFont="1" applyBorder="1"/>
    <xf numFmtId="0" fontId="52" fillId="0" borderId="0" xfId="0" applyFont="1" applyAlignment="1">
      <alignment horizontal="center" wrapText="1"/>
    </xf>
    <xf numFmtId="0" fontId="50" fillId="0" borderId="0" xfId="0" applyFont="1" applyAlignment="1">
      <alignment horizontal="center" vertical="center"/>
    </xf>
    <xf numFmtId="0" fontId="57" fillId="0" borderId="0" xfId="0" applyFont="1" applyAlignment="1">
      <alignment horizontal="center" wrapText="1"/>
    </xf>
    <xf numFmtId="0" fontId="44" fillId="0" borderId="0" xfId="0" applyFont="1" applyAlignment="1">
      <alignment horizontal="center" vertical="center"/>
    </xf>
    <xf numFmtId="0" fontId="52" fillId="4" borderId="35" xfId="0" applyFont="1" applyFill="1" applyBorder="1" applyAlignment="1">
      <alignment horizontal="center" textRotation="90" wrapText="1"/>
    </xf>
    <xf numFmtId="0" fontId="17" fillId="0" borderId="39" xfId="0" applyFont="1" applyBorder="1"/>
    <xf numFmtId="0" fontId="17" fillId="0" borderId="26" xfId="0" applyFont="1" applyBorder="1"/>
    <xf numFmtId="0" fontId="43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7" fillId="0" borderId="0" xfId="0" applyFont="1" applyAlignment="1">
      <alignment horizontal="center"/>
    </xf>
    <xf numFmtId="0" fontId="46" fillId="0" borderId="0" xfId="0" applyFont="1" applyAlignment="1">
      <alignment horizontal="center"/>
    </xf>
  </cellXfs>
  <cellStyles count="2">
    <cellStyle name="Normal" xfId="0" builtinId="0"/>
    <cellStyle name="Normal 2" xfId="1"/>
  </cellStyles>
  <dxfs count="14"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ont>
        <strike val="0"/>
        <outline val="0"/>
        <shadow val="0"/>
        <u val="none"/>
        <vertAlign val="baseline"/>
        <name val="Gill Sans MT"/>
        <scheme val="none"/>
      </font>
      <fill>
        <patternFill>
          <bgColor theme="0"/>
        </patternFill>
      </fill>
    </dxf>
    <dxf>
      <font>
        <strike val="0"/>
        <outline val="0"/>
        <shadow val="0"/>
        <u val="none"/>
        <vertAlign val="baseline"/>
        <name val="Gill Sans MT"/>
        <scheme val="none"/>
      </font>
      <fill>
        <patternFill>
          <bgColor theme="0"/>
        </patternFill>
      </fill>
    </dxf>
    <dxf>
      <font>
        <strike val="0"/>
        <outline val="0"/>
        <shadow val="0"/>
        <u val="none"/>
        <vertAlign val="baseline"/>
        <name val="Gill Sans MT"/>
        <scheme val="none"/>
      </font>
      <fill>
        <patternFill>
          <bgColor theme="0"/>
        </patternFill>
      </fill>
    </dxf>
    <dxf>
      <font>
        <strike val="0"/>
        <outline val="0"/>
        <shadow val="0"/>
        <u val="none"/>
        <vertAlign val="baseline"/>
        <name val="Gill Sans MT"/>
        <scheme val="none"/>
      </font>
      <fill>
        <patternFill>
          <bgColor theme="0"/>
        </patternFill>
      </fill>
    </dxf>
    <dxf>
      <font>
        <strike val="0"/>
        <outline val="0"/>
        <shadow val="0"/>
        <u val="none"/>
        <vertAlign val="baseline"/>
        <name val="Gill Sans MT"/>
        <scheme val="none"/>
      </font>
      <fill>
        <patternFill>
          <bgColor theme="0"/>
        </patternFill>
      </fill>
    </dxf>
    <dxf>
      <font>
        <strike val="0"/>
        <outline val="0"/>
        <shadow val="0"/>
        <u val="none"/>
        <vertAlign val="baseline"/>
        <name val="Gill Sans MT"/>
        <scheme val="none"/>
      </font>
      <fill>
        <patternFill>
          <bgColor theme="0"/>
        </patternFill>
      </fill>
    </dxf>
    <dxf>
      <font>
        <strike val="0"/>
        <outline val="0"/>
        <shadow val="0"/>
        <u val="none"/>
        <vertAlign val="baseline"/>
        <name val="Gill Sans MT"/>
        <scheme val="none"/>
      </font>
      <fill>
        <patternFill>
          <bgColor theme="0"/>
        </patternFill>
      </fill>
    </dxf>
    <dxf>
      <font>
        <strike val="0"/>
        <outline val="0"/>
        <shadow val="0"/>
        <u val="none"/>
        <vertAlign val="baseline"/>
        <name val="Gill Sans MT"/>
        <scheme val="none"/>
      </font>
      <fill>
        <patternFill>
          <bgColor theme="0"/>
        </patternFill>
      </fill>
    </dxf>
    <dxf>
      <fill>
        <patternFill patternType="solid">
          <fgColor rgb="FFF2DBDB"/>
          <bgColor rgb="FFF2DBDB"/>
        </patternFill>
      </fill>
    </dxf>
    <dxf>
      <fill>
        <patternFill patternType="solid">
          <fgColor rgb="FFE5B8B7"/>
          <bgColor rgb="FFE5B8B7"/>
        </patternFill>
      </fill>
    </dxf>
    <dxf>
      <fill>
        <patternFill patternType="solid">
          <fgColor rgb="FFC0504D"/>
          <bgColor rgb="FFC0504D"/>
        </patternFill>
      </fill>
    </dxf>
    <dxf>
      <fill>
        <patternFill patternType="solid">
          <fgColor rgb="FFC0504D"/>
          <bgColor rgb="FFC0504D"/>
        </patternFill>
      </fill>
    </dxf>
  </dxfs>
  <tableStyles count="1">
    <tableStyle name="HABITANTES-style" pivot="0" count="4">
      <tableStyleElement type="headerRow" dxfId="13"/>
      <tableStyleElement type="totalRow" dxfId="12"/>
      <tableStyleElement type="firstRowStripe" dxfId="11"/>
      <tableStyleElement type="secondRowStripe" dxfId="10"/>
    </tableStyle>
  </tableStyles>
  <colors>
    <mruColors>
      <color rgb="FFEF8D4B"/>
      <color rgb="FF548253"/>
      <color rgb="FF54AADC"/>
      <color rgb="FF2F75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r>
              <a:rPr lang="es-ES">
                <a:latin typeface="Gill Sans MT" panose="020B0502020104020203" pitchFamily="34" charset="0"/>
              </a:rPr>
              <a:t>HOMICIDIOS A NIVEL NACIONAL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6228526628976573"/>
          <c:y val="0.18634990036564839"/>
          <c:w val="0.53452734249802936"/>
          <c:h val="0.6583812389304994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4.9057893737308809E-2"/>
                  <c:y val="-0.1204774710286521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SEXO!$C$13:$C$14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SEXO!$D$13:$D$14</c:f>
              <c:numCache>
                <c:formatCode>General</c:formatCode>
                <c:ptCount val="2"/>
                <c:pt idx="0">
                  <c:v>1353</c:v>
                </c:pt>
                <c:pt idx="1">
                  <c:v>209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r>
              <a:rPr lang="es-ES">
                <a:latin typeface="Gill Sans MT" panose="020B0502020104020203" pitchFamily="34" charset="0"/>
              </a:rPr>
              <a:t>HOMICIDIOS SEGÚN DÍAS DE SEMANA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3420705364521116"/>
          <c:y val="0.15864450738124139"/>
          <c:w val="0.48955209310092357"/>
          <c:h val="0.5930739784009212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bg2">
                  <a:lumMod val="2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DIASRD!$D$13:$J$13</c:f>
              <c:strCache>
                <c:ptCount val="7"/>
                <c:pt idx="0">
                  <c:v>Lunes</c:v>
                </c:pt>
                <c:pt idx="1">
                  <c:v>Martes</c:v>
                </c:pt>
                <c:pt idx="2">
                  <c:v>Miércoles</c:v>
                </c:pt>
                <c:pt idx="3">
                  <c:v>Jueves</c:v>
                </c:pt>
                <c:pt idx="4">
                  <c:v>Viernes</c:v>
                </c:pt>
                <c:pt idx="5">
                  <c:v>Sábado</c:v>
                </c:pt>
                <c:pt idx="6">
                  <c:v>Domingo</c:v>
                </c:pt>
              </c:strCache>
            </c:strRef>
          </c:cat>
          <c:val>
            <c:numRef>
              <c:f>DIASRD!$D$26:$J$26</c:f>
              <c:numCache>
                <c:formatCode>General</c:formatCode>
                <c:ptCount val="7"/>
                <c:pt idx="0">
                  <c:v>221</c:v>
                </c:pt>
                <c:pt idx="1">
                  <c:v>177</c:v>
                </c:pt>
                <c:pt idx="2">
                  <c:v>184</c:v>
                </c:pt>
                <c:pt idx="3">
                  <c:v>186</c:v>
                </c:pt>
                <c:pt idx="4">
                  <c:v>188</c:v>
                </c:pt>
                <c:pt idx="5">
                  <c:v>246</c:v>
                </c:pt>
                <c:pt idx="6">
                  <c:v>360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HOMICIDIOS SEGÚN DÍAS DE SEMANA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5481682747403051"/>
          <c:y val="0.171177367651178"/>
          <c:w val="0.42477372146663483"/>
          <c:h val="0.6986932240946517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bg2">
                  <a:lumMod val="2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DIASSD!$E$13:$K$13</c:f>
              <c:strCache>
                <c:ptCount val="7"/>
                <c:pt idx="0">
                  <c:v>Lunes</c:v>
                </c:pt>
                <c:pt idx="1">
                  <c:v>Martes</c:v>
                </c:pt>
                <c:pt idx="2">
                  <c:v>Miércoles</c:v>
                </c:pt>
                <c:pt idx="3">
                  <c:v>Jueves</c:v>
                </c:pt>
                <c:pt idx="4">
                  <c:v>Viernes</c:v>
                </c:pt>
                <c:pt idx="5">
                  <c:v>Sábado</c:v>
                </c:pt>
                <c:pt idx="6">
                  <c:v>Domingo</c:v>
                </c:pt>
              </c:strCache>
            </c:strRef>
          </c:cat>
          <c:val>
            <c:numRef>
              <c:f>DIASSD!$E$26:$K$26</c:f>
              <c:numCache>
                <c:formatCode>General</c:formatCode>
                <c:ptCount val="7"/>
                <c:pt idx="0">
                  <c:v>60</c:v>
                </c:pt>
                <c:pt idx="1">
                  <c:v>41</c:v>
                </c:pt>
                <c:pt idx="2">
                  <c:v>49</c:v>
                </c:pt>
                <c:pt idx="3">
                  <c:v>41</c:v>
                </c:pt>
                <c:pt idx="4">
                  <c:v>45</c:v>
                </c:pt>
                <c:pt idx="5">
                  <c:v>65</c:v>
                </c:pt>
                <c:pt idx="6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r>
              <a:rPr lang="es-ES">
                <a:latin typeface="Gill Sans MT" panose="020B0502020104020203" pitchFamily="34" charset="0"/>
              </a:rPr>
              <a:t>HOMICIDIOS SEGÚN DÍAS DE SEMANA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3159997123647216"/>
          <c:y val="0.15674348243982839"/>
          <c:w val="0.48713119764139073"/>
          <c:h val="0.6392911287761646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DIASD!$D$13:$J$13</c:f>
              <c:strCache>
                <c:ptCount val="7"/>
                <c:pt idx="0">
                  <c:v>Lunes</c:v>
                </c:pt>
                <c:pt idx="1">
                  <c:v>Martes</c:v>
                </c:pt>
                <c:pt idx="2">
                  <c:v>Miércoles</c:v>
                </c:pt>
                <c:pt idx="3">
                  <c:v>Jueves</c:v>
                </c:pt>
                <c:pt idx="4">
                  <c:v>Viernes</c:v>
                </c:pt>
                <c:pt idx="5">
                  <c:v>Sábado</c:v>
                </c:pt>
                <c:pt idx="6">
                  <c:v>Domingo</c:v>
                </c:pt>
              </c:strCache>
            </c:strRef>
          </c:cat>
          <c:val>
            <c:numRef>
              <c:f>DIASD!$D$26:$J$26</c:f>
              <c:numCache>
                <c:formatCode>General</c:formatCode>
                <c:ptCount val="7"/>
                <c:pt idx="0">
                  <c:v>27</c:v>
                </c:pt>
                <c:pt idx="1">
                  <c:v>15</c:v>
                </c:pt>
                <c:pt idx="2">
                  <c:v>20</c:v>
                </c:pt>
                <c:pt idx="3">
                  <c:v>11</c:v>
                </c:pt>
                <c:pt idx="4">
                  <c:v>18</c:v>
                </c:pt>
                <c:pt idx="5">
                  <c:v>17</c:v>
                </c:pt>
                <c:pt idx="6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r>
              <a:rPr lang="es-ES">
                <a:latin typeface="Gill Sans MT" panose="020B0502020104020203" pitchFamily="34" charset="0"/>
              </a:rPr>
              <a:t>HOMICIDIOS SEGÚN DÍAS DE SEMANA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304717118693497"/>
          <c:y val="0.17328249976658056"/>
          <c:w val="0.47907699037620305"/>
          <c:h val="0.5453524633531481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DIASST!$D$13:$J$13</c:f>
              <c:strCache>
                <c:ptCount val="7"/>
                <c:pt idx="0">
                  <c:v>Lunes</c:v>
                </c:pt>
                <c:pt idx="1">
                  <c:v>Martes</c:v>
                </c:pt>
                <c:pt idx="2">
                  <c:v>Miércoles</c:v>
                </c:pt>
                <c:pt idx="3">
                  <c:v>Jueves</c:v>
                </c:pt>
                <c:pt idx="4">
                  <c:v>Viernes</c:v>
                </c:pt>
                <c:pt idx="5">
                  <c:v>Sábado</c:v>
                </c:pt>
                <c:pt idx="6">
                  <c:v>Domingo</c:v>
                </c:pt>
              </c:strCache>
            </c:strRef>
          </c:cat>
          <c:val>
            <c:numRef>
              <c:f>DIASST!$D$26:$J$26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23</c:v>
                </c:pt>
                <c:pt idx="3">
                  <c:v>46</c:v>
                </c:pt>
                <c:pt idx="4">
                  <c:v>27</c:v>
                </c:pt>
                <c:pt idx="5">
                  <c:v>24</c:v>
                </c:pt>
                <c:pt idx="6">
                  <c:v>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0912255759696714E-2"/>
          <c:y val="0.88965713277935143"/>
          <c:w val="0.83545202682997954"/>
          <c:h val="4.75710891869741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HOMICIDIOS POR TIPO DE ARMAS A NIVEL NACIONAL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0509759219963875"/>
          <c:y val="0.17089015358228737"/>
          <c:w val="0.58615389111995742"/>
          <c:h val="0.5211546477482393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ARMASRD!$E$13:$G$13</c:f>
              <c:strCache>
                <c:ptCount val="3"/>
                <c:pt idx="0">
                  <c:v>Armas de Fuego</c:v>
                </c:pt>
                <c:pt idx="1">
                  <c:v>Armas Blancas</c:v>
                </c:pt>
                <c:pt idx="2">
                  <c:v>Otras</c:v>
                </c:pt>
              </c:strCache>
            </c:strRef>
          </c:cat>
          <c:val>
            <c:numRef>
              <c:f>ARMASRD!$E$26:$G$26</c:f>
              <c:numCache>
                <c:formatCode>General</c:formatCode>
                <c:ptCount val="3"/>
                <c:pt idx="0">
                  <c:v>922</c:v>
                </c:pt>
                <c:pt idx="1">
                  <c:v>437</c:v>
                </c:pt>
                <c:pt idx="2">
                  <c:v>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82699963172756"/>
          <c:y val="0.91584127231620815"/>
          <c:w val="0.67322191630277839"/>
          <c:h val="4.7665289363582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r>
              <a:rPr lang="es-ES" sz="1200">
                <a:latin typeface="Gill Sans MT" panose="020B0502020104020203" pitchFamily="34" charset="0"/>
              </a:rPr>
              <a:t>HOMICIDIOS POR TIPO DE ARMAS A NIVEL NACIONAL</a:t>
            </a:r>
          </a:p>
        </c:rich>
      </c:tx>
      <c:layout>
        <c:manualLayout>
          <c:xMode val="edge"/>
          <c:yMode val="edge"/>
          <c:x val="0.13300832883254216"/>
          <c:y val="3.69636963696369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6788690222386463"/>
          <c:y val="0.15675434630077181"/>
          <c:w val="0.52249125898973825"/>
          <c:h val="0.573188430654089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HORARD!$E$13:$G$13</c:f>
              <c:strCache>
                <c:ptCount val="3"/>
                <c:pt idx="0">
                  <c:v>6:00am - 5:59pm</c:v>
                </c:pt>
                <c:pt idx="1">
                  <c:v>6:00pm - 5:59am</c:v>
                </c:pt>
                <c:pt idx="2">
                  <c:v>Desconocida</c:v>
                </c:pt>
              </c:strCache>
            </c:strRef>
          </c:cat>
          <c:val>
            <c:numRef>
              <c:f>HORARD!$E$26:$G$26</c:f>
              <c:numCache>
                <c:formatCode>General</c:formatCode>
                <c:ptCount val="3"/>
                <c:pt idx="0">
                  <c:v>562</c:v>
                </c:pt>
                <c:pt idx="1">
                  <c:v>931</c:v>
                </c:pt>
                <c:pt idx="2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404805897457764"/>
          <c:y val="0.86831651984096059"/>
          <c:w val="0.72308373218053623"/>
          <c:h val="4.87266622036617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r>
              <a:rPr lang="es-ES">
                <a:latin typeface="Gill Sans MT" panose="020B0502020104020203" pitchFamily="34" charset="0"/>
              </a:rPr>
              <a:t>HOMICIDIOS SEGÚN LA EDAD DE LA VÍCTIMA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046747967479676"/>
          <c:y val="0.17054808109616218"/>
          <c:w val="0.48400262467191602"/>
          <c:h val="0.625011263355859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EDADRD!$E$13:$J$13</c:f>
              <c:strCache>
                <c:ptCount val="6"/>
                <c:pt idx="0">
                  <c:v>0 a 17 años</c:v>
                </c:pt>
                <c:pt idx="1">
                  <c:v>18 a 34 años</c:v>
                </c:pt>
                <c:pt idx="2">
                  <c:v>35 a 51 años</c:v>
                </c:pt>
                <c:pt idx="3">
                  <c:v>52 a 68 años</c:v>
                </c:pt>
                <c:pt idx="4">
                  <c:v>Más de 68</c:v>
                </c:pt>
                <c:pt idx="5">
                  <c:v>Indeterminados</c:v>
                </c:pt>
              </c:strCache>
            </c:strRef>
          </c:cat>
          <c:val>
            <c:numRef>
              <c:f>EDADRD!$E$26:$J$26</c:f>
              <c:numCache>
                <c:formatCode>General</c:formatCode>
                <c:ptCount val="6"/>
                <c:pt idx="0">
                  <c:v>74</c:v>
                </c:pt>
                <c:pt idx="1">
                  <c:v>823</c:v>
                </c:pt>
                <c:pt idx="2">
                  <c:v>363</c:v>
                </c:pt>
                <c:pt idx="3">
                  <c:v>114</c:v>
                </c:pt>
                <c:pt idx="4">
                  <c:v>146</c:v>
                </c:pt>
                <c:pt idx="5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772229690800849E-2"/>
          <c:y val="0.91633827267654555"/>
          <c:w val="0.9"/>
          <c:h val="5.18026638348829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7.1310116086235484E-2"/>
          <c:y val="1.6548463356973995E-2"/>
          <c:w val="0.90381426202321724"/>
          <c:h val="0.7635933806146572"/>
        </c:manualLayout>
      </c:layout>
      <c:lineChart>
        <c:grouping val="standard"/>
        <c:varyColors val="1"/>
        <c:ser>
          <c:idx val="0"/>
          <c:order val="0"/>
          <c:tx>
            <c:strRef>
              <c:f>'54'!$D$13</c:f>
              <c:strCache>
                <c:ptCount val="1"/>
                <c:pt idx="0">
                  <c:v>Homicidio sin accion policial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'54'!$C$14:$C$25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'54'!$D$14:$D$25</c:f>
              <c:numCache>
                <c:formatCode>General</c:formatCode>
                <c:ptCount val="12"/>
                <c:pt idx="0">
                  <c:v>134</c:v>
                </c:pt>
                <c:pt idx="1">
                  <c:v>114</c:v>
                </c:pt>
                <c:pt idx="2">
                  <c:v>140</c:v>
                </c:pt>
                <c:pt idx="3">
                  <c:v>110</c:v>
                </c:pt>
                <c:pt idx="4">
                  <c:v>132</c:v>
                </c:pt>
                <c:pt idx="5">
                  <c:v>123</c:v>
                </c:pt>
                <c:pt idx="6">
                  <c:v>131</c:v>
                </c:pt>
                <c:pt idx="7">
                  <c:v>128</c:v>
                </c:pt>
                <c:pt idx="8">
                  <c:v>96</c:v>
                </c:pt>
                <c:pt idx="9">
                  <c:v>111</c:v>
                </c:pt>
                <c:pt idx="10">
                  <c:v>83</c:v>
                </c:pt>
                <c:pt idx="11">
                  <c:v>120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'54'!$E$13</c:f>
              <c:strCache>
                <c:ptCount val="1"/>
                <c:pt idx="0">
                  <c:v>Acción policial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'54'!$C$14:$C$25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'54'!$E$14:$E$25</c:f>
              <c:numCache>
                <c:formatCode>General</c:formatCode>
                <c:ptCount val="12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14</c:v>
                </c:pt>
                <c:pt idx="4">
                  <c:v>13</c:v>
                </c:pt>
                <c:pt idx="5">
                  <c:v>7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12</c:v>
                </c:pt>
                <c:pt idx="10">
                  <c:v>15</c:v>
                </c:pt>
                <c:pt idx="11">
                  <c:v>13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'54'!$F$13</c:f>
              <c:strCache>
                <c:ptCount val="1"/>
                <c:pt idx="0">
                  <c:v>Homicidio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'54'!$C$14:$C$25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'54'!$F$14:$F$25</c:f>
              <c:numCache>
                <c:formatCode>General</c:formatCode>
                <c:ptCount val="12"/>
                <c:pt idx="0">
                  <c:v>140</c:v>
                </c:pt>
                <c:pt idx="1">
                  <c:v>123</c:v>
                </c:pt>
                <c:pt idx="2">
                  <c:v>151</c:v>
                </c:pt>
                <c:pt idx="3">
                  <c:v>124</c:v>
                </c:pt>
                <c:pt idx="4">
                  <c:v>145</c:v>
                </c:pt>
                <c:pt idx="5">
                  <c:v>130</c:v>
                </c:pt>
                <c:pt idx="6">
                  <c:v>143</c:v>
                </c:pt>
                <c:pt idx="7">
                  <c:v>141</c:v>
                </c:pt>
                <c:pt idx="8">
                  <c:v>111</c:v>
                </c:pt>
                <c:pt idx="9">
                  <c:v>123</c:v>
                </c:pt>
                <c:pt idx="10">
                  <c:v>98</c:v>
                </c:pt>
                <c:pt idx="11">
                  <c:v>133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071104"/>
        <c:axId val="478075584"/>
      </c:lineChart>
      <c:catAx>
        <c:axId val="47807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78075584"/>
        <c:crosses val="autoZero"/>
        <c:auto val="1"/>
        <c:lblAlgn val="ctr"/>
        <c:lblOffset val="100"/>
        <c:noMultiLvlLbl val="1"/>
      </c:catAx>
      <c:valAx>
        <c:axId val="47807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78071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28575</xdr:colOff>
      <xdr:row>3</xdr:row>
      <xdr:rowOff>161925</xdr:rowOff>
    </xdr:to>
    <xdr:pic>
      <xdr:nvPicPr>
        <xdr:cNvPr id="2" name="image2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190500"/>
          <a:ext cx="2238375" cy="542925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273983</xdr:colOff>
      <xdr:row>27</xdr:row>
      <xdr:rowOff>63312</xdr:rowOff>
    </xdr:from>
    <xdr:to>
      <xdr:col>10</xdr:col>
      <xdr:colOff>593912</xdr:colOff>
      <xdr:row>50</xdr:row>
      <xdr:rowOff>33616</xdr:rowOff>
    </xdr:to>
    <xdr:graphicFrame macro="">
      <xdr:nvGraphicFramePr>
        <xdr:cNvPr id="8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6</xdr:col>
      <xdr:colOff>552450</xdr:colOff>
      <xdr:row>1</xdr:row>
      <xdr:rowOff>9525</xdr:rowOff>
    </xdr:from>
    <xdr:to>
      <xdr:col>7</xdr:col>
      <xdr:colOff>323850</xdr:colOff>
      <xdr:row>4</xdr:row>
      <xdr:rowOff>152400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24175" y="171450"/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114300</xdr:colOff>
      <xdr:row>0</xdr:row>
      <xdr:rowOff>123825</xdr:rowOff>
    </xdr:from>
    <xdr:to>
      <xdr:col>5</xdr:col>
      <xdr:colOff>571500</xdr:colOff>
      <xdr:row>3</xdr:row>
      <xdr:rowOff>142875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300" y="123825"/>
          <a:ext cx="2009775" cy="504825"/>
        </a:xfrm>
        <a:prstGeom prst="rect">
          <a:avLst/>
        </a:prstGeom>
        <a:noFill/>
      </xdr:spPr>
    </xdr:pic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28</xdr:row>
      <xdr:rowOff>47625</xdr:rowOff>
    </xdr:from>
    <xdr:to>
      <xdr:col>7</xdr:col>
      <xdr:colOff>123264</xdr:colOff>
      <xdr:row>47</xdr:row>
      <xdr:rowOff>78441</xdr:rowOff>
    </xdr:to>
    <xdr:graphicFrame macro="">
      <xdr:nvGraphicFramePr>
        <xdr:cNvPr id="9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</xdr:col>
      <xdr:colOff>847725</xdr:colOff>
      <xdr:row>0</xdr:row>
      <xdr:rowOff>133350</xdr:rowOff>
    </xdr:from>
    <xdr:to>
      <xdr:col>4</xdr:col>
      <xdr:colOff>381000</xdr:colOff>
      <xdr:row>4</xdr:row>
      <xdr:rowOff>114300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43225" y="133350"/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</xdr:row>
      <xdr:rowOff>0</xdr:rowOff>
    </xdr:from>
    <xdr:to>
      <xdr:col>2</xdr:col>
      <xdr:colOff>1038225</xdr:colOff>
      <xdr:row>4</xdr:row>
      <xdr:rowOff>19050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2009775" cy="504825"/>
        </a:xfrm>
        <a:prstGeom prst="rect">
          <a:avLst/>
        </a:prstGeom>
        <a:noFill/>
      </xdr:spPr>
    </xdr:pic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1</xdr:row>
      <xdr:rowOff>0</xdr:rowOff>
    </xdr:from>
    <xdr:to>
      <xdr:col>5</xdr:col>
      <xdr:colOff>276225</xdr:colOff>
      <xdr:row>4</xdr:row>
      <xdr:rowOff>142875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50" y="161925"/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3</xdr:col>
      <xdr:colOff>666750</xdr:colOff>
      <xdr:row>4</xdr:row>
      <xdr:rowOff>47625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0" y="161925"/>
          <a:ext cx="2105025" cy="533400"/>
        </a:xfrm>
        <a:prstGeom prst="rect">
          <a:avLst/>
        </a:prstGeom>
        <a:noFill/>
      </xdr:spPr>
    </xdr:pic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308076</xdr:colOff>
      <xdr:row>1</xdr:row>
      <xdr:rowOff>125291</xdr:rowOff>
    </xdr:from>
    <xdr:to>
      <xdr:col>15</xdr:col>
      <xdr:colOff>268510</xdr:colOff>
      <xdr:row>5</xdr:row>
      <xdr:rowOff>106240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664" y="282173"/>
          <a:ext cx="632787" cy="608479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114300</xdr:colOff>
      <xdr:row>1</xdr:row>
      <xdr:rowOff>47625</xdr:rowOff>
    </xdr:from>
    <xdr:to>
      <xdr:col>6</xdr:col>
      <xdr:colOff>504825</xdr:colOff>
      <xdr:row>4</xdr:row>
      <xdr:rowOff>142875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7225" y="209550"/>
          <a:ext cx="2371725" cy="581025"/>
        </a:xfrm>
        <a:prstGeom prst="rect">
          <a:avLst/>
        </a:prstGeom>
        <a:noFill/>
      </xdr:spPr>
    </xdr:pic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</xdr:col>
      <xdr:colOff>0</xdr:colOff>
      <xdr:row>8</xdr:row>
      <xdr:rowOff>0</xdr:rowOff>
    </xdr:to>
    <xdr:pic>
      <xdr:nvPicPr>
        <xdr:cNvPr id="2" name="image4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0</xdr:colOff>
      <xdr:row>0</xdr:row>
      <xdr:rowOff>123825</xdr:rowOff>
    </xdr:from>
    <xdr:to>
      <xdr:col>12</xdr:col>
      <xdr:colOff>217395</xdr:colOff>
      <xdr:row>3</xdr:row>
      <xdr:rowOff>180975</xdr:rowOff>
    </xdr:to>
    <xdr:pic>
      <xdr:nvPicPr>
        <xdr:cNvPr id="3" name="image1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6912" y="123825"/>
          <a:ext cx="923365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190500</xdr:colOff>
      <xdr:row>0</xdr:row>
      <xdr:rowOff>142875</xdr:rowOff>
    </xdr:from>
    <xdr:to>
      <xdr:col>3</xdr:col>
      <xdr:colOff>219075</xdr:colOff>
      <xdr:row>3</xdr:row>
      <xdr:rowOff>152400</xdr:rowOff>
    </xdr:to>
    <xdr:pic>
      <xdr:nvPicPr>
        <xdr:cNvPr id="4" name="image2.pn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0500" y="142875"/>
          <a:ext cx="2371725" cy="581025"/>
        </a:xfrm>
        <a:prstGeom prst="rect">
          <a:avLst/>
        </a:prstGeom>
        <a:noFill/>
      </xdr:spPr>
    </xdr:pic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127810</xdr:colOff>
      <xdr:row>1</xdr:row>
      <xdr:rowOff>4172</xdr:rowOff>
    </xdr:from>
    <xdr:to>
      <xdr:col>9</xdr:col>
      <xdr:colOff>197068</xdr:colOff>
      <xdr:row>4</xdr:row>
      <xdr:rowOff>66089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61610" y="166097"/>
          <a:ext cx="697908" cy="652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220537</xdr:colOff>
      <xdr:row>3</xdr:row>
      <xdr:rowOff>84068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034428" cy="581025"/>
        </a:xfrm>
        <a:prstGeom prst="rect">
          <a:avLst/>
        </a:prstGeom>
        <a:noFill/>
      </xdr:spPr>
    </xdr:pic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63103</xdr:colOff>
      <xdr:row>1</xdr:row>
      <xdr:rowOff>28576</xdr:rowOff>
    </xdr:from>
    <xdr:to>
      <xdr:col>7</xdr:col>
      <xdr:colOff>346472</xdr:colOff>
      <xdr:row>4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39778" y="190501"/>
          <a:ext cx="673894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1</xdr:col>
      <xdr:colOff>2034428</xdr:colOff>
      <xdr:row>3</xdr:row>
      <xdr:rowOff>110378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824" y="0"/>
          <a:ext cx="2034428" cy="581025"/>
        </a:xfrm>
        <a:prstGeom prst="rect">
          <a:avLst/>
        </a:prstGeom>
        <a:noFill/>
      </xdr:spPr>
    </xdr:pic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82339</xdr:colOff>
      <xdr:row>0</xdr:row>
      <xdr:rowOff>12009</xdr:rowOff>
    </xdr:from>
    <xdr:to>
      <xdr:col>9</xdr:col>
      <xdr:colOff>34715</xdr:colOff>
      <xdr:row>4</xdr:row>
      <xdr:rowOff>31059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01839" y="12009"/>
          <a:ext cx="714376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170841</xdr:colOff>
      <xdr:row>3</xdr:row>
      <xdr:rowOff>84068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034428" cy="581025"/>
        </a:xfrm>
        <a:prstGeom prst="rect">
          <a:avLst/>
        </a:prstGeom>
        <a:noFill/>
      </xdr:spPr>
    </xdr:pic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2" name="image4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0</xdr:row>
      <xdr:rowOff>38100</xdr:rowOff>
    </xdr:from>
    <xdr:to>
      <xdr:col>7</xdr:col>
      <xdr:colOff>200025</xdr:colOff>
      <xdr:row>3</xdr:row>
      <xdr:rowOff>28575</xdr:rowOff>
    </xdr:to>
    <xdr:pic>
      <xdr:nvPicPr>
        <xdr:cNvPr id="3" name="image5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676275" cy="504825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17</xdr:row>
      <xdr:rowOff>47624</xdr:rowOff>
    </xdr:from>
    <xdr:to>
      <xdr:col>4</xdr:col>
      <xdr:colOff>1019175</xdr:colOff>
      <xdr:row>41</xdr:row>
      <xdr:rowOff>38099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</xdr:col>
      <xdr:colOff>762000</xdr:colOff>
      <xdr:row>0</xdr:row>
      <xdr:rowOff>0</xdr:rowOff>
    </xdr:from>
    <xdr:to>
      <xdr:col>3</xdr:col>
      <xdr:colOff>295275</xdr:colOff>
      <xdr:row>3</xdr:row>
      <xdr:rowOff>142875</xdr:rowOff>
    </xdr:to>
    <xdr:pic>
      <xdr:nvPicPr>
        <xdr:cNvPr id="3" name="image1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09850" y="0"/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19050</xdr:colOff>
      <xdr:row>0</xdr:row>
      <xdr:rowOff>19050</xdr:rowOff>
    </xdr:from>
    <xdr:to>
      <xdr:col>2</xdr:col>
      <xdr:colOff>438150</xdr:colOff>
      <xdr:row>3</xdr:row>
      <xdr:rowOff>76200</xdr:rowOff>
    </xdr:to>
    <xdr:pic>
      <xdr:nvPicPr>
        <xdr:cNvPr id="4" name="image2.pn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5" y="19050"/>
          <a:ext cx="2238375" cy="542925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0</xdr:row>
      <xdr:rowOff>47625</xdr:rowOff>
    </xdr:from>
    <xdr:to>
      <xdr:col>11</xdr:col>
      <xdr:colOff>238125</xdr:colOff>
      <xdr:row>3</xdr:row>
      <xdr:rowOff>161925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19550" y="47625"/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228600</xdr:colOff>
      <xdr:row>1</xdr:row>
      <xdr:rowOff>38100</xdr:rowOff>
    </xdr:from>
    <xdr:to>
      <xdr:col>5</xdr:col>
      <xdr:colOff>219075</xdr:colOff>
      <xdr:row>4</xdr:row>
      <xdr:rowOff>66675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209550"/>
          <a:ext cx="2247900" cy="542925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448796</xdr:colOff>
      <xdr:row>27</xdr:row>
      <xdr:rowOff>53788</xdr:rowOff>
    </xdr:from>
    <xdr:to>
      <xdr:col>10</xdr:col>
      <xdr:colOff>705971</xdr:colOff>
      <xdr:row>55</xdr:row>
      <xdr:rowOff>66488</xdr:rowOff>
    </xdr:to>
    <xdr:graphicFrame macro="">
      <xdr:nvGraphicFramePr>
        <xdr:cNvPr id="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6</xdr:col>
      <xdr:colOff>76200</xdr:colOff>
      <xdr:row>1</xdr:row>
      <xdr:rowOff>0</xdr:rowOff>
    </xdr:from>
    <xdr:to>
      <xdr:col>7</xdr:col>
      <xdr:colOff>219075</xdr:colOff>
      <xdr:row>4</xdr:row>
      <xdr:rowOff>142875</xdr:rowOff>
    </xdr:to>
    <xdr:pic>
      <xdr:nvPicPr>
        <xdr:cNvPr id="3" name="image1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19400" y="161925"/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76200</xdr:colOff>
      <xdr:row>1</xdr:row>
      <xdr:rowOff>28575</xdr:rowOff>
    </xdr:from>
    <xdr:to>
      <xdr:col>5</xdr:col>
      <xdr:colOff>247650</xdr:colOff>
      <xdr:row>4</xdr:row>
      <xdr:rowOff>85725</xdr:rowOff>
    </xdr:to>
    <xdr:pic>
      <xdr:nvPicPr>
        <xdr:cNvPr id="4" name="image2.pn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" y="190500"/>
          <a:ext cx="2209800" cy="542925"/>
        </a:xfrm>
        <a:prstGeom prst="rect">
          <a:avLst/>
        </a:prstGeom>
        <a:noFill/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238126</xdr:colOff>
      <xdr:row>27</xdr:row>
      <xdr:rowOff>104776</xdr:rowOff>
    </xdr:from>
    <xdr:to>
      <xdr:col>11</xdr:col>
      <xdr:colOff>714375</xdr:colOff>
      <xdr:row>44</xdr:row>
      <xdr:rowOff>1</xdr:rowOff>
    </xdr:to>
    <xdr:graphicFrame macro="">
      <xdr:nvGraphicFramePr>
        <xdr:cNvPr id="3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7</xdr:col>
      <xdr:colOff>257175</xdr:colOff>
      <xdr:row>1</xdr:row>
      <xdr:rowOff>9525</xdr:rowOff>
    </xdr:from>
    <xdr:to>
      <xdr:col>8</xdr:col>
      <xdr:colOff>400050</xdr:colOff>
      <xdr:row>4</xdr:row>
      <xdr:rowOff>152400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33675" y="171450"/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85725</xdr:colOff>
      <xdr:row>1</xdr:row>
      <xdr:rowOff>104775</xdr:rowOff>
    </xdr:from>
    <xdr:to>
      <xdr:col>6</xdr:col>
      <xdr:colOff>323850</xdr:colOff>
      <xdr:row>4</xdr:row>
      <xdr:rowOff>123825</xdr:rowOff>
    </xdr:to>
    <xdr:pic>
      <xdr:nvPicPr>
        <xdr:cNvPr id="4" name="image2.pn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266700"/>
          <a:ext cx="2009775" cy="504825"/>
        </a:xfrm>
        <a:prstGeom prst="rect">
          <a:avLst/>
        </a:prstGeom>
        <a:noFill/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123826</xdr:colOff>
      <xdr:row>28</xdr:row>
      <xdr:rowOff>9525</xdr:rowOff>
    </xdr:from>
    <xdr:to>
      <xdr:col>10</xdr:col>
      <xdr:colOff>600075</xdr:colOff>
      <xdr:row>43</xdr:row>
      <xdr:rowOff>19050</xdr:rowOff>
    </xdr:to>
    <xdr:graphicFrame macro="">
      <xdr:nvGraphicFramePr>
        <xdr:cNvPr id="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6</xdr:col>
      <xdr:colOff>209550</xdr:colOff>
      <xdr:row>0</xdr:row>
      <xdr:rowOff>142875</xdr:rowOff>
    </xdr:from>
    <xdr:to>
      <xdr:col>7</xdr:col>
      <xdr:colOff>352425</xdr:colOff>
      <xdr:row>4</xdr:row>
      <xdr:rowOff>123825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76525" y="142875"/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</xdr:row>
      <xdr:rowOff>0</xdr:rowOff>
    </xdr:from>
    <xdr:to>
      <xdr:col>5</xdr:col>
      <xdr:colOff>247650</xdr:colOff>
      <xdr:row>4</xdr:row>
      <xdr:rowOff>19050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2009775" cy="504825"/>
        </a:xfrm>
        <a:prstGeom prst="rect">
          <a:avLst/>
        </a:prstGeom>
        <a:noFill/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27</xdr:row>
      <xdr:rowOff>38100</xdr:rowOff>
    </xdr:from>
    <xdr:to>
      <xdr:col>10</xdr:col>
      <xdr:colOff>809625</xdr:colOff>
      <xdr:row>48</xdr:row>
      <xdr:rowOff>9525</xdr:rowOff>
    </xdr:to>
    <xdr:graphicFrame macro="">
      <xdr:nvGraphicFramePr>
        <xdr:cNvPr id="5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6</xdr:col>
      <xdr:colOff>190500</xdr:colOff>
      <xdr:row>0</xdr:row>
      <xdr:rowOff>133350</xdr:rowOff>
    </xdr:from>
    <xdr:to>
      <xdr:col>7</xdr:col>
      <xdr:colOff>333375</xdr:colOff>
      <xdr:row>4</xdr:row>
      <xdr:rowOff>114300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33675" y="133350"/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152400</xdr:colOff>
      <xdr:row>1</xdr:row>
      <xdr:rowOff>19050</xdr:rowOff>
    </xdr:from>
    <xdr:to>
      <xdr:col>5</xdr:col>
      <xdr:colOff>476250</xdr:colOff>
      <xdr:row>4</xdr:row>
      <xdr:rowOff>38100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2400" y="180975"/>
          <a:ext cx="2009775" cy="504825"/>
        </a:xfrm>
        <a:prstGeom prst="rect">
          <a:avLst/>
        </a:prstGeom>
        <a:noFill/>
      </xdr:spPr>
    </xdr:pic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161925</xdr:colOff>
      <xdr:row>27</xdr:row>
      <xdr:rowOff>66676</xdr:rowOff>
    </xdr:from>
    <xdr:to>
      <xdr:col>8</xdr:col>
      <xdr:colOff>38100</xdr:colOff>
      <xdr:row>50</xdr:row>
      <xdr:rowOff>123825</xdr:rowOff>
    </xdr:to>
    <xdr:graphicFrame macro="">
      <xdr:nvGraphicFramePr>
        <xdr:cNvPr id="6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1019175</xdr:colOff>
      <xdr:row>0</xdr:row>
      <xdr:rowOff>152400</xdr:rowOff>
    </xdr:from>
    <xdr:to>
      <xdr:col>5</xdr:col>
      <xdr:colOff>609600</xdr:colOff>
      <xdr:row>4</xdr:row>
      <xdr:rowOff>133350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90775" y="152400"/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</xdr:row>
      <xdr:rowOff>0</xdr:rowOff>
    </xdr:from>
    <xdr:to>
      <xdr:col>4</xdr:col>
      <xdr:colOff>638175</xdr:colOff>
      <xdr:row>4</xdr:row>
      <xdr:rowOff>19050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2009775" cy="504825"/>
        </a:xfrm>
        <a:prstGeom prst="rect">
          <a:avLst/>
        </a:prstGeom>
        <a:noFill/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27</xdr:row>
      <xdr:rowOff>123825</xdr:rowOff>
    </xdr:from>
    <xdr:to>
      <xdr:col>7</xdr:col>
      <xdr:colOff>866775</xdr:colOff>
      <xdr:row>52</xdr:row>
      <xdr:rowOff>9525</xdr:rowOff>
    </xdr:to>
    <xdr:graphicFrame macro="">
      <xdr:nvGraphicFramePr>
        <xdr:cNvPr id="7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5</xdr:col>
      <xdr:colOff>190500</xdr:colOff>
      <xdr:row>1</xdr:row>
      <xdr:rowOff>0</xdr:rowOff>
    </xdr:from>
    <xdr:to>
      <xdr:col>5</xdr:col>
      <xdr:colOff>819150</xdr:colOff>
      <xdr:row>4</xdr:row>
      <xdr:rowOff>142875</xdr:rowOff>
    </xdr:to>
    <xdr:pic>
      <xdr:nvPicPr>
        <xdr:cNvPr id="3" name="image1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24100" y="161925"/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</xdr:row>
      <xdr:rowOff>0</xdr:rowOff>
    </xdr:from>
    <xdr:to>
      <xdr:col>4</xdr:col>
      <xdr:colOff>914400</xdr:colOff>
      <xdr:row>4</xdr:row>
      <xdr:rowOff>19050</xdr:rowOff>
    </xdr:to>
    <xdr:pic>
      <xdr:nvPicPr>
        <xdr:cNvPr id="4" name="image2.pn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2009775" cy="504825"/>
        </a:xfrm>
        <a:prstGeom prst="rect">
          <a:avLst/>
        </a:prstGeom>
        <a:noFill/>
      </xdr:spPr>
    </xdr:pic>
    <xdr:clientData fLocksWithSheet="0"/>
  </xdr:twoCellAnchor>
</xdr:wsDr>
</file>

<file path=xl/tables/table1.xml><?xml version="1.0" encoding="utf-8"?>
<table xmlns="http://schemas.openxmlformats.org/spreadsheetml/2006/main" id="1" name="Table_1" displayName="Table_1" ref="B8:F41" headerRowDxfId="9" dataDxfId="8" totalsRowDxfId="7">
  <tableColumns count="5">
    <tableColumn id="1" name="PROVINCIAS" dataDxfId="6"/>
    <tableColumn id="2" name="TOTAL" dataDxfId="5"/>
    <tableColumn id="3" name="Columna1" dataDxfId="4"/>
    <tableColumn id="4" name="Hombre" dataDxfId="3"/>
    <tableColumn id="5" name="Mujer" dataDxfId="2"/>
  </tableColumns>
  <tableStyleInfo name="HABITANTES-style" showFirstColumn="1" showLastColumn="1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6:Z1005"/>
  <sheetViews>
    <sheetView zoomScaleNormal="100" workbookViewId="0">
      <selection activeCell="K36" sqref="K36"/>
    </sheetView>
  </sheetViews>
  <sheetFormatPr baseColWidth="10" defaultColWidth="14.42578125" defaultRowHeight="15" customHeight="1"/>
  <cols>
    <col min="1" max="1" width="3" customWidth="1"/>
    <col min="2" max="2" width="15.85546875" style="202" customWidth="1"/>
    <col min="3" max="3" width="17.28515625" style="202" customWidth="1"/>
    <col min="4" max="4" width="17.28515625" style="202" hidden="1" customWidth="1"/>
    <col min="5" max="6" width="16.28515625" style="202" customWidth="1"/>
    <col min="7" max="26" width="10.7109375" customWidth="1"/>
  </cols>
  <sheetData>
    <row r="6" spans="1:26" ht="12.75" customHeight="1">
      <c r="A6" s="69"/>
      <c r="B6" s="191"/>
      <c r="C6" s="191"/>
      <c r="D6" s="192"/>
      <c r="E6" s="191"/>
      <c r="F6" s="191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 spans="1:26" ht="12.75" customHeight="1">
      <c r="A7" s="69"/>
      <c r="B7" s="193" t="s">
        <v>69</v>
      </c>
      <c r="C7" s="191"/>
      <c r="D7" s="192"/>
      <c r="E7" s="191"/>
      <c r="F7" s="191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</row>
    <row r="8" spans="1:26" ht="12.75" customHeight="1">
      <c r="A8" s="70"/>
      <c r="B8" s="194" t="s">
        <v>70</v>
      </c>
      <c r="C8" s="194" t="s">
        <v>28</v>
      </c>
      <c r="D8" s="195" t="s">
        <v>71</v>
      </c>
      <c r="E8" s="194" t="s">
        <v>72</v>
      </c>
      <c r="F8" s="194" t="s">
        <v>73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</row>
    <row r="9" spans="1:26" ht="12.75" customHeight="1">
      <c r="A9" s="69"/>
      <c r="B9" s="194" t="s">
        <v>74</v>
      </c>
      <c r="C9" s="196">
        <v>2753219</v>
      </c>
      <c r="D9" s="197">
        <f>HABITANTES!$C9/HABITANTES!$C$41</f>
        <v>0.2707417083711437</v>
      </c>
      <c r="E9" s="196">
        <v>1346064</v>
      </c>
      <c r="F9" s="196">
        <v>1407155</v>
      </c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</row>
    <row r="10" spans="1:26" ht="12.75" customHeight="1">
      <c r="A10" s="69"/>
      <c r="B10" s="194" t="s">
        <v>75</v>
      </c>
      <c r="C10" s="196">
        <v>1022916</v>
      </c>
      <c r="D10" s="197">
        <f>HABITANTES!$C10/HABITANTES!$C$41</f>
        <v>0.1005899005346748</v>
      </c>
      <c r="E10" s="196">
        <v>505950</v>
      </c>
      <c r="F10" s="196">
        <v>516966</v>
      </c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</row>
    <row r="11" spans="1:26" ht="12.75" customHeight="1">
      <c r="A11" s="69"/>
      <c r="B11" s="194" t="s">
        <v>76</v>
      </c>
      <c r="C11" s="196">
        <v>1022236</v>
      </c>
      <c r="D11" s="197">
        <f>HABITANTES!$C11/HABITANTES!$C$41</f>
        <v>0.10052303176699146</v>
      </c>
      <c r="E11" s="196">
        <v>486340</v>
      </c>
      <c r="F11" s="196">
        <v>535896</v>
      </c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</row>
    <row r="12" spans="1:26" ht="12.75" customHeight="1">
      <c r="A12" s="69"/>
      <c r="B12" s="194" t="s">
        <v>77</v>
      </c>
      <c r="C12" s="196">
        <v>618165</v>
      </c>
      <c r="D12" s="197">
        <f>HABITANTES!$C12/HABITANTES!$C$41</f>
        <v>6.0788134963200541E-2</v>
      </c>
      <c r="E12" s="196">
        <v>309132</v>
      </c>
      <c r="F12" s="196">
        <v>309033</v>
      </c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</row>
    <row r="13" spans="1:26" ht="12.75" customHeight="1">
      <c r="A13" s="69"/>
      <c r="B13" s="194" t="s">
        <v>78</v>
      </c>
      <c r="C13" s="196">
        <v>406990</v>
      </c>
      <c r="D13" s="197">
        <f>HABITANTES!$C13/HABITANTES!$C$41</f>
        <v>4.0021940822713986E-2</v>
      </c>
      <c r="E13" s="196">
        <v>207232</v>
      </c>
      <c r="F13" s="196">
        <v>199758</v>
      </c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</row>
    <row r="14" spans="1:26" ht="12.75" customHeight="1">
      <c r="A14" s="69"/>
      <c r="B14" s="194" t="s">
        <v>79</v>
      </c>
      <c r="C14" s="196">
        <v>330439</v>
      </c>
      <c r="D14" s="197">
        <f>HABITANTES!$C14/HABITANTES!$C$41</f>
        <v>3.2494189300761166E-2</v>
      </c>
      <c r="E14" s="196">
        <v>167829</v>
      </c>
      <c r="F14" s="196">
        <v>162610</v>
      </c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</row>
    <row r="15" spans="1:26" ht="12.75" customHeight="1">
      <c r="A15" s="69"/>
      <c r="B15" s="194" t="s">
        <v>80</v>
      </c>
      <c r="C15" s="196">
        <v>330367</v>
      </c>
      <c r="D15" s="197">
        <f>HABITANTES!$C15/HABITANTES!$C$41</f>
        <v>3.2487109078300574E-2</v>
      </c>
      <c r="E15" s="196">
        <v>171263</v>
      </c>
      <c r="F15" s="196">
        <v>159104</v>
      </c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</row>
    <row r="16" spans="1:26" ht="12.75" customHeight="1">
      <c r="A16" s="69"/>
      <c r="B16" s="194" t="s">
        <v>81</v>
      </c>
      <c r="C16" s="196">
        <v>301215</v>
      </c>
      <c r="D16" s="197">
        <f>HABITANTES!$C16/HABITANTES!$C$41</f>
        <v>2.962040567314625E-2</v>
      </c>
      <c r="E16" s="196">
        <v>148514</v>
      </c>
      <c r="F16" s="196">
        <v>152701</v>
      </c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</row>
    <row r="17" spans="1:26" ht="12.75" customHeight="1">
      <c r="A17" s="69"/>
      <c r="B17" s="194" t="s">
        <v>82</v>
      </c>
      <c r="C17" s="196">
        <v>296558</v>
      </c>
      <c r="D17" s="197">
        <f>HABITANTES!$C17/HABITANTES!$C$41</f>
        <v>2.9162452950938385E-2</v>
      </c>
      <c r="E17" s="196">
        <v>150549</v>
      </c>
      <c r="F17" s="196">
        <v>146009</v>
      </c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</row>
    <row r="18" spans="1:26" ht="12.75" customHeight="1">
      <c r="A18" s="69"/>
      <c r="B18" s="194" t="s">
        <v>83</v>
      </c>
      <c r="C18" s="196">
        <v>265084</v>
      </c>
      <c r="D18" s="197">
        <f>HABITANTES!$C18/HABITANTES!$C$41</f>
        <v>2.6067412371430045E-2</v>
      </c>
      <c r="E18" s="196">
        <v>130526</v>
      </c>
      <c r="F18" s="196">
        <v>134558</v>
      </c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</row>
    <row r="19" spans="1:26" ht="12.75" customHeight="1">
      <c r="A19" s="69"/>
      <c r="B19" s="194" t="s">
        <v>84</v>
      </c>
      <c r="C19" s="196">
        <v>237855</v>
      </c>
      <c r="D19" s="197">
        <f>HABITANTES!$C19/HABITANTES!$C$41</f>
        <v>2.3389809907827304E-2</v>
      </c>
      <c r="E19" s="196">
        <v>121184</v>
      </c>
      <c r="F19" s="196">
        <v>116671</v>
      </c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</row>
    <row r="20" spans="1:26" ht="12.75" customHeight="1">
      <c r="A20" s="69"/>
      <c r="B20" s="194" t="s">
        <v>85</v>
      </c>
      <c r="C20" s="196">
        <v>225318</v>
      </c>
      <c r="D20" s="197">
        <f>HABITANTES!$C20/HABITANTES!$C$41</f>
        <v>2.215696617187712E-2</v>
      </c>
      <c r="E20" s="196">
        <v>119338</v>
      </c>
      <c r="F20" s="196">
        <v>105980</v>
      </c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</row>
    <row r="21" spans="1:26" ht="12.75" customHeight="1">
      <c r="A21" s="69"/>
      <c r="B21" s="194" t="s">
        <v>86</v>
      </c>
      <c r="C21" s="196">
        <v>220470</v>
      </c>
      <c r="D21" s="197">
        <f>HABITANTES!$C21/HABITANTES!$C$41</f>
        <v>2.168023119286408E-2</v>
      </c>
      <c r="E21" s="196">
        <v>116178</v>
      </c>
      <c r="F21" s="196">
        <v>104292</v>
      </c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</row>
    <row r="22" spans="1:26" ht="12.75" customHeight="1">
      <c r="A22" s="69"/>
      <c r="B22" s="194" t="s">
        <v>87</v>
      </c>
      <c r="C22" s="196">
        <v>193869</v>
      </c>
      <c r="D22" s="197">
        <f>HABITANTES!$C22/HABITANTES!$C$41</f>
        <v>1.9064384002945373E-2</v>
      </c>
      <c r="E22" s="196">
        <v>96022</v>
      </c>
      <c r="F22" s="196">
        <v>97847</v>
      </c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</row>
    <row r="23" spans="1:26" ht="12.75" customHeight="1">
      <c r="A23" s="69"/>
      <c r="B23" s="194" t="s">
        <v>88</v>
      </c>
      <c r="C23" s="196">
        <v>189649</v>
      </c>
      <c r="D23" s="197">
        <f>HABITANTES!$C23/HABITANTES!$C$41</f>
        <v>1.8649404297616363E-2</v>
      </c>
      <c r="E23" s="196">
        <v>97921</v>
      </c>
      <c r="F23" s="196">
        <v>91728</v>
      </c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</row>
    <row r="24" spans="1:26" ht="12.75" customHeight="1">
      <c r="A24" s="69"/>
      <c r="B24" s="194" t="s">
        <v>89</v>
      </c>
      <c r="C24" s="196">
        <v>188929</v>
      </c>
      <c r="D24" s="197">
        <f>HABITANTES!$C24/HABITANTES!$C$41</f>
        <v>1.8578602073010469E-2</v>
      </c>
      <c r="E24" s="196">
        <v>97699</v>
      </c>
      <c r="F24" s="196">
        <v>91230</v>
      </c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</row>
    <row r="25" spans="1:26" ht="12.75" customHeight="1">
      <c r="A25" s="69"/>
      <c r="B25" s="194" t="s">
        <v>90</v>
      </c>
      <c r="C25" s="196">
        <v>173011</v>
      </c>
      <c r="D25" s="197">
        <f>HABITANTES!$C25/HABITANTES!$C$41</f>
        <v>1.7013282890681759E-2</v>
      </c>
      <c r="E25" s="196">
        <v>89484</v>
      </c>
      <c r="F25" s="196">
        <v>83527</v>
      </c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</row>
    <row r="26" spans="1:26" ht="12.75" customHeight="1">
      <c r="A26" s="69"/>
      <c r="B26" s="194" t="s">
        <v>91</v>
      </c>
      <c r="C26" s="196">
        <v>171865</v>
      </c>
      <c r="D26" s="197">
        <f>HABITANTES!$C26/HABITANTES!$C$41</f>
        <v>1.6900589349850705E-2</v>
      </c>
      <c r="E26" s="196">
        <v>86611</v>
      </c>
      <c r="F26" s="196">
        <v>85254</v>
      </c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</row>
    <row r="27" spans="1:26" ht="12.75" customHeight="1">
      <c r="A27" s="69"/>
      <c r="B27" s="194" t="s">
        <v>92</v>
      </c>
      <c r="C27" s="196">
        <v>152027</v>
      </c>
      <c r="D27" s="197">
        <f>HABITANTES!$C27/HABITANTES!$C$41</f>
        <v>1.4949791389112113E-2</v>
      </c>
      <c r="E27" s="196">
        <v>78625</v>
      </c>
      <c r="F27" s="196">
        <v>73402</v>
      </c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</row>
    <row r="28" spans="1:26" ht="12.75" customHeight="1">
      <c r="A28" s="69"/>
      <c r="B28" s="194" t="s">
        <v>93</v>
      </c>
      <c r="C28" s="196">
        <v>141284</v>
      </c>
      <c r="D28" s="197">
        <f>HABITANTES!$C28/HABITANTES!$C$41</f>
        <v>1.3893363196138288E-2</v>
      </c>
      <c r="E28" s="196">
        <v>72502</v>
      </c>
      <c r="F28" s="196">
        <v>68782</v>
      </c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</row>
    <row r="29" spans="1:26" ht="12.75" customHeight="1">
      <c r="A29" s="69"/>
      <c r="B29" s="194" t="s">
        <v>94</v>
      </c>
      <c r="C29" s="196">
        <v>115278</v>
      </c>
      <c r="D29" s="197">
        <f>HABITANTES!$C29/HABITANTES!$C$41</f>
        <v>1.133602617794251E-2</v>
      </c>
      <c r="E29" s="196">
        <v>60521</v>
      </c>
      <c r="F29" s="196">
        <v>54757</v>
      </c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</row>
    <row r="30" spans="1:26" ht="12.75" customHeight="1">
      <c r="A30" s="69"/>
      <c r="B30" s="194" t="s">
        <v>95</v>
      </c>
      <c r="C30" s="196">
        <v>109226</v>
      </c>
      <c r="D30" s="197">
        <f>HABITANTES!$C30/HABITANTES!$C$41</f>
        <v>1.0740894145560721E-2</v>
      </c>
      <c r="E30" s="196">
        <v>56357</v>
      </c>
      <c r="F30" s="196">
        <v>52869</v>
      </c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</row>
    <row r="31" spans="1:26" ht="12.75" customHeight="1">
      <c r="A31" s="69"/>
      <c r="B31" s="194" t="s">
        <v>96</v>
      </c>
      <c r="C31" s="196">
        <v>99964</v>
      </c>
      <c r="D31" s="197">
        <f>HABITANTES!$C31/HABITANTES!$C$41</f>
        <v>9.8301021951443055E-3</v>
      </c>
      <c r="E31" s="196">
        <v>52235</v>
      </c>
      <c r="F31" s="196">
        <v>47729</v>
      </c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</row>
    <row r="32" spans="1:26" ht="12.75" customHeight="1">
      <c r="A32" s="69"/>
      <c r="B32" s="194" t="s">
        <v>97</v>
      </c>
      <c r="C32" s="196">
        <v>92311</v>
      </c>
      <c r="D32" s="197">
        <f>HABITANTES!$C32/HABITANTES!$C$41</f>
        <v>9.0775335494374561E-3</v>
      </c>
      <c r="E32" s="196">
        <v>46987</v>
      </c>
      <c r="F32" s="196">
        <v>45324</v>
      </c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</row>
    <row r="33" spans="1:26" ht="12.75" customHeight="1">
      <c r="A33" s="69"/>
      <c r="B33" s="194" t="s">
        <v>98</v>
      </c>
      <c r="C33" s="196">
        <v>91826</v>
      </c>
      <c r="D33" s="197">
        <f>HABITANTES!$C33/HABITANTES!$C$41</f>
        <v>9.0298403842515394E-3</v>
      </c>
      <c r="E33" s="196">
        <v>49110</v>
      </c>
      <c r="F33" s="196">
        <v>42716</v>
      </c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</row>
    <row r="34" spans="1:26" ht="12.75" customHeight="1">
      <c r="A34" s="69"/>
      <c r="B34" s="194" t="s">
        <v>99</v>
      </c>
      <c r="C34" s="196">
        <v>85653</v>
      </c>
      <c r="D34" s="197">
        <f>HABITANTES!$C34/HABITANTES!$C$41</f>
        <v>8.4228096446790357E-3</v>
      </c>
      <c r="E34" s="196">
        <v>43595</v>
      </c>
      <c r="F34" s="196">
        <v>42058</v>
      </c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</row>
    <row r="35" spans="1:26" ht="12.75" customHeight="1">
      <c r="A35" s="69"/>
      <c r="B35" s="194" t="s">
        <v>100</v>
      </c>
      <c r="C35" s="196">
        <v>65760</v>
      </c>
      <c r="D35" s="197">
        <f>HABITANTES!$C35/HABITANTES!$C$41</f>
        <v>6.4666031806719371E-3</v>
      </c>
      <c r="E35" s="196">
        <v>33848</v>
      </c>
      <c r="F35" s="196">
        <v>31912</v>
      </c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</row>
    <row r="36" spans="1:26" ht="12.75" customHeight="1">
      <c r="A36" s="69"/>
      <c r="B36" s="194" t="s">
        <v>101</v>
      </c>
      <c r="C36" s="196">
        <v>63438</v>
      </c>
      <c r="D36" s="197">
        <f>HABITANTES!$C36/HABITANTES!$C$41</f>
        <v>6.2382660063179185E-3</v>
      </c>
      <c r="E36" s="196">
        <v>33643</v>
      </c>
      <c r="F36" s="196">
        <v>29795</v>
      </c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</row>
    <row r="37" spans="1:26" ht="12.75" customHeight="1">
      <c r="A37" s="69"/>
      <c r="B37" s="194" t="s">
        <v>102</v>
      </c>
      <c r="C37" s="196">
        <v>57390</v>
      </c>
      <c r="D37" s="197">
        <f>HABITANTES!$C37/HABITANTES!$C$41</f>
        <v>5.6435273196283825E-3</v>
      </c>
      <c r="E37" s="196">
        <v>29824</v>
      </c>
      <c r="F37" s="196">
        <v>27566</v>
      </c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</row>
    <row r="38" spans="1:26" ht="12.75" customHeight="1">
      <c r="A38" s="69"/>
      <c r="B38" s="194" t="s">
        <v>103</v>
      </c>
      <c r="C38" s="196">
        <v>56763</v>
      </c>
      <c r="D38" s="197">
        <f>HABITANTES!$C38/HABITANTES!$C$41</f>
        <v>5.5818703823674138E-3</v>
      </c>
      <c r="E38" s="196">
        <v>29087</v>
      </c>
      <c r="F38" s="196">
        <v>27676</v>
      </c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</row>
    <row r="39" spans="1:26" ht="12.75" customHeight="1">
      <c r="A39" s="69"/>
      <c r="B39" s="194" t="s">
        <v>104</v>
      </c>
      <c r="C39" s="196">
        <v>56027</v>
      </c>
      <c r="D39" s="197">
        <f>HABITANTES!$C39/HABITANTES!$C$41</f>
        <v>5.5094947749924966E-3</v>
      </c>
      <c r="E39" s="196">
        <v>30520</v>
      </c>
      <c r="F39" s="196">
        <v>25507</v>
      </c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</row>
    <row r="40" spans="1:26" ht="12.75" customHeight="1">
      <c r="A40" s="69"/>
      <c r="B40" s="194" t="s">
        <v>105</v>
      </c>
      <c r="C40" s="196">
        <v>34070</v>
      </c>
      <c r="D40" s="197">
        <f>HABITANTES!$C40/HABITANTES!$C$41</f>
        <v>3.350321933781826E-3</v>
      </c>
      <c r="E40" s="196">
        <v>18186</v>
      </c>
      <c r="F40" s="196">
        <v>15884</v>
      </c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</row>
    <row r="41" spans="1:26" ht="14.25" customHeight="1">
      <c r="A41" s="69"/>
      <c r="B41" s="194" t="s">
        <v>4</v>
      </c>
      <c r="C41" s="196">
        <f>SUBTOTAL(109,HABITANTES!$C$9:$C$40)</f>
        <v>10169172</v>
      </c>
      <c r="D41" s="198"/>
      <c r="E41" s="196">
        <f>SUBTOTAL(109,HABITANTES!$E$9:$E$40)</f>
        <v>5082876</v>
      </c>
      <c r="F41" s="196">
        <f>SUBTOTAL(109,HABITANTES!$F$9:$F$40)</f>
        <v>5086296</v>
      </c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</row>
    <row r="42" spans="1:26" ht="12.75" customHeight="1">
      <c r="A42" s="69"/>
      <c r="B42" s="191"/>
      <c r="C42" s="199"/>
      <c r="D42" s="200"/>
      <c r="E42" s="199"/>
      <c r="F42" s="19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</row>
    <row r="43" spans="1:26" ht="12.75" customHeight="1">
      <c r="A43" s="69"/>
      <c r="B43" s="191" t="s">
        <v>106</v>
      </c>
      <c r="C43" s="191"/>
      <c r="D43" s="192"/>
      <c r="E43" s="191"/>
      <c r="F43" s="191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</row>
    <row r="44" spans="1:26" ht="12.75" customHeight="1">
      <c r="A44" s="69"/>
      <c r="B44" s="191"/>
      <c r="C44" s="191"/>
      <c r="D44" s="192"/>
      <c r="E44" s="191"/>
      <c r="F44" s="191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</row>
    <row r="45" spans="1:26" ht="12.75" customHeight="1">
      <c r="A45" s="69"/>
      <c r="B45" s="191"/>
      <c r="C45" s="191"/>
      <c r="D45" s="192"/>
      <c r="E45" s="191"/>
      <c r="F45" s="191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</row>
    <row r="46" spans="1:26" ht="12.75" customHeight="1">
      <c r="A46" s="69"/>
      <c r="B46" s="191"/>
      <c r="C46" s="191"/>
      <c r="D46" s="192"/>
      <c r="E46" s="191"/>
      <c r="F46" s="191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</row>
    <row r="47" spans="1:26" ht="12.75" customHeight="1">
      <c r="A47" s="69"/>
      <c r="B47" s="191"/>
      <c r="C47" s="191">
        <v>6796262</v>
      </c>
      <c r="D47" s="192"/>
      <c r="E47" s="191"/>
      <c r="F47" s="191"/>
      <c r="G47" s="69"/>
      <c r="H47" s="69"/>
      <c r="I47" s="69"/>
      <c r="J47" s="69"/>
      <c r="K47" s="69"/>
      <c r="L47" s="69">
        <v>10169172</v>
      </c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</row>
    <row r="48" spans="1:26" ht="12.75" customHeight="1">
      <c r="A48" s="69"/>
      <c r="B48" s="191"/>
      <c r="C48" s="191"/>
      <c r="D48" s="192"/>
      <c r="E48" s="191"/>
      <c r="F48" s="191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</row>
    <row r="49" spans="1:26" ht="12.75" customHeight="1">
      <c r="A49" s="69"/>
      <c r="B49" s="191"/>
      <c r="C49" s="201">
        <f>HABITANTES!$C$41-C47</f>
        <v>3372910</v>
      </c>
      <c r="D49" s="192"/>
      <c r="E49" s="191"/>
      <c r="F49" s="191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</row>
    <row r="50" spans="1:26" ht="12.75" customHeight="1">
      <c r="A50" s="69"/>
      <c r="B50" s="191"/>
      <c r="C50" s="191"/>
      <c r="D50" s="192"/>
      <c r="E50" s="191"/>
      <c r="F50" s="191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</row>
    <row r="51" spans="1:26" ht="12.75" customHeight="1">
      <c r="A51" s="69"/>
      <c r="B51" s="191"/>
      <c r="C51" s="191"/>
      <c r="D51" s="192"/>
      <c r="E51" s="191"/>
      <c r="F51" s="191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</row>
    <row r="52" spans="1:26" ht="12.75" customHeight="1">
      <c r="A52" s="69"/>
      <c r="B52" s="191"/>
      <c r="C52" s="191"/>
      <c r="D52" s="192"/>
      <c r="E52" s="191"/>
      <c r="F52" s="191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</row>
    <row r="53" spans="1:26" ht="12.75" customHeight="1">
      <c r="A53" s="69"/>
      <c r="B53" s="191"/>
      <c r="C53" s="191"/>
      <c r="D53" s="192"/>
      <c r="E53" s="191"/>
      <c r="F53" s="191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</row>
    <row r="54" spans="1:26" ht="12.75" customHeight="1">
      <c r="A54" s="69"/>
      <c r="B54" s="191"/>
      <c r="C54" s="191"/>
      <c r="D54" s="192"/>
      <c r="E54" s="191"/>
      <c r="F54" s="191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</row>
    <row r="55" spans="1:26" ht="12.75" customHeight="1">
      <c r="A55" s="69"/>
      <c r="B55" s="191"/>
      <c r="C55" s="191"/>
      <c r="D55" s="192"/>
      <c r="E55" s="191"/>
      <c r="F55" s="191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</row>
    <row r="56" spans="1:26" ht="12.75" customHeight="1">
      <c r="A56" s="69"/>
      <c r="B56" s="191"/>
      <c r="C56" s="191"/>
      <c r="D56" s="192"/>
      <c r="E56" s="191"/>
      <c r="F56" s="191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</row>
    <row r="57" spans="1:26" ht="12.75" customHeight="1">
      <c r="A57" s="69"/>
      <c r="B57" s="191"/>
      <c r="C57" s="191"/>
      <c r="D57" s="192"/>
      <c r="E57" s="191"/>
      <c r="F57" s="191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</row>
    <row r="58" spans="1:26" ht="12.75" customHeight="1">
      <c r="A58" s="69"/>
      <c r="B58" s="191"/>
      <c r="C58" s="191"/>
      <c r="D58" s="192"/>
      <c r="E58" s="191"/>
      <c r="F58" s="191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</row>
    <row r="59" spans="1:26" ht="12.75" customHeight="1">
      <c r="A59" s="69"/>
      <c r="B59" s="191"/>
      <c r="C59" s="191"/>
      <c r="D59" s="192"/>
      <c r="E59" s="191"/>
      <c r="F59" s="191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</row>
    <row r="60" spans="1:26" ht="12.75" customHeight="1">
      <c r="A60" s="69"/>
      <c r="B60" s="191"/>
      <c r="C60" s="191"/>
      <c r="D60" s="192"/>
      <c r="E60" s="191"/>
      <c r="F60" s="191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</row>
    <row r="61" spans="1:26" ht="12.75" customHeight="1">
      <c r="A61" s="69"/>
      <c r="B61" s="191"/>
      <c r="C61" s="191"/>
      <c r="D61" s="192"/>
      <c r="E61" s="191"/>
      <c r="F61" s="191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</row>
    <row r="62" spans="1:26" ht="12.75" customHeight="1">
      <c r="A62" s="69"/>
      <c r="B62" s="191"/>
      <c r="C62" s="191"/>
      <c r="D62" s="192"/>
      <c r="E62" s="191"/>
      <c r="F62" s="191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</row>
    <row r="63" spans="1:26" ht="12.75" customHeight="1">
      <c r="A63" s="69"/>
      <c r="B63" s="191"/>
      <c r="C63" s="191"/>
      <c r="D63" s="192"/>
      <c r="E63" s="191"/>
      <c r="F63" s="191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</row>
    <row r="64" spans="1:26" ht="12.75" customHeight="1">
      <c r="A64" s="69"/>
      <c r="B64" s="191"/>
      <c r="C64" s="191"/>
      <c r="D64" s="192"/>
      <c r="E64" s="191"/>
      <c r="F64" s="191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</row>
    <row r="65" spans="1:26" ht="12.75" customHeight="1">
      <c r="A65" s="69"/>
      <c r="B65" s="191"/>
      <c r="C65" s="191"/>
      <c r="D65" s="192"/>
      <c r="E65" s="191"/>
      <c r="F65" s="191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</row>
    <row r="66" spans="1:26" ht="12.75" customHeight="1">
      <c r="A66" s="69"/>
      <c r="B66" s="191"/>
      <c r="C66" s="191"/>
      <c r="D66" s="192"/>
      <c r="E66" s="191"/>
      <c r="F66" s="191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</row>
    <row r="67" spans="1:26" ht="12.75" customHeight="1">
      <c r="A67" s="69"/>
      <c r="B67" s="191"/>
      <c r="C67" s="191"/>
      <c r="D67" s="192"/>
      <c r="E67" s="191"/>
      <c r="F67" s="191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</row>
    <row r="68" spans="1:26" ht="12.75" customHeight="1">
      <c r="A68" s="69"/>
      <c r="B68" s="191"/>
      <c r="C68" s="191"/>
      <c r="D68" s="192"/>
      <c r="E68" s="191"/>
      <c r="F68" s="191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</row>
    <row r="69" spans="1:26" ht="12.75" customHeight="1">
      <c r="A69" s="69"/>
      <c r="B69" s="191"/>
      <c r="C69" s="191"/>
      <c r="D69" s="192"/>
      <c r="E69" s="191"/>
      <c r="F69" s="191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</row>
    <row r="70" spans="1:26" ht="12.75" customHeight="1">
      <c r="A70" s="69"/>
      <c r="B70" s="191"/>
      <c r="C70" s="191"/>
      <c r="D70" s="192"/>
      <c r="E70" s="191"/>
      <c r="F70" s="191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</row>
    <row r="71" spans="1:26" ht="12.75" customHeight="1">
      <c r="A71" s="69"/>
      <c r="B71" s="191"/>
      <c r="C71" s="191"/>
      <c r="D71" s="192"/>
      <c r="E71" s="191"/>
      <c r="F71" s="191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</row>
    <row r="72" spans="1:26" ht="12.75" customHeight="1">
      <c r="A72" s="69"/>
      <c r="B72" s="191"/>
      <c r="C72" s="191"/>
      <c r="D72" s="192"/>
      <c r="E72" s="191"/>
      <c r="F72" s="191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</row>
    <row r="73" spans="1:26" ht="12.75" customHeight="1">
      <c r="A73" s="69"/>
      <c r="B73" s="191"/>
      <c r="C73" s="191"/>
      <c r="D73" s="192"/>
      <c r="E73" s="191"/>
      <c r="F73" s="191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</row>
    <row r="74" spans="1:26" ht="12.75" customHeight="1">
      <c r="A74" s="69"/>
      <c r="B74" s="191"/>
      <c r="C74" s="191"/>
      <c r="D74" s="192"/>
      <c r="E74" s="191"/>
      <c r="F74" s="191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</row>
    <row r="75" spans="1:26" ht="12.75" customHeight="1">
      <c r="A75" s="69"/>
      <c r="B75" s="191"/>
      <c r="C75" s="191"/>
      <c r="D75" s="192"/>
      <c r="E75" s="191"/>
      <c r="F75" s="191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</row>
    <row r="76" spans="1:26" ht="12.75" customHeight="1">
      <c r="A76" s="69"/>
      <c r="B76" s="191"/>
      <c r="C76" s="191"/>
      <c r="D76" s="192"/>
      <c r="E76" s="191"/>
      <c r="F76" s="191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</row>
    <row r="77" spans="1:26" ht="12.75" customHeight="1">
      <c r="A77" s="69"/>
      <c r="B77" s="191"/>
      <c r="C77" s="191"/>
      <c r="D77" s="192"/>
      <c r="E77" s="191"/>
      <c r="F77" s="191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</row>
    <row r="78" spans="1:26" ht="12.75" customHeight="1">
      <c r="A78" s="69"/>
      <c r="B78" s="191"/>
      <c r="C78" s="191"/>
      <c r="D78" s="192"/>
      <c r="E78" s="191"/>
      <c r="F78" s="191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</row>
    <row r="79" spans="1:26" ht="12.75" customHeight="1">
      <c r="A79" s="69"/>
      <c r="B79" s="191"/>
      <c r="C79" s="191"/>
      <c r="D79" s="192"/>
      <c r="E79" s="191"/>
      <c r="F79" s="191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</row>
    <row r="80" spans="1:26" ht="12.75" customHeight="1">
      <c r="A80" s="69"/>
      <c r="B80" s="191"/>
      <c r="C80" s="191"/>
      <c r="D80" s="192"/>
      <c r="E80" s="191"/>
      <c r="F80" s="191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</row>
    <row r="81" spans="1:26" ht="12.75" customHeight="1">
      <c r="A81" s="69"/>
      <c r="B81" s="191"/>
      <c r="C81" s="191"/>
      <c r="D81" s="192"/>
      <c r="E81" s="191"/>
      <c r="F81" s="191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</row>
    <row r="82" spans="1:26" ht="12.75" customHeight="1">
      <c r="A82" s="69"/>
      <c r="B82" s="191"/>
      <c r="C82" s="191"/>
      <c r="D82" s="192"/>
      <c r="E82" s="191"/>
      <c r="F82" s="191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</row>
    <row r="83" spans="1:26" ht="12.75" customHeight="1">
      <c r="A83" s="69"/>
      <c r="B83" s="191"/>
      <c r="C83" s="191"/>
      <c r="D83" s="192"/>
      <c r="E83" s="191"/>
      <c r="F83" s="191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</row>
    <row r="84" spans="1:26" ht="12.75" customHeight="1">
      <c r="A84" s="69"/>
      <c r="B84" s="191"/>
      <c r="C84" s="191"/>
      <c r="D84" s="192"/>
      <c r="E84" s="191"/>
      <c r="F84" s="191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</row>
    <row r="85" spans="1:26" ht="12.75" customHeight="1">
      <c r="A85" s="69"/>
      <c r="B85" s="191"/>
      <c r="C85" s="191"/>
      <c r="D85" s="192"/>
      <c r="E85" s="191"/>
      <c r="F85" s="191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</row>
    <row r="86" spans="1:26" ht="12.75" customHeight="1">
      <c r="A86" s="69"/>
      <c r="B86" s="191"/>
      <c r="C86" s="191"/>
      <c r="D86" s="192"/>
      <c r="E86" s="191"/>
      <c r="F86" s="191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</row>
    <row r="87" spans="1:26" ht="12.75" customHeight="1">
      <c r="A87" s="69"/>
      <c r="B87" s="191"/>
      <c r="C87" s="191"/>
      <c r="D87" s="192"/>
      <c r="E87" s="191"/>
      <c r="F87" s="191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</row>
    <row r="88" spans="1:26" ht="12.75" customHeight="1">
      <c r="A88" s="69"/>
      <c r="B88" s="191"/>
      <c r="C88" s="191"/>
      <c r="D88" s="192"/>
      <c r="E88" s="191"/>
      <c r="F88" s="191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</row>
    <row r="89" spans="1:26" ht="12.75" customHeight="1">
      <c r="A89" s="69"/>
      <c r="B89" s="191"/>
      <c r="C89" s="191"/>
      <c r="D89" s="192"/>
      <c r="E89" s="191"/>
      <c r="F89" s="191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</row>
    <row r="90" spans="1:26" ht="12.75" customHeight="1">
      <c r="A90" s="69"/>
      <c r="B90" s="191"/>
      <c r="C90" s="191"/>
      <c r="D90" s="192"/>
      <c r="E90" s="191"/>
      <c r="F90" s="191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</row>
    <row r="91" spans="1:26" ht="12.75" customHeight="1">
      <c r="A91" s="69"/>
      <c r="B91" s="191"/>
      <c r="C91" s="191"/>
      <c r="D91" s="192"/>
      <c r="E91" s="191"/>
      <c r="F91" s="191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</row>
    <row r="92" spans="1:26" ht="12.75" customHeight="1">
      <c r="A92" s="69"/>
      <c r="B92" s="191"/>
      <c r="C92" s="191"/>
      <c r="D92" s="192"/>
      <c r="E92" s="191"/>
      <c r="F92" s="191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</row>
    <row r="93" spans="1:26" ht="12.75" customHeight="1">
      <c r="A93" s="69"/>
      <c r="B93" s="191"/>
      <c r="C93" s="191"/>
      <c r="D93" s="192"/>
      <c r="E93" s="191"/>
      <c r="F93" s="191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</row>
    <row r="94" spans="1:26" ht="12.75" customHeight="1">
      <c r="A94" s="69"/>
      <c r="B94" s="191"/>
      <c r="C94" s="191"/>
      <c r="D94" s="192"/>
      <c r="E94" s="191"/>
      <c r="F94" s="191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</row>
    <row r="95" spans="1:26" ht="12.75" customHeight="1">
      <c r="A95" s="69"/>
      <c r="B95" s="191"/>
      <c r="C95" s="191"/>
      <c r="D95" s="192"/>
      <c r="E95" s="191"/>
      <c r="F95" s="191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</row>
    <row r="96" spans="1:26" ht="12.75" customHeight="1">
      <c r="A96" s="69"/>
      <c r="B96" s="191"/>
      <c r="C96" s="191"/>
      <c r="D96" s="192"/>
      <c r="E96" s="191"/>
      <c r="F96" s="191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</row>
    <row r="97" spans="1:26" ht="12.75" customHeight="1">
      <c r="A97" s="69"/>
      <c r="B97" s="191"/>
      <c r="C97" s="191"/>
      <c r="D97" s="192"/>
      <c r="E97" s="191"/>
      <c r="F97" s="191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</row>
    <row r="98" spans="1:26" ht="12.75" customHeight="1">
      <c r="A98" s="69"/>
      <c r="B98" s="191"/>
      <c r="C98" s="191"/>
      <c r="D98" s="192"/>
      <c r="E98" s="191"/>
      <c r="F98" s="191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</row>
    <row r="99" spans="1:26" ht="12.75" customHeight="1">
      <c r="A99" s="69"/>
      <c r="B99" s="191"/>
      <c r="C99" s="191"/>
      <c r="D99" s="192"/>
      <c r="E99" s="191"/>
      <c r="F99" s="191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</row>
    <row r="100" spans="1:26" ht="12.75" customHeight="1">
      <c r="A100" s="69"/>
      <c r="B100" s="191"/>
      <c r="C100" s="191"/>
      <c r="D100" s="192"/>
      <c r="E100" s="191"/>
      <c r="F100" s="191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</row>
    <row r="101" spans="1:26" ht="12.75" customHeight="1">
      <c r="A101" s="69"/>
      <c r="B101" s="191"/>
      <c r="C101" s="191"/>
      <c r="D101" s="192"/>
      <c r="E101" s="191"/>
      <c r="F101" s="191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</row>
    <row r="102" spans="1:26" ht="12.75" customHeight="1">
      <c r="A102" s="69"/>
      <c r="B102" s="191"/>
      <c r="C102" s="191"/>
      <c r="D102" s="192"/>
      <c r="E102" s="191"/>
      <c r="F102" s="191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</row>
    <row r="103" spans="1:26" ht="12.75" customHeight="1">
      <c r="A103" s="69"/>
      <c r="B103" s="191"/>
      <c r="C103" s="191"/>
      <c r="D103" s="192"/>
      <c r="E103" s="191"/>
      <c r="F103" s="191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</row>
    <row r="104" spans="1:26" ht="12.75" customHeight="1">
      <c r="A104" s="69"/>
      <c r="B104" s="191"/>
      <c r="C104" s="191"/>
      <c r="D104" s="192"/>
      <c r="E104" s="191"/>
      <c r="F104" s="191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</row>
    <row r="105" spans="1:26" ht="12.75" customHeight="1">
      <c r="A105" s="69"/>
      <c r="B105" s="191"/>
      <c r="C105" s="191"/>
      <c r="D105" s="192"/>
      <c r="E105" s="191"/>
      <c r="F105" s="191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</row>
    <row r="106" spans="1:26" ht="12.75" customHeight="1">
      <c r="A106" s="69"/>
      <c r="B106" s="191"/>
      <c r="C106" s="191"/>
      <c r="D106" s="192"/>
      <c r="E106" s="191"/>
      <c r="F106" s="191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</row>
    <row r="107" spans="1:26" ht="12.75" customHeight="1">
      <c r="A107" s="69"/>
      <c r="B107" s="191"/>
      <c r="C107" s="191"/>
      <c r="D107" s="192"/>
      <c r="E107" s="191"/>
      <c r="F107" s="191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</row>
    <row r="108" spans="1:26" ht="12.75" customHeight="1">
      <c r="A108" s="69"/>
      <c r="B108" s="191"/>
      <c r="C108" s="191"/>
      <c r="D108" s="192"/>
      <c r="E108" s="191"/>
      <c r="F108" s="191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</row>
    <row r="109" spans="1:26" ht="12.75" customHeight="1">
      <c r="A109" s="69"/>
      <c r="B109" s="191"/>
      <c r="C109" s="191"/>
      <c r="D109" s="192"/>
      <c r="E109" s="191"/>
      <c r="F109" s="191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</row>
    <row r="110" spans="1:26" ht="12.75" customHeight="1">
      <c r="A110" s="69"/>
      <c r="B110" s="191"/>
      <c r="C110" s="191"/>
      <c r="D110" s="192"/>
      <c r="E110" s="191"/>
      <c r="F110" s="191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</row>
    <row r="111" spans="1:26" ht="12.75" customHeight="1">
      <c r="A111" s="69"/>
      <c r="B111" s="191"/>
      <c r="C111" s="191"/>
      <c r="D111" s="192"/>
      <c r="E111" s="191"/>
      <c r="F111" s="191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</row>
    <row r="112" spans="1:26" ht="12.75" customHeight="1">
      <c r="A112" s="69"/>
      <c r="B112" s="191"/>
      <c r="C112" s="191"/>
      <c r="D112" s="192"/>
      <c r="E112" s="191"/>
      <c r="F112" s="191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</row>
    <row r="113" spans="1:26" ht="12.75" customHeight="1">
      <c r="A113" s="69"/>
      <c r="B113" s="191"/>
      <c r="C113" s="191"/>
      <c r="D113" s="192"/>
      <c r="E113" s="191"/>
      <c r="F113" s="191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</row>
    <row r="114" spans="1:26" ht="12.75" customHeight="1">
      <c r="A114" s="69"/>
      <c r="B114" s="191"/>
      <c r="C114" s="191"/>
      <c r="D114" s="192"/>
      <c r="E114" s="191"/>
      <c r="F114" s="191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</row>
    <row r="115" spans="1:26" ht="12.75" customHeight="1">
      <c r="A115" s="69"/>
      <c r="B115" s="191"/>
      <c r="C115" s="191"/>
      <c r="D115" s="192"/>
      <c r="E115" s="191"/>
      <c r="F115" s="191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</row>
    <row r="116" spans="1:26" ht="12.75" customHeight="1">
      <c r="A116" s="69"/>
      <c r="B116" s="191"/>
      <c r="C116" s="191"/>
      <c r="D116" s="192"/>
      <c r="E116" s="191"/>
      <c r="F116" s="191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</row>
    <row r="117" spans="1:26" ht="12.75" customHeight="1">
      <c r="A117" s="69"/>
      <c r="B117" s="191"/>
      <c r="C117" s="191"/>
      <c r="D117" s="192"/>
      <c r="E117" s="191"/>
      <c r="F117" s="191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</row>
    <row r="118" spans="1:26" ht="12.75" customHeight="1">
      <c r="A118" s="69"/>
      <c r="B118" s="191"/>
      <c r="C118" s="191"/>
      <c r="D118" s="192"/>
      <c r="E118" s="191"/>
      <c r="F118" s="191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</row>
    <row r="119" spans="1:26" ht="12.75" customHeight="1">
      <c r="A119" s="69"/>
      <c r="B119" s="191"/>
      <c r="C119" s="191"/>
      <c r="D119" s="192"/>
      <c r="E119" s="191"/>
      <c r="F119" s="191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</row>
    <row r="120" spans="1:26" ht="12.75" customHeight="1">
      <c r="A120" s="69"/>
      <c r="B120" s="191"/>
      <c r="C120" s="191"/>
      <c r="D120" s="192"/>
      <c r="E120" s="191"/>
      <c r="F120" s="191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</row>
    <row r="121" spans="1:26" ht="12.75" customHeight="1">
      <c r="A121" s="69"/>
      <c r="B121" s="191"/>
      <c r="C121" s="191"/>
      <c r="D121" s="192"/>
      <c r="E121" s="191"/>
      <c r="F121" s="191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</row>
    <row r="122" spans="1:26" ht="12.75" customHeight="1">
      <c r="A122" s="69"/>
      <c r="B122" s="191"/>
      <c r="C122" s="191"/>
      <c r="D122" s="192"/>
      <c r="E122" s="191"/>
      <c r="F122" s="191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</row>
    <row r="123" spans="1:26" ht="12.75" customHeight="1">
      <c r="A123" s="69"/>
      <c r="B123" s="191"/>
      <c r="C123" s="191"/>
      <c r="D123" s="192"/>
      <c r="E123" s="191"/>
      <c r="F123" s="191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</row>
    <row r="124" spans="1:26" ht="12.75" customHeight="1">
      <c r="A124" s="69"/>
      <c r="B124" s="191"/>
      <c r="C124" s="191"/>
      <c r="D124" s="192"/>
      <c r="E124" s="191"/>
      <c r="F124" s="191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</row>
    <row r="125" spans="1:26" ht="12.75" customHeight="1">
      <c r="A125" s="69"/>
      <c r="B125" s="191"/>
      <c r="C125" s="191"/>
      <c r="D125" s="192"/>
      <c r="E125" s="191"/>
      <c r="F125" s="191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</row>
    <row r="126" spans="1:26" ht="12.75" customHeight="1">
      <c r="A126" s="69"/>
      <c r="B126" s="191"/>
      <c r="C126" s="191"/>
      <c r="D126" s="192"/>
      <c r="E126" s="191"/>
      <c r="F126" s="191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</row>
    <row r="127" spans="1:26" ht="12.75" customHeight="1">
      <c r="A127" s="69"/>
      <c r="B127" s="191"/>
      <c r="C127" s="191"/>
      <c r="D127" s="192"/>
      <c r="E127" s="191"/>
      <c r="F127" s="191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</row>
    <row r="128" spans="1:26" ht="12.75" customHeight="1">
      <c r="A128" s="69"/>
      <c r="B128" s="191"/>
      <c r="C128" s="191"/>
      <c r="D128" s="192"/>
      <c r="E128" s="191"/>
      <c r="F128" s="191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</row>
    <row r="129" spans="1:26" ht="12.75" customHeight="1">
      <c r="A129" s="69"/>
      <c r="B129" s="191"/>
      <c r="C129" s="191"/>
      <c r="D129" s="192"/>
      <c r="E129" s="191"/>
      <c r="F129" s="191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</row>
    <row r="130" spans="1:26" ht="12.75" customHeight="1">
      <c r="A130" s="69"/>
      <c r="B130" s="191"/>
      <c r="C130" s="191"/>
      <c r="D130" s="192"/>
      <c r="E130" s="191"/>
      <c r="F130" s="191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</row>
    <row r="131" spans="1:26" ht="12.75" customHeight="1">
      <c r="A131" s="69"/>
      <c r="B131" s="191"/>
      <c r="C131" s="191"/>
      <c r="D131" s="192"/>
      <c r="E131" s="191"/>
      <c r="F131" s="191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</row>
    <row r="132" spans="1:26" ht="12.75" customHeight="1">
      <c r="A132" s="69"/>
      <c r="B132" s="191"/>
      <c r="C132" s="191"/>
      <c r="D132" s="192"/>
      <c r="E132" s="191"/>
      <c r="F132" s="191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</row>
    <row r="133" spans="1:26" ht="12.75" customHeight="1">
      <c r="A133" s="69"/>
      <c r="B133" s="191"/>
      <c r="C133" s="191"/>
      <c r="D133" s="192"/>
      <c r="E133" s="191"/>
      <c r="F133" s="191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</row>
    <row r="134" spans="1:26" ht="12.75" customHeight="1">
      <c r="A134" s="69"/>
      <c r="B134" s="191"/>
      <c r="C134" s="191"/>
      <c r="D134" s="192"/>
      <c r="E134" s="191"/>
      <c r="F134" s="191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</row>
    <row r="135" spans="1:26" ht="12.75" customHeight="1">
      <c r="A135" s="69"/>
      <c r="B135" s="191"/>
      <c r="C135" s="191"/>
      <c r="D135" s="192"/>
      <c r="E135" s="191"/>
      <c r="F135" s="191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</row>
    <row r="136" spans="1:26" ht="12.75" customHeight="1">
      <c r="A136" s="69"/>
      <c r="B136" s="191"/>
      <c r="C136" s="191"/>
      <c r="D136" s="192"/>
      <c r="E136" s="191"/>
      <c r="F136" s="191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</row>
    <row r="137" spans="1:26" ht="12.75" customHeight="1">
      <c r="A137" s="69"/>
      <c r="B137" s="191"/>
      <c r="C137" s="191"/>
      <c r="D137" s="192"/>
      <c r="E137" s="191"/>
      <c r="F137" s="191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</row>
    <row r="138" spans="1:26" ht="12.75" customHeight="1">
      <c r="A138" s="69"/>
      <c r="B138" s="191"/>
      <c r="C138" s="191"/>
      <c r="D138" s="192"/>
      <c r="E138" s="191"/>
      <c r="F138" s="191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</row>
    <row r="139" spans="1:26" ht="12.75" customHeight="1">
      <c r="A139" s="69"/>
      <c r="B139" s="191"/>
      <c r="C139" s="191"/>
      <c r="D139" s="192"/>
      <c r="E139" s="191"/>
      <c r="F139" s="191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</row>
    <row r="140" spans="1:26" ht="12.75" customHeight="1">
      <c r="A140" s="69"/>
      <c r="B140" s="191"/>
      <c r="C140" s="191"/>
      <c r="D140" s="192"/>
      <c r="E140" s="191"/>
      <c r="F140" s="191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</row>
    <row r="141" spans="1:26" ht="12.75" customHeight="1">
      <c r="A141" s="69"/>
      <c r="B141" s="191"/>
      <c r="C141" s="191"/>
      <c r="D141" s="192"/>
      <c r="E141" s="191"/>
      <c r="F141" s="191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</row>
    <row r="142" spans="1:26" ht="12.75" customHeight="1">
      <c r="A142" s="69"/>
      <c r="B142" s="191"/>
      <c r="C142" s="191"/>
      <c r="D142" s="192"/>
      <c r="E142" s="191"/>
      <c r="F142" s="191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</row>
    <row r="143" spans="1:26" ht="12.75" customHeight="1">
      <c r="A143" s="69"/>
      <c r="B143" s="191"/>
      <c r="C143" s="191"/>
      <c r="D143" s="192"/>
      <c r="E143" s="191"/>
      <c r="F143" s="191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</row>
    <row r="144" spans="1:26" ht="12.75" customHeight="1">
      <c r="A144" s="69"/>
      <c r="B144" s="191"/>
      <c r="C144" s="191"/>
      <c r="D144" s="192"/>
      <c r="E144" s="191"/>
      <c r="F144" s="191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</row>
    <row r="145" spans="1:26" ht="12.75" customHeight="1">
      <c r="A145" s="69"/>
      <c r="B145" s="191"/>
      <c r="C145" s="191"/>
      <c r="D145" s="192"/>
      <c r="E145" s="191"/>
      <c r="F145" s="191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</row>
    <row r="146" spans="1:26" ht="12.75" customHeight="1">
      <c r="A146" s="69"/>
      <c r="B146" s="191"/>
      <c r="C146" s="191"/>
      <c r="D146" s="192"/>
      <c r="E146" s="191"/>
      <c r="F146" s="191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</row>
    <row r="147" spans="1:26" ht="12.75" customHeight="1">
      <c r="A147" s="69"/>
      <c r="B147" s="191"/>
      <c r="C147" s="191"/>
      <c r="D147" s="192"/>
      <c r="E147" s="191"/>
      <c r="F147" s="191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</row>
    <row r="148" spans="1:26" ht="12.75" customHeight="1">
      <c r="A148" s="69"/>
      <c r="B148" s="191"/>
      <c r="C148" s="191"/>
      <c r="D148" s="192"/>
      <c r="E148" s="191"/>
      <c r="F148" s="191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</row>
    <row r="149" spans="1:26" ht="12.75" customHeight="1">
      <c r="A149" s="69"/>
      <c r="B149" s="191"/>
      <c r="C149" s="191"/>
      <c r="D149" s="192"/>
      <c r="E149" s="191"/>
      <c r="F149" s="191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</row>
    <row r="150" spans="1:26" ht="12.75" customHeight="1">
      <c r="A150" s="69"/>
      <c r="B150" s="191"/>
      <c r="C150" s="191"/>
      <c r="D150" s="192"/>
      <c r="E150" s="191"/>
      <c r="F150" s="191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</row>
    <row r="151" spans="1:26" ht="12.75" customHeight="1">
      <c r="A151" s="69"/>
      <c r="B151" s="191"/>
      <c r="C151" s="191"/>
      <c r="D151" s="192"/>
      <c r="E151" s="191"/>
      <c r="F151" s="191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</row>
    <row r="152" spans="1:26" ht="12.75" customHeight="1">
      <c r="A152" s="69"/>
      <c r="B152" s="191"/>
      <c r="C152" s="191"/>
      <c r="D152" s="192"/>
      <c r="E152" s="191"/>
      <c r="F152" s="191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</row>
    <row r="153" spans="1:26" ht="12.75" customHeight="1">
      <c r="A153" s="69"/>
      <c r="B153" s="191"/>
      <c r="C153" s="191"/>
      <c r="D153" s="192"/>
      <c r="E153" s="191"/>
      <c r="F153" s="191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</row>
    <row r="154" spans="1:26" ht="12.75" customHeight="1">
      <c r="A154" s="69"/>
      <c r="B154" s="191"/>
      <c r="C154" s="191"/>
      <c r="D154" s="192"/>
      <c r="E154" s="191"/>
      <c r="F154" s="191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</row>
    <row r="155" spans="1:26" ht="12.75" customHeight="1">
      <c r="A155" s="69"/>
      <c r="B155" s="191"/>
      <c r="C155" s="191"/>
      <c r="D155" s="192"/>
      <c r="E155" s="191"/>
      <c r="F155" s="191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</row>
    <row r="156" spans="1:26" ht="12.75" customHeight="1">
      <c r="A156" s="69"/>
      <c r="B156" s="191"/>
      <c r="C156" s="191"/>
      <c r="D156" s="192"/>
      <c r="E156" s="191"/>
      <c r="F156" s="191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</row>
    <row r="157" spans="1:26" ht="12.75" customHeight="1">
      <c r="A157" s="69"/>
      <c r="B157" s="191"/>
      <c r="C157" s="191"/>
      <c r="D157" s="192"/>
      <c r="E157" s="191"/>
      <c r="F157" s="191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</row>
    <row r="158" spans="1:26" ht="12.75" customHeight="1">
      <c r="A158" s="69"/>
      <c r="B158" s="191"/>
      <c r="C158" s="191"/>
      <c r="D158" s="192"/>
      <c r="E158" s="191"/>
      <c r="F158" s="191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</row>
    <row r="159" spans="1:26" ht="12.75" customHeight="1">
      <c r="A159" s="69"/>
      <c r="B159" s="191"/>
      <c r="C159" s="191"/>
      <c r="D159" s="192"/>
      <c r="E159" s="191"/>
      <c r="F159" s="191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</row>
    <row r="160" spans="1:26" ht="12.75" customHeight="1">
      <c r="A160" s="69"/>
      <c r="B160" s="191"/>
      <c r="C160" s="191"/>
      <c r="D160" s="192"/>
      <c r="E160" s="191"/>
      <c r="F160" s="191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</row>
    <row r="161" spans="1:26" ht="12.75" customHeight="1">
      <c r="A161" s="69"/>
      <c r="B161" s="191"/>
      <c r="C161" s="191"/>
      <c r="D161" s="192"/>
      <c r="E161" s="191"/>
      <c r="F161" s="191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</row>
    <row r="162" spans="1:26" ht="12.75" customHeight="1">
      <c r="A162" s="69"/>
      <c r="B162" s="191"/>
      <c r="C162" s="191"/>
      <c r="D162" s="192"/>
      <c r="E162" s="191"/>
      <c r="F162" s="191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</row>
    <row r="163" spans="1:26" ht="12.75" customHeight="1">
      <c r="A163" s="69"/>
      <c r="B163" s="191"/>
      <c r="C163" s="191"/>
      <c r="D163" s="192"/>
      <c r="E163" s="191"/>
      <c r="F163" s="191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</row>
    <row r="164" spans="1:26" ht="12.75" customHeight="1">
      <c r="A164" s="69"/>
      <c r="B164" s="191"/>
      <c r="C164" s="191"/>
      <c r="D164" s="192"/>
      <c r="E164" s="191"/>
      <c r="F164" s="191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</row>
    <row r="165" spans="1:26" ht="12.75" customHeight="1">
      <c r="A165" s="69"/>
      <c r="B165" s="191"/>
      <c r="C165" s="191"/>
      <c r="D165" s="192"/>
      <c r="E165" s="191"/>
      <c r="F165" s="191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</row>
    <row r="166" spans="1:26" ht="12.75" customHeight="1">
      <c r="A166" s="69"/>
      <c r="B166" s="191"/>
      <c r="C166" s="191"/>
      <c r="D166" s="192"/>
      <c r="E166" s="191"/>
      <c r="F166" s="191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</row>
    <row r="167" spans="1:26" ht="12.75" customHeight="1">
      <c r="A167" s="69"/>
      <c r="B167" s="191"/>
      <c r="C167" s="191"/>
      <c r="D167" s="192"/>
      <c r="E167" s="191"/>
      <c r="F167" s="191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</row>
    <row r="168" spans="1:26" ht="12.75" customHeight="1">
      <c r="A168" s="69"/>
      <c r="B168" s="191"/>
      <c r="C168" s="191"/>
      <c r="D168" s="192"/>
      <c r="E168" s="191"/>
      <c r="F168" s="191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</row>
    <row r="169" spans="1:26" ht="12.75" customHeight="1">
      <c r="A169" s="69"/>
      <c r="B169" s="191"/>
      <c r="C169" s="191"/>
      <c r="D169" s="192"/>
      <c r="E169" s="191"/>
      <c r="F169" s="191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</row>
    <row r="170" spans="1:26" ht="12.75" customHeight="1">
      <c r="A170" s="69"/>
      <c r="B170" s="191"/>
      <c r="C170" s="191"/>
      <c r="D170" s="192"/>
      <c r="E170" s="191"/>
      <c r="F170" s="191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</row>
    <row r="171" spans="1:26" ht="12.75" customHeight="1">
      <c r="A171" s="69"/>
      <c r="B171" s="191"/>
      <c r="C171" s="191"/>
      <c r="D171" s="192"/>
      <c r="E171" s="191"/>
      <c r="F171" s="191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</row>
    <row r="172" spans="1:26" ht="12.75" customHeight="1">
      <c r="A172" s="69"/>
      <c r="B172" s="191"/>
      <c r="C172" s="191"/>
      <c r="D172" s="192"/>
      <c r="E172" s="191"/>
      <c r="F172" s="191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</row>
    <row r="173" spans="1:26" ht="12.75" customHeight="1">
      <c r="A173" s="69"/>
      <c r="B173" s="191"/>
      <c r="C173" s="191"/>
      <c r="D173" s="192"/>
      <c r="E173" s="191"/>
      <c r="F173" s="191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</row>
    <row r="174" spans="1:26" ht="12.75" customHeight="1">
      <c r="A174" s="69"/>
      <c r="B174" s="191"/>
      <c r="C174" s="191"/>
      <c r="D174" s="192"/>
      <c r="E174" s="191"/>
      <c r="F174" s="191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</row>
    <row r="175" spans="1:26" ht="12.75" customHeight="1">
      <c r="A175" s="69"/>
      <c r="B175" s="191"/>
      <c r="C175" s="191"/>
      <c r="D175" s="192"/>
      <c r="E175" s="191"/>
      <c r="F175" s="191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</row>
    <row r="176" spans="1:26" ht="12.75" customHeight="1">
      <c r="A176" s="69"/>
      <c r="B176" s="191"/>
      <c r="C176" s="191"/>
      <c r="D176" s="192"/>
      <c r="E176" s="191"/>
      <c r="F176" s="191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</row>
    <row r="177" spans="1:26" ht="12.75" customHeight="1">
      <c r="A177" s="69"/>
      <c r="B177" s="191"/>
      <c r="C177" s="191"/>
      <c r="D177" s="192"/>
      <c r="E177" s="191"/>
      <c r="F177" s="191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</row>
    <row r="178" spans="1:26" ht="12.75" customHeight="1">
      <c r="A178" s="69"/>
      <c r="B178" s="191"/>
      <c r="C178" s="191"/>
      <c r="D178" s="192"/>
      <c r="E178" s="191"/>
      <c r="F178" s="191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</row>
    <row r="179" spans="1:26" ht="12.75" customHeight="1">
      <c r="A179" s="69"/>
      <c r="B179" s="191"/>
      <c r="C179" s="191"/>
      <c r="D179" s="192"/>
      <c r="E179" s="191"/>
      <c r="F179" s="191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</row>
    <row r="180" spans="1:26" ht="12.75" customHeight="1">
      <c r="A180" s="69"/>
      <c r="B180" s="191"/>
      <c r="C180" s="191"/>
      <c r="D180" s="192"/>
      <c r="E180" s="191"/>
      <c r="F180" s="191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</row>
    <row r="181" spans="1:26" ht="12.75" customHeight="1">
      <c r="A181" s="69"/>
      <c r="B181" s="191"/>
      <c r="C181" s="191"/>
      <c r="D181" s="192"/>
      <c r="E181" s="191"/>
      <c r="F181" s="191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</row>
    <row r="182" spans="1:26" ht="12.75" customHeight="1">
      <c r="A182" s="69"/>
      <c r="B182" s="191"/>
      <c r="C182" s="191"/>
      <c r="D182" s="192"/>
      <c r="E182" s="191"/>
      <c r="F182" s="191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</row>
    <row r="183" spans="1:26" ht="12.75" customHeight="1">
      <c r="A183" s="69"/>
      <c r="B183" s="191"/>
      <c r="C183" s="191"/>
      <c r="D183" s="192"/>
      <c r="E183" s="191"/>
      <c r="F183" s="191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</row>
    <row r="184" spans="1:26" ht="12.75" customHeight="1">
      <c r="A184" s="69"/>
      <c r="B184" s="191"/>
      <c r="C184" s="191"/>
      <c r="D184" s="192"/>
      <c r="E184" s="191"/>
      <c r="F184" s="191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</row>
    <row r="185" spans="1:26" ht="12.75" customHeight="1">
      <c r="A185" s="69"/>
      <c r="B185" s="191"/>
      <c r="C185" s="191"/>
      <c r="D185" s="192"/>
      <c r="E185" s="191"/>
      <c r="F185" s="191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</row>
    <row r="186" spans="1:26" ht="12.75" customHeight="1">
      <c r="A186" s="69"/>
      <c r="B186" s="191"/>
      <c r="C186" s="191"/>
      <c r="D186" s="192"/>
      <c r="E186" s="191"/>
      <c r="F186" s="191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</row>
    <row r="187" spans="1:26" ht="12.75" customHeight="1">
      <c r="A187" s="69"/>
      <c r="B187" s="191"/>
      <c r="C187" s="191"/>
      <c r="D187" s="192"/>
      <c r="E187" s="191"/>
      <c r="F187" s="191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</row>
    <row r="188" spans="1:26" ht="12.75" customHeight="1">
      <c r="A188" s="69"/>
      <c r="B188" s="191"/>
      <c r="C188" s="191"/>
      <c r="D188" s="192"/>
      <c r="E188" s="191"/>
      <c r="F188" s="191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</row>
    <row r="189" spans="1:26" ht="12.75" customHeight="1">
      <c r="A189" s="69"/>
      <c r="B189" s="191"/>
      <c r="C189" s="191"/>
      <c r="D189" s="192"/>
      <c r="E189" s="191"/>
      <c r="F189" s="191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</row>
    <row r="190" spans="1:26" ht="12.75" customHeight="1">
      <c r="A190" s="69"/>
      <c r="B190" s="191"/>
      <c r="C190" s="191"/>
      <c r="D190" s="192"/>
      <c r="E190" s="191"/>
      <c r="F190" s="191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</row>
    <row r="191" spans="1:26" ht="12.75" customHeight="1">
      <c r="A191" s="69"/>
      <c r="B191" s="191"/>
      <c r="C191" s="191"/>
      <c r="D191" s="192"/>
      <c r="E191" s="191"/>
      <c r="F191" s="191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</row>
    <row r="192" spans="1:26" ht="12.75" customHeight="1">
      <c r="A192" s="69"/>
      <c r="B192" s="191"/>
      <c r="C192" s="191"/>
      <c r="D192" s="192"/>
      <c r="E192" s="191"/>
      <c r="F192" s="191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</row>
    <row r="193" spans="1:26" ht="12.75" customHeight="1">
      <c r="A193" s="69"/>
      <c r="B193" s="191"/>
      <c r="C193" s="191"/>
      <c r="D193" s="192"/>
      <c r="E193" s="191"/>
      <c r="F193" s="191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</row>
    <row r="194" spans="1:26" ht="12.75" customHeight="1">
      <c r="A194" s="69"/>
      <c r="B194" s="191"/>
      <c r="C194" s="191"/>
      <c r="D194" s="192"/>
      <c r="E194" s="191"/>
      <c r="F194" s="191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</row>
    <row r="195" spans="1:26" ht="12.75" customHeight="1">
      <c r="A195" s="69"/>
      <c r="B195" s="191"/>
      <c r="C195" s="191"/>
      <c r="D195" s="192"/>
      <c r="E195" s="191"/>
      <c r="F195" s="191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</row>
    <row r="196" spans="1:26" ht="12.75" customHeight="1">
      <c r="A196" s="69"/>
      <c r="B196" s="191"/>
      <c r="C196" s="191"/>
      <c r="D196" s="192"/>
      <c r="E196" s="191"/>
      <c r="F196" s="191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</row>
    <row r="197" spans="1:26" ht="12.75" customHeight="1">
      <c r="A197" s="69"/>
      <c r="B197" s="191"/>
      <c r="C197" s="191"/>
      <c r="D197" s="192"/>
      <c r="E197" s="191"/>
      <c r="F197" s="191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</row>
    <row r="198" spans="1:26" ht="12.75" customHeight="1">
      <c r="A198" s="69"/>
      <c r="B198" s="191"/>
      <c r="C198" s="191"/>
      <c r="D198" s="192"/>
      <c r="E198" s="191"/>
      <c r="F198" s="191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</row>
    <row r="199" spans="1:26" ht="12.75" customHeight="1">
      <c r="A199" s="69"/>
      <c r="B199" s="191"/>
      <c r="C199" s="191"/>
      <c r="D199" s="192"/>
      <c r="E199" s="191"/>
      <c r="F199" s="191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</row>
    <row r="200" spans="1:26" ht="12.75" customHeight="1">
      <c r="A200" s="69"/>
      <c r="B200" s="191"/>
      <c r="C200" s="191"/>
      <c r="D200" s="192"/>
      <c r="E200" s="191"/>
      <c r="F200" s="191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</row>
    <row r="201" spans="1:26" ht="12.75" customHeight="1">
      <c r="A201" s="69"/>
      <c r="B201" s="191"/>
      <c r="C201" s="191"/>
      <c r="D201" s="192"/>
      <c r="E201" s="191"/>
      <c r="F201" s="191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</row>
    <row r="202" spans="1:26" ht="12.75" customHeight="1">
      <c r="A202" s="69"/>
      <c r="B202" s="191"/>
      <c r="C202" s="191"/>
      <c r="D202" s="192"/>
      <c r="E202" s="191"/>
      <c r="F202" s="191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</row>
    <row r="203" spans="1:26" ht="12.75" customHeight="1">
      <c r="A203" s="69"/>
      <c r="B203" s="191"/>
      <c r="C203" s="191"/>
      <c r="D203" s="192"/>
      <c r="E203" s="191"/>
      <c r="F203" s="191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</row>
    <row r="204" spans="1:26" ht="12.75" customHeight="1">
      <c r="A204" s="69"/>
      <c r="B204" s="191"/>
      <c r="C204" s="191"/>
      <c r="D204" s="192"/>
      <c r="E204" s="191"/>
      <c r="F204" s="191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</row>
    <row r="205" spans="1:26" ht="12.75" customHeight="1">
      <c r="A205" s="69"/>
      <c r="B205" s="191"/>
      <c r="C205" s="191"/>
      <c r="D205" s="192"/>
      <c r="E205" s="191"/>
      <c r="F205" s="191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</row>
    <row r="206" spans="1:26" ht="12.75" customHeight="1">
      <c r="A206" s="69"/>
      <c r="B206" s="191"/>
      <c r="C206" s="191"/>
      <c r="D206" s="192"/>
      <c r="E206" s="191"/>
      <c r="F206" s="191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</row>
    <row r="207" spans="1:26" ht="12.75" customHeight="1">
      <c r="A207" s="69"/>
      <c r="B207" s="191"/>
      <c r="C207" s="191"/>
      <c r="D207" s="192"/>
      <c r="E207" s="191"/>
      <c r="F207" s="191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</row>
    <row r="208" spans="1:26" ht="12.75" customHeight="1">
      <c r="A208" s="69"/>
      <c r="B208" s="191"/>
      <c r="C208" s="191"/>
      <c r="D208" s="192"/>
      <c r="E208" s="191"/>
      <c r="F208" s="191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</row>
    <row r="209" spans="1:26" ht="12.75" customHeight="1">
      <c r="A209" s="69"/>
      <c r="B209" s="191"/>
      <c r="C209" s="191"/>
      <c r="D209" s="192"/>
      <c r="E209" s="191"/>
      <c r="F209" s="191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</row>
    <row r="210" spans="1:26" ht="12.75" customHeight="1">
      <c r="A210" s="69"/>
      <c r="B210" s="191"/>
      <c r="C210" s="191"/>
      <c r="D210" s="192"/>
      <c r="E210" s="191"/>
      <c r="F210" s="191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</row>
    <row r="211" spans="1:26" ht="12.75" customHeight="1">
      <c r="A211" s="69"/>
      <c r="B211" s="191"/>
      <c r="C211" s="191"/>
      <c r="D211" s="192"/>
      <c r="E211" s="191"/>
      <c r="F211" s="191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</row>
    <row r="212" spans="1:26" ht="12.75" customHeight="1">
      <c r="A212" s="69"/>
      <c r="B212" s="191"/>
      <c r="C212" s="191"/>
      <c r="D212" s="192"/>
      <c r="E212" s="191"/>
      <c r="F212" s="191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</row>
    <row r="213" spans="1:26" ht="12.75" customHeight="1">
      <c r="A213" s="69"/>
      <c r="B213" s="191"/>
      <c r="C213" s="191"/>
      <c r="D213" s="192"/>
      <c r="E213" s="191"/>
      <c r="F213" s="191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</row>
    <row r="214" spans="1:26" ht="12.75" customHeight="1">
      <c r="A214" s="69"/>
      <c r="B214" s="191"/>
      <c r="C214" s="191"/>
      <c r="D214" s="192"/>
      <c r="E214" s="191"/>
      <c r="F214" s="191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</row>
    <row r="215" spans="1:26" ht="12.75" customHeight="1">
      <c r="A215" s="69"/>
      <c r="B215" s="191"/>
      <c r="C215" s="191"/>
      <c r="D215" s="192"/>
      <c r="E215" s="191"/>
      <c r="F215" s="191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</row>
    <row r="216" spans="1:26" ht="12.75" customHeight="1">
      <c r="A216" s="69"/>
      <c r="B216" s="191"/>
      <c r="C216" s="191"/>
      <c r="D216" s="192"/>
      <c r="E216" s="191"/>
      <c r="F216" s="191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</row>
    <row r="217" spans="1:26" ht="12.75" customHeight="1">
      <c r="A217" s="69"/>
      <c r="B217" s="191"/>
      <c r="C217" s="191"/>
      <c r="D217" s="192"/>
      <c r="E217" s="191"/>
      <c r="F217" s="191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</row>
    <row r="218" spans="1:26" ht="12.75" customHeight="1">
      <c r="A218" s="69"/>
      <c r="B218" s="191"/>
      <c r="C218" s="191"/>
      <c r="D218" s="192"/>
      <c r="E218" s="191"/>
      <c r="F218" s="191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</row>
    <row r="219" spans="1:26" ht="12.75" customHeight="1">
      <c r="A219" s="69"/>
      <c r="B219" s="191"/>
      <c r="C219" s="191"/>
      <c r="D219" s="192"/>
      <c r="E219" s="191"/>
      <c r="F219" s="191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</row>
    <row r="220" spans="1:26" ht="12.75" customHeight="1">
      <c r="A220" s="69"/>
      <c r="B220" s="191"/>
      <c r="C220" s="191"/>
      <c r="D220" s="192"/>
      <c r="E220" s="191"/>
      <c r="F220" s="191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</row>
    <row r="221" spans="1:26" ht="12.75" customHeight="1">
      <c r="A221" s="69"/>
      <c r="B221" s="191"/>
      <c r="C221" s="191"/>
      <c r="D221" s="192"/>
      <c r="E221" s="191"/>
      <c r="F221" s="191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</row>
    <row r="222" spans="1:26" ht="12.75" customHeight="1">
      <c r="A222" s="69"/>
      <c r="B222" s="191"/>
      <c r="C222" s="191"/>
      <c r="D222" s="192"/>
      <c r="E222" s="191"/>
      <c r="F222" s="191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</row>
    <row r="223" spans="1:26" ht="12.75" customHeight="1">
      <c r="A223" s="69"/>
      <c r="B223" s="191"/>
      <c r="C223" s="191"/>
      <c r="D223" s="192"/>
      <c r="E223" s="191"/>
      <c r="F223" s="191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</row>
    <row r="224" spans="1:26" ht="12.75" customHeight="1">
      <c r="A224" s="69"/>
      <c r="B224" s="191"/>
      <c r="C224" s="191"/>
      <c r="D224" s="192"/>
      <c r="E224" s="191"/>
      <c r="F224" s="191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</row>
    <row r="225" spans="1:26" ht="12.75" customHeight="1">
      <c r="A225" s="69"/>
      <c r="B225" s="191"/>
      <c r="C225" s="191"/>
      <c r="D225" s="192"/>
      <c r="E225" s="191"/>
      <c r="F225" s="191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</row>
    <row r="226" spans="1:26" ht="12.75" customHeight="1">
      <c r="A226" s="69"/>
      <c r="B226" s="191"/>
      <c r="C226" s="191"/>
      <c r="D226" s="192"/>
      <c r="E226" s="191"/>
      <c r="F226" s="191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</row>
    <row r="227" spans="1:26" ht="12.75" customHeight="1">
      <c r="A227" s="69"/>
      <c r="B227" s="191"/>
      <c r="C227" s="191"/>
      <c r="D227" s="192"/>
      <c r="E227" s="191"/>
      <c r="F227" s="191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</row>
    <row r="228" spans="1:26" ht="12.75" customHeight="1">
      <c r="A228" s="69"/>
      <c r="B228" s="191"/>
      <c r="C228" s="191"/>
      <c r="D228" s="192"/>
      <c r="E228" s="191"/>
      <c r="F228" s="191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</row>
    <row r="229" spans="1:26" ht="12.75" customHeight="1">
      <c r="A229" s="69"/>
      <c r="B229" s="191"/>
      <c r="C229" s="191"/>
      <c r="D229" s="192"/>
      <c r="E229" s="191"/>
      <c r="F229" s="191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</row>
    <row r="230" spans="1:26" ht="12.75" customHeight="1">
      <c r="A230" s="69"/>
      <c r="B230" s="191"/>
      <c r="C230" s="191"/>
      <c r="D230" s="192"/>
      <c r="E230" s="191"/>
      <c r="F230" s="191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</row>
    <row r="231" spans="1:26" ht="12.75" customHeight="1">
      <c r="A231" s="69"/>
      <c r="B231" s="191"/>
      <c r="C231" s="191"/>
      <c r="D231" s="192"/>
      <c r="E231" s="191"/>
      <c r="F231" s="191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</row>
    <row r="232" spans="1:26" ht="12.75" customHeight="1">
      <c r="A232" s="69"/>
      <c r="B232" s="191"/>
      <c r="C232" s="191"/>
      <c r="D232" s="192"/>
      <c r="E232" s="191"/>
      <c r="F232" s="191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</row>
    <row r="233" spans="1:26" ht="12.75" customHeight="1">
      <c r="A233" s="69"/>
      <c r="B233" s="191"/>
      <c r="C233" s="191"/>
      <c r="D233" s="192"/>
      <c r="E233" s="191"/>
      <c r="F233" s="191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</row>
    <row r="234" spans="1:26" ht="12.75" customHeight="1">
      <c r="A234" s="69"/>
      <c r="B234" s="191"/>
      <c r="C234" s="191"/>
      <c r="D234" s="192"/>
      <c r="E234" s="191"/>
      <c r="F234" s="191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</row>
    <row r="235" spans="1:26" ht="12.75" customHeight="1">
      <c r="A235" s="69"/>
      <c r="B235" s="191"/>
      <c r="C235" s="191"/>
      <c r="D235" s="192"/>
      <c r="E235" s="191"/>
      <c r="F235" s="191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</row>
    <row r="236" spans="1:26" ht="12.75" customHeight="1">
      <c r="A236" s="69"/>
      <c r="B236" s="191"/>
      <c r="C236" s="191"/>
      <c r="D236" s="192"/>
      <c r="E236" s="191"/>
      <c r="F236" s="191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</row>
    <row r="237" spans="1:26" ht="12.75" customHeight="1">
      <c r="A237" s="69"/>
      <c r="B237" s="191"/>
      <c r="C237" s="191"/>
      <c r="D237" s="192"/>
      <c r="E237" s="191"/>
      <c r="F237" s="191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</row>
    <row r="238" spans="1:26" ht="12.75" customHeight="1">
      <c r="A238" s="69"/>
      <c r="B238" s="191"/>
      <c r="C238" s="191"/>
      <c r="D238" s="192"/>
      <c r="E238" s="191"/>
      <c r="F238" s="191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</row>
    <row r="239" spans="1:26" ht="12.75" customHeight="1">
      <c r="A239" s="69"/>
      <c r="B239" s="191"/>
      <c r="C239" s="191"/>
      <c r="D239" s="192"/>
      <c r="E239" s="191"/>
      <c r="F239" s="191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</row>
    <row r="240" spans="1:26" ht="12.75" customHeight="1">
      <c r="A240" s="69"/>
      <c r="B240" s="191"/>
      <c r="C240" s="191"/>
      <c r="D240" s="192"/>
      <c r="E240" s="191"/>
      <c r="F240" s="191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</row>
    <row r="241" spans="1:26" ht="12.75" customHeight="1">
      <c r="A241" s="69"/>
      <c r="B241" s="191"/>
      <c r="C241" s="191"/>
      <c r="D241" s="192"/>
      <c r="E241" s="191"/>
      <c r="F241" s="191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</row>
    <row r="242" spans="1:26" ht="12.75" customHeight="1">
      <c r="A242" s="69"/>
      <c r="B242" s="191"/>
      <c r="C242" s="191"/>
      <c r="D242" s="192"/>
      <c r="E242" s="191"/>
      <c r="F242" s="191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</row>
    <row r="243" spans="1:26" ht="12.75" customHeight="1">
      <c r="A243" s="69"/>
      <c r="B243" s="191"/>
      <c r="C243" s="191"/>
      <c r="D243" s="192"/>
      <c r="E243" s="191"/>
      <c r="F243" s="191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</row>
    <row r="244" spans="1:26" ht="12.75" customHeight="1">
      <c r="A244" s="69"/>
      <c r="B244" s="191"/>
      <c r="C244" s="191"/>
      <c r="D244" s="192"/>
      <c r="E244" s="191"/>
      <c r="F244" s="191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</row>
    <row r="245" spans="1:26" ht="12.75" customHeight="1">
      <c r="A245" s="69"/>
      <c r="B245" s="191"/>
      <c r="C245" s="191"/>
      <c r="D245" s="192"/>
      <c r="E245" s="191"/>
      <c r="F245" s="191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</row>
    <row r="246" spans="1:26" ht="12.75" customHeight="1">
      <c r="A246" s="69"/>
      <c r="B246" s="191"/>
      <c r="C246" s="191"/>
      <c r="D246" s="192"/>
      <c r="E246" s="191"/>
      <c r="F246" s="191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</row>
    <row r="247" spans="1:26" ht="12.75" customHeight="1">
      <c r="A247" s="69"/>
      <c r="B247" s="191"/>
      <c r="C247" s="191"/>
      <c r="D247" s="192"/>
      <c r="E247" s="191"/>
      <c r="F247" s="191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</row>
    <row r="248" spans="1:26" ht="12.75" customHeight="1">
      <c r="A248" s="69"/>
      <c r="B248" s="191"/>
      <c r="C248" s="191"/>
      <c r="D248" s="192"/>
      <c r="E248" s="191"/>
      <c r="F248" s="191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</row>
    <row r="249" spans="1:26" ht="12.75" customHeight="1">
      <c r="A249" s="69"/>
      <c r="B249" s="191"/>
      <c r="C249" s="191"/>
      <c r="D249" s="192"/>
      <c r="E249" s="191"/>
      <c r="F249" s="191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</row>
    <row r="250" spans="1:26" ht="12.75" customHeight="1">
      <c r="A250" s="69"/>
      <c r="B250" s="191"/>
      <c r="C250" s="191"/>
      <c r="D250" s="192"/>
      <c r="E250" s="191"/>
      <c r="F250" s="191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</row>
    <row r="251" spans="1:26" ht="12.75" customHeight="1">
      <c r="A251" s="69"/>
      <c r="B251" s="191"/>
      <c r="C251" s="191"/>
      <c r="D251" s="192"/>
      <c r="E251" s="191"/>
      <c r="F251" s="191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</row>
    <row r="252" spans="1:26" ht="12.75" customHeight="1">
      <c r="A252" s="69"/>
      <c r="B252" s="191"/>
      <c r="C252" s="191"/>
      <c r="D252" s="192"/>
      <c r="E252" s="191"/>
      <c r="F252" s="191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</row>
    <row r="253" spans="1:26" ht="12.75" customHeight="1">
      <c r="A253" s="69"/>
      <c r="B253" s="191"/>
      <c r="C253" s="191"/>
      <c r="D253" s="192"/>
      <c r="E253" s="191"/>
      <c r="F253" s="191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</row>
    <row r="254" spans="1:26" ht="12.75" customHeight="1">
      <c r="A254" s="69"/>
      <c r="B254" s="191"/>
      <c r="C254" s="191"/>
      <c r="D254" s="192"/>
      <c r="E254" s="191"/>
      <c r="F254" s="191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</row>
    <row r="255" spans="1:26" ht="12.75" customHeight="1">
      <c r="A255" s="69"/>
      <c r="B255" s="191"/>
      <c r="C255" s="191"/>
      <c r="D255" s="192"/>
      <c r="E255" s="191"/>
      <c r="F255" s="191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</row>
    <row r="256" spans="1:26" ht="12.75" customHeight="1">
      <c r="A256" s="69"/>
      <c r="B256" s="191"/>
      <c r="C256" s="191"/>
      <c r="D256" s="192"/>
      <c r="E256" s="191"/>
      <c r="F256" s="191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</row>
    <row r="257" spans="1:26" ht="12.75" customHeight="1">
      <c r="A257" s="69"/>
      <c r="B257" s="191"/>
      <c r="C257" s="191"/>
      <c r="D257" s="192"/>
      <c r="E257" s="191"/>
      <c r="F257" s="191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</row>
    <row r="258" spans="1:26" ht="12.75" customHeight="1">
      <c r="A258" s="69"/>
      <c r="B258" s="191"/>
      <c r="C258" s="191"/>
      <c r="D258" s="192"/>
      <c r="E258" s="191"/>
      <c r="F258" s="191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</row>
    <row r="259" spans="1:26" ht="12.75" customHeight="1">
      <c r="A259" s="69"/>
      <c r="B259" s="191"/>
      <c r="C259" s="191"/>
      <c r="D259" s="192"/>
      <c r="E259" s="191"/>
      <c r="F259" s="191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</row>
    <row r="260" spans="1:26" ht="12.75" customHeight="1">
      <c r="A260" s="69"/>
      <c r="B260" s="191"/>
      <c r="C260" s="191"/>
      <c r="D260" s="192"/>
      <c r="E260" s="191"/>
      <c r="F260" s="191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</row>
    <row r="261" spans="1:26" ht="12.75" customHeight="1">
      <c r="A261" s="69"/>
      <c r="B261" s="191"/>
      <c r="C261" s="191"/>
      <c r="D261" s="192"/>
      <c r="E261" s="191"/>
      <c r="F261" s="191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</row>
    <row r="262" spans="1:26" ht="12.75" customHeight="1">
      <c r="A262" s="69"/>
      <c r="B262" s="191"/>
      <c r="C262" s="191"/>
      <c r="D262" s="192"/>
      <c r="E262" s="191"/>
      <c r="F262" s="191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</row>
    <row r="263" spans="1:26" ht="12.75" customHeight="1">
      <c r="A263" s="69"/>
      <c r="B263" s="191"/>
      <c r="C263" s="191"/>
      <c r="D263" s="192"/>
      <c r="E263" s="191"/>
      <c r="F263" s="191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</row>
    <row r="264" spans="1:26" ht="12.75" customHeight="1">
      <c r="A264" s="69"/>
      <c r="B264" s="191"/>
      <c r="C264" s="191"/>
      <c r="D264" s="192"/>
      <c r="E264" s="191"/>
      <c r="F264" s="191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</row>
    <row r="265" spans="1:26" ht="12.75" customHeight="1">
      <c r="A265" s="69"/>
      <c r="B265" s="191"/>
      <c r="C265" s="191"/>
      <c r="D265" s="192"/>
      <c r="E265" s="191"/>
      <c r="F265" s="191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</row>
    <row r="266" spans="1:26" ht="12.75" customHeight="1">
      <c r="A266" s="69"/>
      <c r="B266" s="191"/>
      <c r="C266" s="191"/>
      <c r="D266" s="192"/>
      <c r="E266" s="191"/>
      <c r="F266" s="191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</row>
    <row r="267" spans="1:26" ht="12.75" customHeight="1">
      <c r="A267" s="69"/>
      <c r="B267" s="191"/>
      <c r="C267" s="191"/>
      <c r="D267" s="192"/>
      <c r="E267" s="191"/>
      <c r="F267" s="191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</row>
    <row r="268" spans="1:26" ht="12.75" customHeight="1">
      <c r="A268" s="69"/>
      <c r="B268" s="191"/>
      <c r="C268" s="191"/>
      <c r="D268" s="192"/>
      <c r="E268" s="191"/>
      <c r="F268" s="191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</row>
    <row r="269" spans="1:26" ht="12.75" customHeight="1">
      <c r="A269" s="69"/>
      <c r="B269" s="191"/>
      <c r="C269" s="191"/>
      <c r="D269" s="192"/>
      <c r="E269" s="191"/>
      <c r="F269" s="191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</row>
    <row r="270" spans="1:26" ht="12.75" customHeight="1">
      <c r="A270" s="69"/>
      <c r="B270" s="191"/>
      <c r="C270" s="191"/>
      <c r="D270" s="192"/>
      <c r="E270" s="191"/>
      <c r="F270" s="191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</row>
    <row r="271" spans="1:26" ht="12.75" customHeight="1">
      <c r="A271" s="69"/>
      <c r="B271" s="191"/>
      <c r="C271" s="191"/>
      <c r="D271" s="192"/>
      <c r="E271" s="191"/>
      <c r="F271" s="191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</row>
    <row r="272" spans="1:26" ht="12.75" customHeight="1">
      <c r="A272" s="69"/>
      <c r="B272" s="191"/>
      <c r="C272" s="191"/>
      <c r="D272" s="192"/>
      <c r="E272" s="191"/>
      <c r="F272" s="191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</row>
    <row r="273" spans="1:26" ht="12.75" customHeight="1">
      <c r="A273" s="69"/>
      <c r="B273" s="191"/>
      <c r="C273" s="191"/>
      <c r="D273" s="192"/>
      <c r="E273" s="191"/>
      <c r="F273" s="191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</row>
    <row r="274" spans="1:26" ht="12.75" customHeight="1">
      <c r="A274" s="69"/>
      <c r="B274" s="191"/>
      <c r="C274" s="191"/>
      <c r="D274" s="192"/>
      <c r="E274" s="191"/>
      <c r="F274" s="191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</row>
    <row r="275" spans="1:26" ht="12.75" customHeight="1">
      <c r="A275" s="69"/>
      <c r="B275" s="191"/>
      <c r="C275" s="191"/>
      <c r="D275" s="192"/>
      <c r="E275" s="191"/>
      <c r="F275" s="191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</row>
    <row r="276" spans="1:26" ht="12.75" customHeight="1">
      <c r="A276" s="69"/>
      <c r="B276" s="191"/>
      <c r="C276" s="191"/>
      <c r="D276" s="192"/>
      <c r="E276" s="191"/>
      <c r="F276" s="191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</row>
    <row r="277" spans="1:26" ht="12.75" customHeight="1">
      <c r="A277" s="69"/>
      <c r="B277" s="191"/>
      <c r="C277" s="191"/>
      <c r="D277" s="192"/>
      <c r="E277" s="191"/>
      <c r="F277" s="191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</row>
    <row r="278" spans="1:26" ht="12.75" customHeight="1">
      <c r="A278" s="69"/>
      <c r="B278" s="191"/>
      <c r="C278" s="191"/>
      <c r="D278" s="192"/>
      <c r="E278" s="191"/>
      <c r="F278" s="191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</row>
    <row r="279" spans="1:26" ht="12.75" customHeight="1">
      <c r="A279" s="69"/>
      <c r="B279" s="191"/>
      <c r="C279" s="191"/>
      <c r="D279" s="192"/>
      <c r="E279" s="191"/>
      <c r="F279" s="191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</row>
    <row r="280" spans="1:26" ht="12.75" customHeight="1">
      <c r="A280" s="69"/>
      <c r="B280" s="191"/>
      <c r="C280" s="191"/>
      <c r="D280" s="192"/>
      <c r="E280" s="191"/>
      <c r="F280" s="191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</row>
    <row r="281" spans="1:26" ht="12.75" customHeight="1">
      <c r="A281" s="69"/>
      <c r="B281" s="191"/>
      <c r="C281" s="191"/>
      <c r="D281" s="192"/>
      <c r="E281" s="191"/>
      <c r="F281" s="191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</row>
    <row r="282" spans="1:26" ht="12.75" customHeight="1">
      <c r="A282" s="69"/>
      <c r="B282" s="191"/>
      <c r="C282" s="191"/>
      <c r="D282" s="192"/>
      <c r="E282" s="191"/>
      <c r="F282" s="191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</row>
    <row r="283" spans="1:26" ht="12.75" customHeight="1">
      <c r="A283" s="69"/>
      <c r="B283" s="191"/>
      <c r="C283" s="191"/>
      <c r="D283" s="192"/>
      <c r="E283" s="191"/>
      <c r="F283" s="191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</row>
    <row r="284" spans="1:26" ht="12.75" customHeight="1">
      <c r="A284" s="69"/>
      <c r="B284" s="191"/>
      <c r="C284" s="191"/>
      <c r="D284" s="192"/>
      <c r="E284" s="191"/>
      <c r="F284" s="191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</row>
    <row r="285" spans="1:26" ht="12.75" customHeight="1">
      <c r="A285" s="69"/>
      <c r="B285" s="191"/>
      <c r="C285" s="191"/>
      <c r="D285" s="192"/>
      <c r="E285" s="191"/>
      <c r="F285" s="191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</row>
    <row r="286" spans="1:26" ht="12.75" customHeight="1">
      <c r="A286" s="69"/>
      <c r="B286" s="191"/>
      <c r="C286" s="191"/>
      <c r="D286" s="192"/>
      <c r="E286" s="191"/>
      <c r="F286" s="191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</row>
    <row r="287" spans="1:26" ht="12.75" customHeight="1">
      <c r="A287" s="69"/>
      <c r="B287" s="191"/>
      <c r="C287" s="191"/>
      <c r="D287" s="192"/>
      <c r="E287" s="191"/>
      <c r="F287" s="191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</row>
    <row r="288" spans="1:26" ht="12.75" customHeight="1">
      <c r="A288" s="69"/>
      <c r="B288" s="191"/>
      <c r="C288" s="191"/>
      <c r="D288" s="192"/>
      <c r="E288" s="191"/>
      <c r="F288" s="191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</row>
    <row r="289" spans="1:26" ht="12.75" customHeight="1">
      <c r="A289" s="69"/>
      <c r="B289" s="191"/>
      <c r="C289" s="191"/>
      <c r="D289" s="192"/>
      <c r="E289" s="191"/>
      <c r="F289" s="191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</row>
    <row r="290" spans="1:26" ht="12.75" customHeight="1">
      <c r="A290" s="69"/>
      <c r="B290" s="191"/>
      <c r="C290" s="191"/>
      <c r="D290" s="192"/>
      <c r="E290" s="191"/>
      <c r="F290" s="191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</row>
    <row r="291" spans="1:26" ht="12.75" customHeight="1">
      <c r="A291" s="69"/>
      <c r="B291" s="191"/>
      <c r="C291" s="191"/>
      <c r="D291" s="192"/>
      <c r="E291" s="191"/>
      <c r="F291" s="191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</row>
    <row r="292" spans="1:26" ht="12.75" customHeight="1">
      <c r="A292" s="69"/>
      <c r="B292" s="191"/>
      <c r="C292" s="191"/>
      <c r="D292" s="192"/>
      <c r="E292" s="191"/>
      <c r="F292" s="191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</row>
    <row r="293" spans="1:26" ht="12.75" customHeight="1">
      <c r="A293" s="69"/>
      <c r="B293" s="191"/>
      <c r="C293" s="191"/>
      <c r="D293" s="192"/>
      <c r="E293" s="191"/>
      <c r="F293" s="191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</row>
    <row r="294" spans="1:26" ht="12.75" customHeight="1">
      <c r="A294" s="69"/>
      <c r="B294" s="191"/>
      <c r="C294" s="191"/>
      <c r="D294" s="192"/>
      <c r="E294" s="191"/>
      <c r="F294" s="191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</row>
    <row r="295" spans="1:26" ht="12.75" customHeight="1">
      <c r="A295" s="69"/>
      <c r="B295" s="191"/>
      <c r="C295" s="191"/>
      <c r="D295" s="192"/>
      <c r="E295" s="191"/>
      <c r="F295" s="191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</row>
    <row r="296" spans="1:26" ht="12.75" customHeight="1">
      <c r="A296" s="69"/>
      <c r="B296" s="191"/>
      <c r="C296" s="191"/>
      <c r="D296" s="192"/>
      <c r="E296" s="191"/>
      <c r="F296" s="191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</row>
    <row r="297" spans="1:26" ht="12.75" customHeight="1">
      <c r="A297" s="69"/>
      <c r="B297" s="191"/>
      <c r="C297" s="191"/>
      <c r="D297" s="192"/>
      <c r="E297" s="191"/>
      <c r="F297" s="191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</row>
    <row r="298" spans="1:26" ht="12.75" customHeight="1">
      <c r="A298" s="69"/>
      <c r="B298" s="191"/>
      <c r="C298" s="191"/>
      <c r="D298" s="192"/>
      <c r="E298" s="191"/>
      <c r="F298" s="191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</row>
    <row r="299" spans="1:26" ht="12.75" customHeight="1">
      <c r="A299" s="69"/>
      <c r="B299" s="191"/>
      <c r="C299" s="191"/>
      <c r="D299" s="192"/>
      <c r="E299" s="191"/>
      <c r="F299" s="191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</row>
    <row r="300" spans="1:26" ht="12.75" customHeight="1">
      <c r="A300" s="69"/>
      <c r="B300" s="191"/>
      <c r="C300" s="191"/>
      <c r="D300" s="192"/>
      <c r="E300" s="191"/>
      <c r="F300" s="191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</row>
    <row r="301" spans="1:26" ht="12.75" customHeight="1">
      <c r="A301" s="69"/>
      <c r="B301" s="191"/>
      <c r="C301" s="191"/>
      <c r="D301" s="192"/>
      <c r="E301" s="191"/>
      <c r="F301" s="191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</row>
    <row r="302" spans="1:26" ht="12.75" customHeight="1">
      <c r="A302" s="69"/>
      <c r="B302" s="191"/>
      <c r="C302" s="191"/>
      <c r="D302" s="192"/>
      <c r="E302" s="191"/>
      <c r="F302" s="191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</row>
    <row r="303" spans="1:26" ht="12.75" customHeight="1">
      <c r="A303" s="69"/>
      <c r="B303" s="191"/>
      <c r="C303" s="191"/>
      <c r="D303" s="192"/>
      <c r="E303" s="191"/>
      <c r="F303" s="191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</row>
    <row r="304" spans="1:26" ht="12.75" customHeight="1">
      <c r="A304" s="69"/>
      <c r="B304" s="191"/>
      <c r="C304" s="191"/>
      <c r="D304" s="192"/>
      <c r="E304" s="191"/>
      <c r="F304" s="191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</row>
    <row r="305" spans="1:26" ht="12.75" customHeight="1">
      <c r="A305" s="69"/>
      <c r="B305" s="191"/>
      <c r="C305" s="191"/>
      <c r="D305" s="192"/>
      <c r="E305" s="191"/>
      <c r="F305" s="191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</row>
    <row r="306" spans="1:26" ht="12.75" customHeight="1">
      <c r="A306" s="69"/>
      <c r="B306" s="191"/>
      <c r="C306" s="191"/>
      <c r="D306" s="192"/>
      <c r="E306" s="191"/>
      <c r="F306" s="191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</row>
    <row r="307" spans="1:26" ht="12.75" customHeight="1">
      <c r="A307" s="69"/>
      <c r="B307" s="191"/>
      <c r="C307" s="191"/>
      <c r="D307" s="192"/>
      <c r="E307" s="191"/>
      <c r="F307" s="191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</row>
    <row r="308" spans="1:26" ht="12.75" customHeight="1">
      <c r="A308" s="69"/>
      <c r="B308" s="191"/>
      <c r="C308" s="191"/>
      <c r="D308" s="192"/>
      <c r="E308" s="191"/>
      <c r="F308" s="191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</row>
    <row r="309" spans="1:26" ht="12.75" customHeight="1">
      <c r="A309" s="69"/>
      <c r="B309" s="191"/>
      <c r="C309" s="191"/>
      <c r="D309" s="192"/>
      <c r="E309" s="191"/>
      <c r="F309" s="191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</row>
    <row r="310" spans="1:26" ht="12.75" customHeight="1">
      <c r="A310" s="69"/>
      <c r="B310" s="191"/>
      <c r="C310" s="191"/>
      <c r="D310" s="192"/>
      <c r="E310" s="191"/>
      <c r="F310" s="191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</row>
    <row r="311" spans="1:26" ht="12.75" customHeight="1">
      <c r="A311" s="69"/>
      <c r="B311" s="191"/>
      <c r="C311" s="191"/>
      <c r="D311" s="192"/>
      <c r="E311" s="191"/>
      <c r="F311" s="191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</row>
    <row r="312" spans="1:26" ht="12.75" customHeight="1">
      <c r="A312" s="69"/>
      <c r="B312" s="191"/>
      <c r="C312" s="191"/>
      <c r="D312" s="192"/>
      <c r="E312" s="191"/>
      <c r="F312" s="191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</row>
    <row r="313" spans="1:26" ht="12.75" customHeight="1">
      <c r="A313" s="69"/>
      <c r="B313" s="191"/>
      <c r="C313" s="191"/>
      <c r="D313" s="192"/>
      <c r="E313" s="191"/>
      <c r="F313" s="191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</row>
    <row r="314" spans="1:26" ht="12.75" customHeight="1">
      <c r="A314" s="69"/>
      <c r="B314" s="191"/>
      <c r="C314" s="191"/>
      <c r="D314" s="192"/>
      <c r="E314" s="191"/>
      <c r="F314" s="191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</row>
    <row r="315" spans="1:26" ht="12.75" customHeight="1">
      <c r="A315" s="69"/>
      <c r="B315" s="191"/>
      <c r="C315" s="191"/>
      <c r="D315" s="192"/>
      <c r="E315" s="191"/>
      <c r="F315" s="191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</row>
    <row r="316" spans="1:26" ht="12.75" customHeight="1">
      <c r="A316" s="69"/>
      <c r="B316" s="191"/>
      <c r="C316" s="191"/>
      <c r="D316" s="192"/>
      <c r="E316" s="191"/>
      <c r="F316" s="191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</row>
    <row r="317" spans="1:26" ht="12.75" customHeight="1">
      <c r="A317" s="69"/>
      <c r="B317" s="191"/>
      <c r="C317" s="191"/>
      <c r="D317" s="192"/>
      <c r="E317" s="191"/>
      <c r="F317" s="191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</row>
    <row r="318" spans="1:26" ht="12.75" customHeight="1">
      <c r="A318" s="69"/>
      <c r="B318" s="191"/>
      <c r="C318" s="191"/>
      <c r="D318" s="192"/>
      <c r="E318" s="191"/>
      <c r="F318" s="191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</row>
    <row r="319" spans="1:26" ht="12.75" customHeight="1">
      <c r="A319" s="69"/>
      <c r="B319" s="191"/>
      <c r="C319" s="191"/>
      <c r="D319" s="192"/>
      <c r="E319" s="191"/>
      <c r="F319" s="191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</row>
    <row r="320" spans="1:26" ht="12.75" customHeight="1">
      <c r="A320" s="69"/>
      <c r="B320" s="191"/>
      <c r="C320" s="191"/>
      <c r="D320" s="192"/>
      <c r="E320" s="191"/>
      <c r="F320" s="191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</row>
    <row r="321" spans="1:26" ht="12.75" customHeight="1">
      <c r="A321" s="69"/>
      <c r="B321" s="191"/>
      <c r="C321" s="191"/>
      <c r="D321" s="192"/>
      <c r="E321" s="191"/>
      <c r="F321" s="191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</row>
    <row r="322" spans="1:26" ht="12.75" customHeight="1">
      <c r="A322" s="69"/>
      <c r="B322" s="191"/>
      <c r="C322" s="191"/>
      <c r="D322" s="192"/>
      <c r="E322" s="191"/>
      <c r="F322" s="191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</row>
    <row r="323" spans="1:26" ht="12.75" customHeight="1">
      <c r="A323" s="69"/>
      <c r="B323" s="191"/>
      <c r="C323" s="191"/>
      <c r="D323" s="192"/>
      <c r="E323" s="191"/>
      <c r="F323" s="191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</row>
    <row r="324" spans="1:26" ht="12.75" customHeight="1">
      <c r="A324" s="69"/>
      <c r="B324" s="191"/>
      <c r="C324" s="191"/>
      <c r="D324" s="192"/>
      <c r="E324" s="191"/>
      <c r="F324" s="191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</row>
    <row r="325" spans="1:26" ht="12.75" customHeight="1">
      <c r="A325" s="69"/>
      <c r="B325" s="191"/>
      <c r="C325" s="191"/>
      <c r="D325" s="192"/>
      <c r="E325" s="191"/>
      <c r="F325" s="191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</row>
    <row r="326" spans="1:26" ht="12.75" customHeight="1">
      <c r="A326" s="69"/>
      <c r="B326" s="191"/>
      <c r="C326" s="191"/>
      <c r="D326" s="192"/>
      <c r="E326" s="191"/>
      <c r="F326" s="191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</row>
    <row r="327" spans="1:26" ht="12.75" customHeight="1">
      <c r="A327" s="69"/>
      <c r="B327" s="191"/>
      <c r="C327" s="191"/>
      <c r="D327" s="192"/>
      <c r="E327" s="191"/>
      <c r="F327" s="191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</row>
    <row r="328" spans="1:26" ht="12.75" customHeight="1">
      <c r="A328" s="69"/>
      <c r="B328" s="191"/>
      <c r="C328" s="191"/>
      <c r="D328" s="192"/>
      <c r="E328" s="191"/>
      <c r="F328" s="191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</row>
    <row r="329" spans="1:26" ht="12.75" customHeight="1">
      <c r="A329" s="69"/>
      <c r="B329" s="191"/>
      <c r="C329" s="191"/>
      <c r="D329" s="192"/>
      <c r="E329" s="191"/>
      <c r="F329" s="191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</row>
    <row r="330" spans="1:26" ht="12.75" customHeight="1">
      <c r="A330" s="69"/>
      <c r="B330" s="191"/>
      <c r="C330" s="191"/>
      <c r="D330" s="192"/>
      <c r="E330" s="191"/>
      <c r="F330" s="191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</row>
    <row r="331" spans="1:26" ht="12.75" customHeight="1">
      <c r="A331" s="69"/>
      <c r="B331" s="191"/>
      <c r="C331" s="191"/>
      <c r="D331" s="192"/>
      <c r="E331" s="191"/>
      <c r="F331" s="191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</row>
    <row r="332" spans="1:26" ht="12.75" customHeight="1">
      <c r="A332" s="69"/>
      <c r="B332" s="191"/>
      <c r="C332" s="191"/>
      <c r="D332" s="192"/>
      <c r="E332" s="191"/>
      <c r="F332" s="191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</row>
    <row r="333" spans="1:26" ht="12.75" customHeight="1">
      <c r="A333" s="69"/>
      <c r="B333" s="191"/>
      <c r="C333" s="191"/>
      <c r="D333" s="192"/>
      <c r="E333" s="191"/>
      <c r="F333" s="191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</row>
    <row r="334" spans="1:26" ht="12.75" customHeight="1">
      <c r="A334" s="69"/>
      <c r="B334" s="191"/>
      <c r="C334" s="191"/>
      <c r="D334" s="192"/>
      <c r="E334" s="191"/>
      <c r="F334" s="191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</row>
    <row r="335" spans="1:26" ht="12.75" customHeight="1">
      <c r="A335" s="69"/>
      <c r="B335" s="191"/>
      <c r="C335" s="191"/>
      <c r="D335" s="192"/>
      <c r="E335" s="191"/>
      <c r="F335" s="191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</row>
    <row r="336" spans="1:26" ht="12.75" customHeight="1">
      <c r="A336" s="69"/>
      <c r="B336" s="191"/>
      <c r="C336" s="191"/>
      <c r="D336" s="192"/>
      <c r="E336" s="191"/>
      <c r="F336" s="191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</row>
    <row r="337" spans="1:26" ht="12.75" customHeight="1">
      <c r="A337" s="69"/>
      <c r="B337" s="191"/>
      <c r="C337" s="191"/>
      <c r="D337" s="192"/>
      <c r="E337" s="191"/>
      <c r="F337" s="191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</row>
    <row r="338" spans="1:26" ht="12.75" customHeight="1">
      <c r="A338" s="69"/>
      <c r="B338" s="191"/>
      <c r="C338" s="191"/>
      <c r="D338" s="192"/>
      <c r="E338" s="191"/>
      <c r="F338" s="191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</row>
    <row r="339" spans="1:26" ht="12.75" customHeight="1">
      <c r="A339" s="69"/>
      <c r="B339" s="191"/>
      <c r="C339" s="191"/>
      <c r="D339" s="192"/>
      <c r="E339" s="191"/>
      <c r="F339" s="191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</row>
    <row r="340" spans="1:26" ht="12.75" customHeight="1">
      <c r="A340" s="69"/>
      <c r="B340" s="191"/>
      <c r="C340" s="191"/>
      <c r="D340" s="192"/>
      <c r="E340" s="191"/>
      <c r="F340" s="191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</row>
    <row r="341" spans="1:26" ht="12.75" customHeight="1">
      <c r="A341" s="69"/>
      <c r="B341" s="191"/>
      <c r="C341" s="191"/>
      <c r="D341" s="192"/>
      <c r="E341" s="191"/>
      <c r="F341" s="191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</row>
    <row r="342" spans="1:26" ht="12.75" customHeight="1">
      <c r="A342" s="69"/>
      <c r="B342" s="191"/>
      <c r="C342" s="191"/>
      <c r="D342" s="192"/>
      <c r="E342" s="191"/>
      <c r="F342" s="191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</row>
    <row r="343" spans="1:26" ht="12.75" customHeight="1">
      <c r="A343" s="69"/>
      <c r="B343" s="191"/>
      <c r="C343" s="191"/>
      <c r="D343" s="192"/>
      <c r="E343" s="191"/>
      <c r="F343" s="191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</row>
    <row r="344" spans="1:26" ht="12.75" customHeight="1">
      <c r="A344" s="69"/>
      <c r="B344" s="191"/>
      <c r="C344" s="191"/>
      <c r="D344" s="192"/>
      <c r="E344" s="191"/>
      <c r="F344" s="191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</row>
    <row r="345" spans="1:26" ht="12.75" customHeight="1">
      <c r="A345" s="69"/>
      <c r="B345" s="191"/>
      <c r="C345" s="191"/>
      <c r="D345" s="192"/>
      <c r="E345" s="191"/>
      <c r="F345" s="191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</row>
    <row r="346" spans="1:26" ht="12.75" customHeight="1">
      <c r="A346" s="69"/>
      <c r="B346" s="191"/>
      <c r="C346" s="191"/>
      <c r="D346" s="192"/>
      <c r="E346" s="191"/>
      <c r="F346" s="191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</row>
    <row r="347" spans="1:26" ht="12.75" customHeight="1">
      <c r="A347" s="69"/>
      <c r="B347" s="191"/>
      <c r="C347" s="191"/>
      <c r="D347" s="192"/>
      <c r="E347" s="191"/>
      <c r="F347" s="191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</row>
    <row r="348" spans="1:26" ht="12.75" customHeight="1">
      <c r="A348" s="69"/>
      <c r="B348" s="191"/>
      <c r="C348" s="191"/>
      <c r="D348" s="192"/>
      <c r="E348" s="191"/>
      <c r="F348" s="191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</row>
    <row r="349" spans="1:26" ht="12.75" customHeight="1">
      <c r="A349" s="69"/>
      <c r="B349" s="191"/>
      <c r="C349" s="191"/>
      <c r="D349" s="192"/>
      <c r="E349" s="191"/>
      <c r="F349" s="191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</row>
    <row r="350" spans="1:26" ht="12.75" customHeight="1">
      <c r="A350" s="69"/>
      <c r="B350" s="191"/>
      <c r="C350" s="191"/>
      <c r="D350" s="192"/>
      <c r="E350" s="191"/>
      <c r="F350" s="191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</row>
    <row r="351" spans="1:26" ht="12.75" customHeight="1">
      <c r="A351" s="69"/>
      <c r="B351" s="191"/>
      <c r="C351" s="191"/>
      <c r="D351" s="192"/>
      <c r="E351" s="191"/>
      <c r="F351" s="191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</row>
    <row r="352" spans="1:26" ht="12.75" customHeight="1">
      <c r="A352" s="69"/>
      <c r="B352" s="191"/>
      <c r="C352" s="191"/>
      <c r="D352" s="192"/>
      <c r="E352" s="191"/>
      <c r="F352" s="191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</row>
    <row r="353" spans="1:26" ht="12.75" customHeight="1">
      <c r="A353" s="69"/>
      <c r="B353" s="191"/>
      <c r="C353" s="191"/>
      <c r="D353" s="192"/>
      <c r="E353" s="191"/>
      <c r="F353" s="191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</row>
    <row r="354" spans="1:26" ht="12.75" customHeight="1">
      <c r="A354" s="69"/>
      <c r="B354" s="191"/>
      <c r="C354" s="191"/>
      <c r="D354" s="192"/>
      <c r="E354" s="191"/>
      <c r="F354" s="191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</row>
    <row r="355" spans="1:26" ht="12.75" customHeight="1">
      <c r="A355" s="69"/>
      <c r="B355" s="191"/>
      <c r="C355" s="191"/>
      <c r="D355" s="192"/>
      <c r="E355" s="191"/>
      <c r="F355" s="191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</row>
    <row r="356" spans="1:26" ht="12.75" customHeight="1">
      <c r="A356" s="69"/>
      <c r="B356" s="191"/>
      <c r="C356" s="191"/>
      <c r="D356" s="192"/>
      <c r="E356" s="191"/>
      <c r="F356" s="191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</row>
    <row r="357" spans="1:26" ht="12.75" customHeight="1">
      <c r="A357" s="69"/>
      <c r="B357" s="191"/>
      <c r="C357" s="191"/>
      <c r="D357" s="192"/>
      <c r="E357" s="191"/>
      <c r="F357" s="191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</row>
    <row r="358" spans="1:26" ht="12.75" customHeight="1">
      <c r="A358" s="69"/>
      <c r="B358" s="191"/>
      <c r="C358" s="191"/>
      <c r="D358" s="192"/>
      <c r="E358" s="191"/>
      <c r="F358" s="191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</row>
    <row r="359" spans="1:26" ht="12.75" customHeight="1">
      <c r="A359" s="69"/>
      <c r="B359" s="191"/>
      <c r="C359" s="191"/>
      <c r="D359" s="192"/>
      <c r="E359" s="191"/>
      <c r="F359" s="191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</row>
    <row r="360" spans="1:26" ht="12.75" customHeight="1">
      <c r="A360" s="69"/>
      <c r="B360" s="191"/>
      <c r="C360" s="191"/>
      <c r="D360" s="192"/>
      <c r="E360" s="191"/>
      <c r="F360" s="191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</row>
    <row r="361" spans="1:26" ht="12.75" customHeight="1">
      <c r="A361" s="69"/>
      <c r="B361" s="191"/>
      <c r="C361" s="191"/>
      <c r="D361" s="192"/>
      <c r="E361" s="191"/>
      <c r="F361" s="191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</row>
    <row r="362" spans="1:26" ht="12.75" customHeight="1">
      <c r="A362" s="69"/>
      <c r="B362" s="191"/>
      <c r="C362" s="191"/>
      <c r="D362" s="192"/>
      <c r="E362" s="191"/>
      <c r="F362" s="191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</row>
    <row r="363" spans="1:26" ht="12.75" customHeight="1">
      <c r="A363" s="69"/>
      <c r="B363" s="191"/>
      <c r="C363" s="191"/>
      <c r="D363" s="192"/>
      <c r="E363" s="191"/>
      <c r="F363" s="191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</row>
    <row r="364" spans="1:26" ht="12.75" customHeight="1">
      <c r="A364" s="69"/>
      <c r="B364" s="191"/>
      <c r="C364" s="191"/>
      <c r="D364" s="192"/>
      <c r="E364" s="191"/>
      <c r="F364" s="191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</row>
    <row r="365" spans="1:26" ht="12.75" customHeight="1">
      <c r="A365" s="69"/>
      <c r="B365" s="191"/>
      <c r="C365" s="191"/>
      <c r="D365" s="192"/>
      <c r="E365" s="191"/>
      <c r="F365" s="191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</row>
    <row r="366" spans="1:26" ht="12.75" customHeight="1">
      <c r="A366" s="69"/>
      <c r="B366" s="191"/>
      <c r="C366" s="191"/>
      <c r="D366" s="192"/>
      <c r="E366" s="191"/>
      <c r="F366" s="191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</row>
    <row r="367" spans="1:26" ht="12.75" customHeight="1">
      <c r="A367" s="69"/>
      <c r="B367" s="191"/>
      <c r="C367" s="191"/>
      <c r="D367" s="192"/>
      <c r="E367" s="191"/>
      <c r="F367" s="191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</row>
    <row r="368" spans="1:26" ht="12.75" customHeight="1">
      <c r="A368" s="69"/>
      <c r="B368" s="191"/>
      <c r="C368" s="191"/>
      <c r="D368" s="192"/>
      <c r="E368" s="191"/>
      <c r="F368" s="191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</row>
    <row r="369" spans="1:26" ht="12.75" customHeight="1">
      <c r="A369" s="69"/>
      <c r="B369" s="191"/>
      <c r="C369" s="191"/>
      <c r="D369" s="192"/>
      <c r="E369" s="191"/>
      <c r="F369" s="191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</row>
    <row r="370" spans="1:26" ht="12.75" customHeight="1">
      <c r="A370" s="69"/>
      <c r="B370" s="191"/>
      <c r="C370" s="191"/>
      <c r="D370" s="192"/>
      <c r="E370" s="191"/>
      <c r="F370" s="191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</row>
    <row r="371" spans="1:26" ht="12.75" customHeight="1">
      <c r="A371" s="69"/>
      <c r="B371" s="191"/>
      <c r="C371" s="191"/>
      <c r="D371" s="192"/>
      <c r="E371" s="191"/>
      <c r="F371" s="191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</row>
    <row r="372" spans="1:26" ht="12.75" customHeight="1">
      <c r="A372" s="69"/>
      <c r="B372" s="191"/>
      <c r="C372" s="191"/>
      <c r="D372" s="192"/>
      <c r="E372" s="191"/>
      <c r="F372" s="191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</row>
    <row r="373" spans="1:26" ht="12.75" customHeight="1">
      <c r="A373" s="69"/>
      <c r="B373" s="191"/>
      <c r="C373" s="191"/>
      <c r="D373" s="192"/>
      <c r="E373" s="191"/>
      <c r="F373" s="191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</row>
    <row r="374" spans="1:26" ht="12.75" customHeight="1">
      <c r="A374" s="69"/>
      <c r="B374" s="191"/>
      <c r="C374" s="191"/>
      <c r="D374" s="192"/>
      <c r="E374" s="191"/>
      <c r="F374" s="191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</row>
    <row r="375" spans="1:26" ht="12.75" customHeight="1">
      <c r="A375" s="69"/>
      <c r="B375" s="191"/>
      <c r="C375" s="191"/>
      <c r="D375" s="192"/>
      <c r="E375" s="191"/>
      <c r="F375" s="191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</row>
    <row r="376" spans="1:26" ht="12.75" customHeight="1">
      <c r="A376" s="69"/>
      <c r="B376" s="191"/>
      <c r="C376" s="191"/>
      <c r="D376" s="192"/>
      <c r="E376" s="191"/>
      <c r="F376" s="191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</row>
    <row r="377" spans="1:26" ht="12.75" customHeight="1">
      <c r="A377" s="69"/>
      <c r="B377" s="191"/>
      <c r="C377" s="191"/>
      <c r="D377" s="192"/>
      <c r="E377" s="191"/>
      <c r="F377" s="191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</row>
    <row r="378" spans="1:26" ht="12.75" customHeight="1">
      <c r="A378" s="69"/>
      <c r="B378" s="191"/>
      <c r="C378" s="191"/>
      <c r="D378" s="192"/>
      <c r="E378" s="191"/>
      <c r="F378" s="191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</row>
    <row r="379" spans="1:26" ht="12.75" customHeight="1">
      <c r="A379" s="69"/>
      <c r="B379" s="191"/>
      <c r="C379" s="191"/>
      <c r="D379" s="192"/>
      <c r="E379" s="191"/>
      <c r="F379" s="191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</row>
    <row r="380" spans="1:26" ht="12.75" customHeight="1">
      <c r="A380" s="69"/>
      <c r="B380" s="191"/>
      <c r="C380" s="191"/>
      <c r="D380" s="192"/>
      <c r="E380" s="191"/>
      <c r="F380" s="191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</row>
    <row r="381" spans="1:26" ht="12.75" customHeight="1">
      <c r="A381" s="69"/>
      <c r="B381" s="191"/>
      <c r="C381" s="191"/>
      <c r="D381" s="192"/>
      <c r="E381" s="191"/>
      <c r="F381" s="191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</row>
    <row r="382" spans="1:26" ht="12.75" customHeight="1">
      <c r="A382" s="69"/>
      <c r="B382" s="191"/>
      <c r="C382" s="191"/>
      <c r="D382" s="192"/>
      <c r="E382" s="191"/>
      <c r="F382" s="191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</row>
    <row r="383" spans="1:26" ht="12.75" customHeight="1">
      <c r="A383" s="69"/>
      <c r="B383" s="191"/>
      <c r="C383" s="191"/>
      <c r="D383" s="192"/>
      <c r="E383" s="191"/>
      <c r="F383" s="191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</row>
    <row r="384" spans="1:26" ht="12.75" customHeight="1">
      <c r="A384" s="69"/>
      <c r="B384" s="191"/>
      <c r="C384" s="191"/>
      <c r="D384" s="192"/>
      <c r="E384" s="191"/>
      <c r="F384" s="191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</row>
    <row r="385" spans="1:26" ht="12.75" customHeight="1">
      <c r="A385" s="69"/>
      <c r="B385" s="191"/>
      <c r="C385" s="191"/>
      <c r="D385" s="192"/>
      <c r="E385" s="191"/>
      <c r="F385" s="191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</row>
    <row r="386" spans="1:26" ht="12.75" customHeight="1">
      <c r="A386" s="69"/>
      <c r="B386" s="191"/>
      <c r="C386" s="191"/>
      <c r="D386" s="192"/>
      <c r="E386" s="191"/>
      <c r="F386" s="191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</row>
    <row r="387" spans="1:26" ht="12.75" customHeight="1">
      <c r="A387" s="69"/>
      <c r="B387" s="191"/>
      <c r="C387" s="191"/>
      <c r="D387" s="192"/>
      <c r="E387" s="191"/>
      <c r="F387" s="191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</row>
    <row r="388" spans="1:26" ht="12.75" customHeight="1">
      <c r="A388" s="69"/>
      <c r="B388" s="191"/>
      <c r="C388" s="191"/>
      <c r="D388" s="192"/>
      <c r="E388" s="191"/>
      <c r="F388" s="191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</row>
    <row r="389" spans="1:26" ht="12.75" customHeight="1">
      <c r="A389" s="69"/>
      <c r="B389" s="191"/>
      <c r="C389" s="191"/>
      <c r="D389" s="192"/>
      <c r="E389" s="191"/>
      <c r="F389" s="191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</row>
    <row r="390" spans="1:26" ht="12.75" customHeight="1">
      <c r="A390" s="69"/>
      <c r="B390" s="191"/>
      <c r="C390" s="191"/>
      <c r="D390" s="192"/>
      <c r="E390" s="191"/>
      <c r="F390" s="191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</row>
    <row r="391" spans="1:26" ht="12.75" customHeight="1">
      <c r="A391" s="69"/>
      <c r="B391" s="191"/>
      <c r="C391" s="191"/>
      <c r="D391" s="192"/>
      <c r="E391" s="191"/>
      <c r="F391" s="191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</row>
    <row r="392" spans="1:26" ht="12.75" customHeight="1">
      <c r="A392" s="69"/>
      <c r="B392" s="191"/>
      <c r="C392" s="191"/>
      <c r="D392" s="192"/>
      <c r="E392" s="191"/>
      <c r="F392" s="191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</row>
    <row r="393" spans="1:26" ht="12.75" customHeight="1">
      <c r="A393" s="69"/>
      <c r="B393" s="191"/>
      <c r="C393" s="191"/>
      <c r="D393" s="192"/>
      <c r="E393" s="191"/>
      <c r="F393" s="191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</row>
    <row r="394" spans="1:26" ht="12.75" customHeight="1">
      <c r="A394" s="69"/>
      <c r="B394" s="191"/>
      <c r="C394" s="191"/>
      <c r="D394" s="192"/>
      <c r="E394" s="191"/>
      <c r="F394" s="191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</row>
    <row r="395" spans="1:26" ht="12.75" customHeight="1">
      <c r="A395" s="69"/>
      <c r="B395" s="191"/>
      <c r="C395" s="191"/>
      <c r="D395" s="192"/>
      <c r="E395" s="191"/>
      <c r="F395" s="191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</row>
    <row r="396" spans="1:26" ht="12.75" customHeight="1">
      <c r="A396" s="69"/>
      <c r="B396" s="191"/>
      <c r="C396" s="191"/>
      <c r="D396" s="192"/>
      <c r="E396" s="191"/>
      <c r="F396" s="191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</row>
    <row r="397" spans="1:26" ht="12.75" customHeight="1">
      <c r="A397" s="69"/>
      <c r="B397" s="191"/>
      <c r="C397" s="191"/>
      <c r="D397" s="192"/>
      <c r="E397" s="191"/>
      <c r="F397" s="191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</row>
    <row r="398" spans="1:26" ht="12.75" customHeight="1">
      <c r="A398" s="69"/>
      <c r="B398" s="191"/>
      <c r="C398" s="191"/>
      <c r="D398" s="192"/>
      <c r="E398" s="191"/>
      <c r="F398" s="191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</row>
    <row r="399" spans="1:26" ht="12.75" customHeight="1">
      <c r="A399" s="69"/>
      <c r="B399" s="191"/>
      <c r="C399" s="191"/>
      <c r="D399" s="192"/>
      <c r="E399" s="191"/>
      <c r="F399" s="191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</row>
    <row r="400" spans="1:26" ht="12.75" customHeight="1">
      <c r="A400" s="69"/>
      <c r="B400" s="191"/>
      <c r="C400" s="191"/>
      <c r="D400" s="192"/>
      <c r="E400" s="191"/>
      <c r="F400" s="191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</row>
    <row r="401" spans="1:26" ht="12.75" customHeight="1">
      <c r="A401" s="69"/>
      <c r="B401" s="191"/>
      <c r="C401" s="191"/>
      <c r="D401" s="192"/>
      <c r="E401" s="191"/>
      <c r="F401" s="191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</row>
    <row r="402" spans="1:26" ht="12.75" customHeight="1">
      <c r="A402" s="69"/>
      <c r="B402" s="191"/>
      <c r="C402" s="191"/>
      <c r="D402" s="192"/>
      <c r="E402" s="191"/>
      <c r="F402" s="191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</row>
    <row r="403" spans="1:26" ht="12.75" customHeight="1">
      <c r="A403" s="69"/>
      <c r="B403" s="191"/>
      <c r="C403" s="191"/>
      <c r="D403" s="192"/>
      <c r="E403" s="191"/>
      <c r="F403" s="191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</row>
    <row r="404" spans="1:26" ht="12.75" customHeight="1">
      <c r="A404" s="69"/>
      <c r="B404" s="191"/>
      <c r="C404" s="191"/>
      <c r="D404" s="192"/>
      <c r="E404" s="191"/>
      <c r="F404" s="191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</row>
    <row r="405" spans="1:26" ht="12.75" customHeight="1">
      <c r="A405" s="69"/>
      <c r="B405" s="191"/>
      <c r="C405" s="191"/>
      <c r="D405" s="192"/>
      <c r="E405" s="191"/>
      <c r="F405" s="191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</row>
    <row r="406" spans="1:26" ht="12.75" customHeight="1">
      <c r="A406" s="69"/>
      <c r="B406" s="191"/>
      <c r="C406" s="191"/>
      <c r="D406" s="192"/>
      <c r="E406" s="191"/>
      <c r="F406" s="191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</row>
    <row r="407" spans="1:26" ht="12.75" customHeight="1">
      <c r="A407" s="69"/>
      <c r="B407" s="191"/>
      <c r="C407" s="191"/>
      <c r="D407" s="192"/>
      <c r="E407" s="191"/>
      <c r="F407" s="191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</row>
    <row r="408" spans="1:26" ht="12.75" customHeight="1">
      <c r="A408" s="69"/>
      <c r="B408" s="191"/>
      <c r="C408" s="191"/>
      <c r="D408" s="192"/>
      <c r="E408" s="191"/>
      <c r="F408" s="191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</row>
    <row r="409" spans="1:26" ht="12.75" customHeight="1">
      <c r="A409" s="69"/>
      <c r="B409" s="191"/>
      <c r="C409" s="191"/>
      <c r="D409" s="192"/>
      <c r="E409" s="191"/>
      <c r="F409" s="191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</row>
    <row r="410" spans="1:26" ht="12.75" customHeight="1">
      <c r="A410" s="69"/>
      <c r="B410" s="191"/>
      <c r="C410" s="191"/>
      <c r="D410" s="192"/>
      <c r="E410" s="191"/>
      <c r="F410" s="191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</row>
    <row r="411" spans="1:26" ht="12.75" customHeight="1">
      <c r="A411" s="69"/>
      <c r="B411" s="191"/>
      <c r="C411" s="191"/>
      <c r="D411" s="192"/>
      <c r="E411" s="191"/>
      <c r="F411" s="191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</row>
    <row r="412" spans="1:26" ht="12.75" customHeight="1">
      <c r="A412" s="69"/>
      <c r="B412" s="191"/>
      <c r="C412" s="191"/>
      <c r="D412" s="192"/>
      <c r="E412" s="191"/>
      <c r="F412" s="191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</row>
    <row r="413" spans="1:26" ht="12.75" customHeight="1">
      <c r="A413" s="69"/>
      <c r="B413" s="191"/>
      <c r="C413" s="191"/>
      <c r="D413" s="192"/>
      <c r="E413" s="191"/>
      <c r="F413" s="191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</row>
    <row r="414" spans="1:26" ht="12.75" customHeight="1">
      <c r="A414" s="69"/>
      <c r="B414" s="191"/>
      <c r="C414" s="191"/>
      <c r="D414" s="192"/>
      <c r="E414" s="191"/>
      <c r="F414" s="191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</row>
    <row r="415" spans="1:26" ht="12.75" customHeight="1">
      <c r="A415" s="69"/>
      <c r="B415" s="191"/>
      <c r="C415" s="191"/>
      <c r="D415" s="192"/>
      <c r="E415" s="191"/>
      <c r="F415" s="191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</row>
    <row r="416" spans="1:26" ht="12.75" customHeight="1">
      <c r="A416" s="69"/>
      <c r="B416" s="191"/>
      <c r="C416" s="191"/>
      <c r="D416" s="192"/>
      <c r="E416" s="191"/>
      <c r="F416" s="191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</row>
    <row r="417" spans="1:26" ht="12.75" customHeight="1">
      <c r="A417" s="69"/>
      <c r="B417" s="191"/>
      <c r="C417" s="191"/>
      <c r="D417" s="192"/>
      <c r="E417" s="191"/>
      <c r="F417" s="191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</row>
    <row r="418" spans="1:26" ht="12.75" customHeight="1">
      <c r="A418" s="69"/>
      <c r="B418" s="191"/>
      <c r="C418" s="191"/>
      <c r="D418" s="192"/>
      <c r="E418" s="191"/>
      <c r="F418" s="191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</row>
    <row r="419" spans="1:26" ht="12.75" customHeight="1">
      <c r="A419" s="69"/>
      <c r="B419" s="191"/>
      <c r="C419" s="191"/>
      <c r="D419" s="192"/>
      <c r="E419" s="191"/>
      <c r="F419" s="191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</row>
    <row r="420" spans="1:26" ht="12.75" customHeight="1">
      <c r="A420" s="69"/>
      <c r="B420" s="191"/>
      <c r="C420" s="191"/>
      <c r="D420" s="192"/>
      <c r="E420" s="191"/>
      <c r="F420" s="191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</row>
    <row r="421" spans="1:26" ht="12.75" customHeight="1">
      <c r="A421" s="69"/>
      <c r="B421" s="191"/>
      <c r="C421" s="191"/>
      <c r="D421" s="192"/>
      <c r="E421" s="191"/>
      <c r="F421" s="191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</row>
    <row r="422" spans="1:26" ht="12.75" customHeight="1">
      <c r="A422" s="69"/>
      <c r="B422" s="191"/>
      <c r="C422" s="191"/>
      <c r="D422" s="192"/>
      <c r="E422" s="191"/>
      <c r="F422" s="191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</row>
    <row r="423" spans="1:26" ht="12.75" customHeight="1">
      <c r="A423" s="69"/>
      <c r="B423" s="191"/>
      <c r="C423" s="191"/>
      <c r="D423" s="192"/>
      <c r="E423" s="191"/>
      <c r="F423" s="191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</row>
    <row r="424" spans="1:26" ht="12.75" customHeight="1">
      <c r="A424" s="69"/>
      <c r="B424" s="191"/>
      <c r="C424" s="191"/>
      <c r="D424" s="192"/>
      <c r="E424" s="191"/>
      <c r="F424" s="191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</row>
    <row r="425" spans="1:26" ht="12.75" customHeight="1">
      <c r="A425" s="69"/>
      <c r="B425" s="191"/>
      <c r="C425" s="191"/>
      <c r="D425" s="192"/>
      <c r="E425" s="191"/>
      <c r="F425" s="191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</row>
    <row r="426" spans="1:26" ht="12.75" customHeight="1">
      <c r="A426" s="69"/>
      <c r="B426" s="191"/>
      <c r="C426" s="191"/>
      <c r="D426" s="192"/>
      <c r="E426" s="191"/>
      <c r="F426" s="191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</row>
    <row r="427" spans="1:26" ht="12.75" customHeight="1">
      <c r="A427" s="69"/>
      <c r="B427" s="191"/>
      <c r="C427" s="191"/>
      <c r="D427" s="192"/>
      <c r="E427" s="191"/>
      <c r="F427" s="191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</row>
    <row r="428" spans="1:26" ht="12.75" customHeight="1">
      <c r="A428" s="69"/>
      <c r="B428" s="191"/>
      <c r="C428" s="191"/>
      <c r="D428" s="192"/>
      <c r="E428" s="191"/>
      <c r="F428" s="191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</row>
    <row r="429" spans="1:26" ht="12.75" customHeight="1">
      <c r="A429" s="69"/>
      <c r="B429" s="191"/>
      <c r="C429" s="191"/>
      <c r="D429" s="192"/>
      <c r="E429" s="191"/>
      <c r="F429" s="191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</row>
    <row r="430" spans="1:26" ht="12.75" customHeight="1">
      <c r="A430" s="69"/>
      <c r="B430" s="191"/>
      <c r="C430" s="191"/>
      <c r="D430" s="192"/>
      <c r="E430" s="191"/>
      <c r="F430" s="191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</row>
    <row r="431" spans="1:26" ht="12.75" customHeight="1">
      <c r="A431" s="69"/>
      <c r="B431" s="191"/>
      <c r="C431" s="191"/>
      <c r="D431" s="192"/>
      <c r="E431" s="191"/>
      <c r="F431" s="191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</row>
    <row r="432" spans="1:26" ht="12.75" customHeight="1">
      <c r="A432" s="69"/>
      <c r="B432" s="191"/>
      <c r="C432" s="191"/>
      <c r="D432" s="192"/>
      <c r="E432" s="191"/>
      <c r="F432" s="191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</row>
    <row r="433" spans="1:26" ht="12.75" customHeight="1">
      <c r="A433" s="69"/>
      <c r="B433" s="191"/>
      <c r="C433" s="191"/>
      <c r="D433" s="192"/>
      <c r="E433" s="191"/>
      <c r="F433" s="191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</row>
    <row r="434" spans="1:26" ht="12.75" customHeight="1">
      <c r="A434" s="69"/>
      <c r="B434" s="191"/>
      <c r="C434" s="191"/>
      <c r="D434" s="192"/>
      <c r="E434" s="191"/>
      <c r="F434" s="191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</row>
    <row r="435" spans="1:26" ht="12.75" customHeight="1">
      <c r="A435" s="69"/>
      <c r="B435" s="191"/>
      <c r="C435" s="191"/>
      <c r="D435" s="192"/>
      <c r="E435" s="191"/>
      <c r="F435" s="191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</row>
    <row r="436" spans="1:26" ht="12.75" customHeight="1">
      <c r="A436" s="69"/>
      <c r="B436" s="191"/>
      <c r="C436" s="191"/>
      <c r="D436" s="192"/>
      <c r="E436" s="191"/>
      <c r="F436" s="191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</row>
    <row r="437" spans="1:26" ht="12.75" customHeight="1">
      <c r="A437" s="69"/>
      <c r="B437" s="191"/>
      <c r="C437" s="191"/>
      <c r="D437" s="192"/>
      <c r="E437" s="191"/>
      <c r="F437" s="191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</row>
    <row r="438" spans="1:26" ht="12.75" customHeight="1">
      <c r="A438" s="69"/>
      <c r="B438" s="191"/>
      <c r="C438" s="191"/>
      <c r="D438" s="192"/>
      <c r="E438" s="191"/>
      <c r="F438" s="191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</row>
    <row r="439" spans="1:26" ht="12.75" customHeight="1">
      <c r="A439" s="69"/>
      <c r="B439" s="191"/>
      <c r="C439" s="191"/>
      <c r="D439" s="192"/>
      <c r="E439" s="191"/>
      <c r="F439" s="191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</row>
    <row r="440" spans="1:26" ht="12.75" customHeight="1">
      <c r="A440" s="69"/>
      <c r="B440" s="191"/>
      <c r="C440" s="191"/>
      <c r="D440" s="192"/>
      <c r="E440" s="191"/>
      <c r="F440" s="191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</row>
    <row r="441" spans="1:26" ht="12.75" customHeight="1">
      <c r="A441" s="69"/>
      <c r="B441" s="191"/>
      <c r="C441" s="191"/>
      <c r="D441" s="192"/>
      <c r="E441" s="191"/>
      <c r="F441" s="191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</row>
    <row r="442" spans="1:26" ht="12.75" customHeight="1">
      <c r="A442" s="69"/>
      <c r="B442" s="191"/>
      <c r="C442" s="191"/>
      <c r="D442" s="192"/>
      <c r="E442" s="191"/>
      <c r="F442" s="191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</row>
    <row r="443" spans="1:26" ht="12.75" customHeight="1">
      <c r="A443" s="69"/>
      <c r="B443" s="191"/>
      <c r="C443" s="191"/>
      <c r="D443" s="192"/>
      <c r="E443" s="191"/>
      <c r="F443" s="191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</row>
    <row r="444" spans="1:26" ht="12.75" customHeight="1">
      <c r="A444" s="69"/>
      <c r="B444" s="191"/>
      <c r="C444" s="191"/>
      <c r="D444" s="192"/>
      <c r="E444" s="191"/>
      <c r="F444" s="191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</row>
    <row r="445" spans="1:26" ht="12.75" customHeight="1">
      <c r="A445" s="69"/>
      <c r="B445" s="191"/>
      <c r="C445" s="191"/>
      <c r="D445" s="192"/>
      <c r="E445" s="191"/>
      <c r="F445" s="191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</row>
    <row r="446" spans="1:26" ht="12.75" customHeight="1">
      <c r="A446" s="69"/>
      <c r="B446" s="191"/>
      <c r="C446" s="191"/>
      <c r="D446" s="192"/>
      <c r="E446" s="191"/>
      <c r="F446" s="191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</row>
    <row r="447" spans="1:26" ht="12.75" customHeight="1">
      <c r="A447" s="69"/>
      <c r="B447" s="191"/>
      <c r="C447" s="191"/>
      <c r="D447" s="192"/>
      <c r="E447" s="191"/>
      <c r="F447" s="191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</row>
    <row r="448" spans="1:26" ht="12.75" customHeight="1">
      <c r="A448" s="69"/>
      <c r="B448" s="191"/>
      <c r="C448" s="191"/>
      <c r="D448" s="192"/>
      <c r="E448" s="191"/>
      <c r="F448" s="191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</row>
    <row r="449" spans="1:26" ht="12.75" customHeight="1">
      <c r="A449" s="69"/>
      <c r="B449" s="191"/>
      <c r="C449" s="191"/>
      <c r="D449" s="192"/>
      <c r="E449" s="191"/>
      <c r="F449" s="191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</row>
    <row r="450" spans="1:26" ht="12.75" customHeight="1">
      <c r="A450" s="69"/>
      <c r="B450" s="191"/>
      <c r="C450" s="191"/>
      <c r="D450" s="192"/>
      <c r="E450" s="191"/>
      <c r="F450" s="191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</row>
    <row r="451" spans="1:26" ht="12.75" customHeight="1">
      <c r="A451" s="69"/>
      <c r="B451" s="191"/>
      <c r="C451" s="191"/>
      <c r="D451" s="192"/>
      <c r="E451" s="191"/>
      <c r="F451" s="191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</row>
    <row r="452" spans="1:26" ht="12.75" customHeight="1">
      <c r="A452" s="69"/>
      <c r="B452" s="191"/>
      <c r="C452" s="191"/>
      <c r="D452" s="192"/>
      <c r="E452" s="191"/>
      <c r="F452" s="191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</row>
    <row r="453" spans="1:26" ht="12.75" customHeight="1">
      <c r="A453" s="69"/>
      <c r="B453" s="191"/>
      <c r="C453" s="191"/>
      <c r="D453" s="192"/>
      <c r="E453" s="191"/>
      <c r="F453" s="191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</row>
    <row r="454" spans="1:26" ht="12.75" customHeight="1">
      <c r="A454" s="69"/>
      <c r="B454" s="191"/>
      <c r="C454" s="191"/>
      <c r="D454" s="192"/>
      <c r="E454" s="191"/>
      <c r="F454" s="191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</row>
    <row r="455" spans="1:26" ht="12.75" customHeight="1">
      <c r="A455" s="69"/>
      <c r="B455" s="191"/>
      <c r="C455" s="191"/>
      <c r="D455" s="192"/>
      <c r="E455" s="191"/>
      <c r="F455" s="191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</row>
    <row r="456" spans="1:26" ht="12.75" customHeight="1">
      <c r="A456" s="69"/>
      <c r="B456" s="191"/>
      <c r="C456" s="191"/>
      <c r="D456" s="192"/>
      <c r="E456" s="191"/>
      <c r="F456" s="191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</row>
    <row r="457" spans="1:26" ht="12.75" customHeight="1">
      <c r="A457" s="69"/>
      <c r="B457" s="191"/>
      <c r="C457" s="191"/>
      <c r="D457" s="192"/>
      <c r="E457" s="191"/>
      <c r="F457" s="191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</row>
    <row r="458" spans="1:26" ht="12.75" customHeight="1">
      <c r="A458" s="69"/>
      <c r="B458" s="191"/>
      <c r="C458" s="191"/>
      <c r="D458" s="192"/>
      <c r="E458" s="191"/>
      <c r="F458" s="191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</row>
    <row r="459" spans="1:26" ht="12.75" customHeight="1">
      <c r="A459" s="69"/>
      <c r="B459" s="191"/>
      <c r="C459" s="191"/>
      <c r="D459" s="192"/>
      <c r="E459" s="191"/>
      <c r="F459" s="191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</row>
    <row r="460" spans="1:26" ht="12.75" customHeight="1">
      <c r="A460" s="69"/>
      <c r="B460" s="191"/>
      <c r="C460" s="191"/>
      <c r="D460" s="192"/>
      <c r="E460" s="191"/>
      <c r="F460" s="191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</row>
    <row r="461" spans="1:26" ht="12.75" customHeight="1">
      <c r="A461" s="69"/>
      <c r="B461" s="191"/>
      <c r="C461" s="191"/>
      <c r="D461" s="192"/>
      <c r="E461" s="191"/>
      <c r="F461" s="191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</row>
    <row r="462" spans="1:26" ht="12.75" customHeight="1">
      <c r="A462" s="69"/>
      <c r="B462" s="191"/>
      <c r="C462" s="191"/>
      <c r="D462" s="192"/>
      <c r="E462" s="191"/>
      <c r="F462" s="191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</row>
    <row r="463" spans="1:26" ht="12.75" customHeight="1">
      <c r="A463" s="69"/>
      <c r="B463" s="191"/>
      <c r="C463" s="191"/>
      <c r="D463" s="192"/>
      <c r="E463" s="191"/>
      <c r="F463" s="191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</row>
    <row r="464" spans="1:26" ht="12.75" customHeight="1">
      <c r="A464" s="69"/>
      <c r="B464" s="191"/>
      <c r="C464" s="191"/>
      <c r="D464" s="192"/>
      <c r="E464" s="191"/>
      <c r="F464" s="191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</row>
    <row r="465" spans="1:26" ht="12.75" customHeight="1">
      <c r="A465" s="69"/>
      <c r="B465" s="191"/>
      <c r="C465" s="191"/>
      <c r="D465" s="192"/>
      <c r="E465" s="191"/>
      <c r="F465" s="191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</row>
    <row r="466" spans="1:26" ht="12.75" customHeight="1">
      <c r="A466" s="69"/>
      <c r="B466" s="191"/>
      <c r="C466" s="191"/>
      <c r="D466" s="192"/>
      <c r="E466" s="191"/>
      <c r="F466" s="191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</row>
    <row r="467" spans="1:26" ht="12.75" customHeight="1">
      <c r="A467" s="69"/>
      <c r="B467" s="191"/>
      <c r="C467" s="191"/>
      <c r="D467" s="192"/>
      <c r="E467" s="191"/>
      <c r="F467" s="191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</row>
    <row r="468" spans="1:26" ht="12.75" customHeight="1">
      <c r="A468" s="69"/>
      <c r="B468" s="191"/>
      <c r="C468" s="191"/>
      <c r="D468" s="192"/>
      <c r="E468" s="191"/>
      <c r="F468" s="191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</row>
    <row r="469" spans="1:26" ht="12.75" customHeight="1">
      <c r="A469" s="69"/>
      <c r="B469" s="191"/>
      <c r="C469" s="191"/>
      <c r="D469" s="192"/>
      <c r="E469" s="191"/>
      <c r="F469" s="191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</row>
    <row r="470" spans="1:26" ht="12.75" customHeight="1">
      <c r="A470" s="69"/>
      <c r="B470" s="191"/>
      <c r="C470" s="191"/>
      <c r="D470" s="192"/>
      <c r="E470" s="191"/>
      <c r="F470" s="191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</row>
    <row r="471" spans="1:26" ht="12.75" customHeight="1">
      <c r="A471" s="69"/>
      <c r="B471" s="191"/>
      <c r="C471" s="191"/>
      <c r="D471" s="192"/>
      <c r="E471" s="191"/>
      <c r="F471" s="191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</row>
    <row r="472" spans="1:26" ht="12.75" customHeight="1">
      <c r="A472" s="69"/>
      <c r="B472" s="191"/>
      <c r="C472" s="191"/>
      <c r="D472" s="192"/>
      <c r="E472" s="191"/>
      <c r="F472" s="191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</row>
    <row r="473" spans="1:26" ht="12.75" customHeight="1">
      <c r="A473" s="69"/>
      <c r="B473" s="191"/>
      <c r="C473" s="191"/>
      <c r="D473" s="192"/>
      <c r="E473" s="191"/>
      <c r="F473" s="191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</row>
    <row r="474" spans="1:26" ht="12.75" customHeight="1">
      <c r="A474" s="69"/>
      <c r="B474" s="191"/>
      <c r="C474" s="191"/>
      <c r="D474" s="192"/>
      <c r="E474" s="191"/>
      <c r="F474" s="191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</row>
    <row r="475" spans="1:26" ht="12.75" customHeight="1">
      <c r="A475" s="69"/>
      <c r="B475" s="191"/>
      <c r="C475" s="191"/>
      <c r="D475" s="192"/>
      <c r="E475" s="191"/>
      <c r="F475" s="191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</row>
    <row r="476" spans="1:26" ht="12.75" customHeight="1">
      <c r="A476" s="69"/>
      <c r="B476" s="191"/>
      <c r="C476" s="191"/>
      <c r="D476" s="192"/>
      <c r="E476" s="191"/>
      <c r="F476" s="191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</row>
    <row r="477" spans="1:26" ht="12.75" customHeight="1">
      <c r="A477" s="69"/>
      <c r="B477" s="191"/>
      <c r="C477" s="191"/>
      <c r="D477" s="192"/>
      <c r="E477" s="191"/>
      <c r="F477" s="191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</row>
    <row r="478" spans="1:26" ht="12.75" customHeight="1">
      <c r="A478" s="69"/>
      <c r="B478" s="191"/>
      <c r="C478" s="191"/>
      <c r="D478" s="192"/>
      <c r="E478" s="191"/>
      <c r="F478" s="191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</row>
    <row r="479" spans="1:26" ht="12.75" customHeight="1">
      <c r="A479" s="69"/>
      <c r="B479" s="191"/>
      <c r="C479" s="191"/>
      <c r="D479" s="192"/>
      <c r="E479" s="191"/>
      <c r="F479" s="191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</row>
    <row r="480" spans="1:26" ht="12.75" customHeight="1">
      <c r="A480" s="69"/>
      <c r="B480" s="191"/>
      <c r="C480" s="191"/>
      <c r="D480" s="192"/>
      <c r="E480" s="191"/>
      <c r="F480" s="191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</row>
    <row r="481" spans="1:26" ht="12.75" customHeight="1">
      <c r="A481" s="69"/>
      <c r="B481" s="191"/>
      <c r="C481" s="191"/>
      <c r="D481" s="192"/>
      <c r="E481" s="191"/>
      <c r="F481" s="191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</row>
    <row r="482" spans="1:26" ht="12.75" customHeight="1">
      <c r="A482" s="69"/>
      <c r="B482" s="191"/>
      <c r="C482" s="191"/>
      <c r="D482" s="192"/>
      <c r="E482" s="191"/>
      <c r="F482" s="191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</row>
    <row r="483" spans="1:26" ht="12.75" customHeight="1">
      <c r="A483" s="69"/>
      <c r="B483" s="191"/>
      <c r="C483" s="191"/>
      <c r="D483" s="192"/>
      <c r="E483" s="191"/>
      <c r="F483" s="191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</row>
    <row r="484" spans="1:26" ht="12.75" customHeight="1">
      <c r="A484" s="69"/>
      <c r="B484" s="191"/>
      <c r="C484" s="191"/>
      <c r="D484" s="192"/>
      <c r="E484" s="191"/>
      <c r="F484" s="191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</row>
    <row r="485" spans="1:26" ht="12.75" customHeight="1">
      <c r="A485" s="69"/>
      <c r="B485" s="191"/>
      <c r="C485" s="191"/>
      <c r="D485" s="192"/>
      <c r="E485" s="191"/>
      <c r="F485" s="191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</row>
    <row r="486" spans="1:26" ht="12.75" customHeight="1">
      <c r="A486" s="69"/>
      <c r="B486" s="191"/>
      <c r="C486" s="191"/>
      <c r="D486" s="192"/>
      <c r="E486" s="191"/>
      <c r="F486" s="191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</row>
    <row r="487" spans="1:26" ht="12.75" customHeight="1">
      <c r="A487" s="69"/>
      <c r="B487" s="191"/>
      <c r="C487" s="191"/>
      <c r="D487" s="192"/>
      <c r="E487" s="191"/>
      <c r="F487" s="191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</row>
    <row r="488" spans="1:26" ht="12.75" customHeight="1">
      <c r="A488" s="69"/>
      <c r="B488" s="191"/>
      <c r="C488" s="191"/>
      <c r="D488" s="192"/>
      <c r="E488" s="191"/>
      <c r="F488" s="191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</row>
    <row r="489" spans="1:26" ht="12.75" customHeight="1">
      <c r="A489" s="69"/>
      <c r="B489" s="191"/>
      <c r="C489" s="191"/>
      <c r="D489" s="192"/>
      <c r="E489" s="191"/>
      <c r="F489" s="191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</row>
    <row r="490" spans="1:26" ht="12.75" customHeight="1">
      <c r="A490" s="69"/>
      <c r="B490" s="191"/>
      <c r="C490" s="191"/>
      <c r="D490" s="192"/>
      <c r="E490" s="191"/>
      <c r="F490" s="191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</row>
    <row r="491" spans="1:26" ht="12.75" customHeight="1">
      <c r="A491" s="69"/>
      <c r="B491" s="191"/>
      <c r="C491" s="191"/>
      <c r="D491" s="192"/>
      <c r="E491" s="191"/>
      <c r="F491" s="191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</row>
    <row r="492" spans="1:26" ht="12.75" customHeight="1">
      <c r="A492" s="69"/>
      <c r="B492" s="191"/>
      <c r="C492" s="191"/>
      <c r="D492" s="192"/>
      <c r="E492" s="191"/>
      <c r="F492" s="191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</row>
    <row r="493" spans="1:26" ht="12.75" customHeight="1">
      <c r="A493" s="69"/>
      <c r="B493" s="191"/>
      <c r="C493" s="191"/>
      <c r="D493" s="192"/>
      <c r="E493" s="191"/>
      <c r="F493" s="191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</row>
    <row r="494" spans="1:26" ht="12.75" customHeight="1">
      <c r="A494" s="69"/>
      <c r="B494" s="191"/>
      <c r="C494" s="191"/>
      <c r="D494" s="192"/>
      <c r="E494" s="191"/>
      <c r="F494" s="191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</row>
    <row r="495" spans="1:26" ht="12.75" customHeight="1">
      <c r="A495" s="69"/>
      <c r="B495" s="191"/>
      <c r="C495" s="191"/>
      <c r="D495" s="192"/>
      <c r="E495" s="191"/>
      <c r="F495" s="191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</row>
    <row r="496" spans="1:26" ht="12.75" customHeight="1">
      <c r="A496" s="69"/>
      <c r="B496" s="191"/>
      <c r="C496" s="191"/>
      <c r="D496" s="192"/>
      <c r="E496" s="191"/>
      <c r="F496" s="191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</row>
    <row r="497" spans="1:26" ht="12.75" customHeight="1">
      <c r="A497" s="69"/>
      <c r="B497" s="191"/>
      <c r="C497" s="191"/>
      <c r="D497" s="192"/>
      <c r="E497" s="191"/>
      <c r="F497" s="191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</row>
    <row r="498" spans="1:26" ht="12.75" customHeight="1">
      <c r="A498" s="69"/>
      <c r="B498" s="191"/>
      <c r="C498" s="191"/>
      <c r="D498" s="192"/>
      <c r="E498" s="191"/>
      <c r="F498" s="191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</row>
    <row r="499" spans="1:26" ht="12.75" customHeight="1">
      <c r="A499" s="69"/>
      <c r="B499" s="191"/>
      <c r="C499" s="191"/>
      <c r="D499" s="192"/>
      <c r="E499" s="191"/>
      <c r="F499" s="191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</row>
    <row r="500" spans="1:26" ht="12.75" customHeight="1">
      <c r="A500" s="69"/>
      <c r="B500" s="191"/>
      <c r="C500" s="191"/>
      <c r="D500" s="192"/>
      <c r="E500" s="191"/>
      <c r="F500" s="191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</row>
    <row r="501" spans="1:26" ht="12.75" customHeight="1">
      <c r="A501" s="69"/>
      <c r="B501" s="191"/>
      <c r="C501" s="191"/>
      <c r="D501" s="192"/>
      <c r="E501" s="191"/>
      <c r="F501" s="191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</row>
    <row r="502" spans="1:26" ht="12.75" customHeight="1">
      <c r="A502" s="69"/>
      <c r="B502" s="191"/>
      <c r="C502" s="191"/>
      <c r="D502" s="192"/>
      <c r="E502" s="191"/>
      <c r="F502" s="191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</row>
    <row r="503" spans="1:26" ht="12.75" customHeight="1">
      <c r="A503" s="69"/>
      <c r="B503" s="191"/>
      <c r="C503" s="191"/>
      <c r="D503" s="192"/>
      <c r="E503" s="191"/>
      <c r="F503" s="191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</row>
    <row r="504" spans="1:26" ht="12.75" customHeight="1">
      <c r="A504" s="69"/>
      <c r="B504" s="191"/>
      <c r="C504" s="191"/>
      <c r="D504" s="192"/>
      <c r="E504" s="191"/>
      <c r="F504" s="191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</row>
    <row r="505" spans="1:26" ht="12.75" customHeight="1">
      <c r="A505" s="69"/>
      <c r="B505" s="191"/>
      <c r="C505" s="191"/>
      <c r="D505" s="192"/>
      <c r="E505" s="191"/>
      <c r="F505" s="191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</row>
    <row r="506" spans="1:26" ht="12.75" customHeight="1">
      <c r="A506" s="69"/>
      <c r="B506" s="191"/>
      <c r="C506" s="191"/>
      <c r="D506" s="192"/>
      <c r="E506" s="191"/>
      <c r="F506" s="191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</row>
    <row r="507" spans="1:26" ht="12.75" customHeight="1">
      <c r="A507" s="69"/>
      <c r="B507" s="191"/>
      <c r="C507" s="191"/>
      <c r="D507" s="192"/>
      <c r="E507" s="191"/>
      <c r="F507" s="191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</row>
    <row r="508" spans="1:26" ht="12.75" customHeight="1">
      <c r="A508" s="69"/>
      <c r="B508" s="191"/>
      <c r="C508" s="191"/>
      <c r="D508" s="192"/>
      <c r="E508" s="191"/>
      <c r="F508" s="191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</row>
    <row r="509" spans="1:26" ht="12.75" customHeight="1">
      <c r="A509" s="69"/>
      <c r="B509" s="191"/>
      <c r="C509" s="191"/>
      <c r="D509" s="192"/>
      <c r="E509" s="191"/>
      <c r="F509" s="191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</row>
    <row r="510" spans="1:26" ht="12.75" customHeight="1">
      <c r="A510" s="69"/>
      <c r="B510" s="191"/>
      <c r="C510" s="191"/>
      <c r="D510" s="192"/>
      <c r="E510" s="191"/>
      <c r="F510" s="191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</row>
    <row r="511" spans="1:26" ht="12.75" customHeight="1">
      <c r="A511" s="69"/>
      <c r="B511" s="191"/>
      <c r="C511" s="191"/>
      <c r="D511" s="192"/>
      <c r="E511" s="191"/>
      <c r="F511" s="191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</row>
    <row r="512" spans="1:26" ht="12.75" customHeight="1">
      <c r="A512" s="69"/>
      <c r="B512" s="191"/>
      <c r="C512" s="191"/>
      <c r="D512" s="192"/>
      <c r="E512" s="191"/>
      <c r="F512" s="191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</row>
    <row r="513" spans="1:26" ht="12.75" customHeight="1">
      <c r="A513" s="69"/>
      <c r="B513" s="191"/>
      <c r="C513" s="191"/>
      <c r="D513" s="192"/>
      <c r="E513" s="191"/>
      <c r="F513" s="191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</row>
    <row r="514" spans="1:26" ht="12.75" customHeight="1">
      <c r="A514" s="69"/>
      <c r="B514" s="191"/>
      <c r="C514" s="191"/>
      <c r="D514" s="192"/>
      <c r="E514" s="191"/>
      <c r="F514" s="191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</row>
    <row r="515" spans="1:26" ht="12.75" customHeight="1">
      <c r="A515" s="69"/>
      <c r="B515" s="191"/>
      <c r="C515" s="191"/>
      <c r="D515" s="192"/>
      <c r="E515" s="191"/>
      <c r="F515" s="191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</row>
    <row r="516" spans="1:26" ht="12.75" customHeight="1">
      <c r="A516" s="69"/>
      <c r="B516" s="191"/>
      <c r="C516" s="191"/>
      <c r="D516" s="192"/>
      <c r="E516" s="191"/>
      <c r="F516" s="191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</row>
    <row r="517" spans="1:26" ht="12.75" customHeight="1">
      <c r="A517" s="69"/>
      <c r="B517" s="191"/>
      <c r="C517" s="191"/>
      <c r="D517" s="192"/>
      <c r="E517" s="191"/>
      <c r="F517" s="191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</row>
    <row r="518" spans="1:26" ht="12.75" customHeight="1">
      <c r="A518" s="69"/>
      <c r="B518" s="191"/>
      <c r="C518" s="191"/>
      <c r="D518" s="192"/>
      <c r="E518" s="191"/>
      <c r="F518" s="191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</row>
    <row r="519" spans="1:26" ht="12.75" customHeight="1">
      <c r="A519" s="69"/>
      <c r="B519" s="191"/>
      <c r="C519" s="191"/>
      <c r="D519" s="192"/>
      <c r="E519" s="191"/>
      <c r="F519" s="191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</row>
    <row r="520" spans="1:26" ht="12.75" customHeight="1">
      <c r="A520" s="69"/>
      <c r="B520" s="191"/>
      <c r="C520" s="191"/>
      <c r="D520" s="192"/>
      <c r="E520" s="191"/>
      <c r="F520" s="191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</row>
    <row r="521" spans="1:26" ht="12.75" customHeight="1">
      <c r="A521" s="69"/>
      <c r="B521" s="191"/>
      <c r="C521" s="191"/>
      <c r="D521" s="192"/>
      <c r="E521" s="191"/>
      <c r="F521" s="191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</row>
    <row r="522" spans="1:26" ht="12.75" customHeight="1">
      <c r="A522" s="69"/>
      <c r="B522" s="191"/>
      <c r="C522" s="191"/>
      <c r="D522" s="192"/>
      <c r="E522" s="191"/>
      <c r="F522" s="191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</row>
    <row r="523" spans="1:26" ht="12.75" customHeight="1">
      <c r="A523" s="69"/>
      <c r="B523" s="191"/>
      <c r="C523" s="191"/>
      <c r="D523" s="192"/>
      <c r="E523" s="191"/>
      <c r="F523" s="191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</row>
    <row r="524" spans="1:26" ht="12.75" customHeight="1">
      <c r="A524" s="69"/>
      <c r="B524" s="191"/>
      <c r="C524" s="191"/>
      <c r="D524" s="192"/>
      <c r="E524" s="191"/>
      <c r="F524" s="191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</row>
    <row r="525" spans="1:26" ht="12.75" customHeight="1">
      <c r="A525" s="69"/>
      <c r="B525" s="191"/>
      <c r="C525" s="191"/>
      <c r="D525" s="192"/>
      <c r="E525" s="191"/>
      <c r="F525" s="191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</row>
    <row r="526" spans="1:26" ht="12.75" customHeight="1">
      <c r="A526" s="69"/>
      <c r="B526" s="191"/>
      <c r="C526" s="191"/>
      <c r="D526" s="192"/>
      <c r="E526" s="191"/>
      <c r="F526" s="191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</row>
    <row r="527" spans="1:26" ht="12.75" customHeight="1">
      <c r="A527" s="69"/>
      <c r="B527" s="191"/>
      <c r="C527" s="191"/>
      <c r="D527" s="192"/>
      <c r="E527" s="191"/>
      <c r="F527" s="191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</row>
    <row r="528" spans="1:26" ht="12.75" customHeight="1">
      <c r="A528" s="69"/>
      <c r="B528" s="191"/>
      <c r="C528" s="191"/>
      <c r="D528" s="192"/>
      <c r="E528" s="191"/>
      <c r="F528" s="191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</row>
    <row r="529" spans="1:26" ht="12.75" customHeight="1">
      <c r="A529" s="69"/>
      <c r="B529" s="191"/>
      <c r="C529" s="191"/>
      <c r="D529" s="192"/>
      <c r="E529" s="191"/>
      <c r="F529" s="191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</row>
    <row r="530" spans="1:26" ht="12.75" customHeight="1">
      <c r="A530" s="69"/>
      <c r="B530" s="191"/>
      <c r="C530" s="191"/>
      <c r="D530" s="192"/>
      <c r="E530" s="191"/>
      <c r="F530" s="191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</row>
    <row r="531" spans="1:26" ht="12.75" customHeight="1">
      <c r="A531" s="69"/>
      <c r="B531" s="191"/>
      <c r="C531" s="191"/>
      <c r="D531" s="192"/>
      <c r="E531" s="191"/>
      <c r="F531" s="191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</row>
    <row r="532" spans="1:26" ht="12.75" customHeight="1">
      <c r="A532" s="69"/>
      <c r="B532" s="191"/>
      <c r="C532" s="191"/>
      <c r="D532" s="192"/>
      <c r="E532" s="191"/>
      <c r="F532" s="191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</row>
    <row r="533" spans="1:26" ht="12.75" customHeight="1">
      <c r="A533" s="69"/>
      <c r="B533" s="191"/>
      <c r="C533" s="191"/>
      <c r="D533" s="192"/>
      <c r="E533" s="191"/>
      <c r="F533" s="191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</row>
    <row r="534" spans="1:26" ht="12.75" customHeight="1">
      <c r="A534" s="69"/>
      <c r="B534" s="191"/>
      <c r="C534" s="191"/>
      <c r="D534" s="192"/>
      <c r="E534" s="191"/>
      <c r="F534" s="191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</row>
    <row r="535" spans="1:26" ht="12.75" customHeight="1">
      <c r="A535" s="69"/>
      <c r="B535" s="191"/>
      <c r="C535" s="191"/>
      <c r="D535" s="192"/>
      <c r="E535" s="191"/>
      <c r="F535" s="191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</row>
    <row r="536" spans="1:26" ht="12.75" customHeight="1">
      <c r="A536" s="69"/>
      <c r="B536" s="191"/>
      <c r="C536" s="191"/>
      <c r="D536" s="192"/>
      <c r="E536" s="191"/>
      <c r="F536" s="191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</row>
    <row r="537" spans="1:26" ht="12.75" customHeight="1">
      <c r="A537" s="69"/>
      <c r="B537" s="191"/>
      <c r="C537" s="191"/>
      <c r="D537" s="192"/>
      <c r="E537" s="191"/>
      <c r="F537" s="191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</row>
    <row r="538" spans="1:26" ht="12.75" customHeight="1">
      <c r="A538" s="69"/>
      <c r="B538" s="191"/>
      <c r="C538" s="191"/>
      <c r="D538" s="192"/>
      <c r="E538" s="191"/>
      <c r="F538" s="191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</row>
    <row r="539" spans="1:26" ht="12.75" customHeight="1">
      <c r="A539" s="69"/>
      <c r="B539" s="191"/>
      <c r="C539" s="191"/>
      <c r="D539" s="192"/>
      <c r="E539" s="191"/>
      <c r="F539" s="191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</row>
    <row r="540" spans="1:26" ht="12.75" customHeight="1">
      <c r="A540" s="69"/>
      <c r="B540" s="191"/>
      <c r="C540" s="191"/>
      <c r="D540" s="192"/>
      <c r="E540" s="191"/>
      <c r="F540" s="191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</row>
    <row r="541" spans="1:26" ht="12.75" customHeight="1">
      <c r="A541" s="69"/>
      <c r="B541" s="191"/>
      <c r="C541" s="191"/>
      <c r="D541" s="192"/>
      <c r="E541" s="191"/>
      <c r="F541" s="191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</row>
    <row r="542" spans="1:26" ht="12.75" customHeight="1">
      <c r="A542" s="69"/>
      <c r="B542" s="191"/>
      <c r="C542" s="191"/>
      <c r="D542" s="192"/>
      <c r="E542" s="191"/>
      <c r="F542" s="191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</row>
    <row r="543" spans="1:26" ht="12.75" customHeight="1">
      <c r="A543" s="69"/>
      <c r="B543" s="191"/>
      <c r="C543" s="191"/>
      <c r="D543" s="192"/>
      <c r="E543" s="191"/>
      <c r="F543" s="191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</row>
    <row r="544" spans="1:26" ht="12.75" customHeight="1">
      <c r="A544" s="69"/>
      <c r="B544" s="191"/>
      <c r="C544" s="191"/>
      <c r="D544" s="192"/>
      <c r="E544" s="191"/>
      <c r="F544" s="191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</row>
    <row r="545" spans="1:26" ht="12.75" customHeight="1">
      <c r="A545" s="69"/>
      <c r="B545" s="191"/>
      <c r="C545" s="191"/>
      <c r="D545" s="192"/>
      <c r="E545" s="191"/>
      <c r="F545" s="191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</row>
    <row r="546" spans="1:26" ht="12.75" customHeight="1">
      <c r="A546" s="69"/>
      <c r="B546" s="191"/>
      <c r="C546" s="191"/>
      <c r="D546" s="192"/>
      <c r="E546" s="191"/>
      <c r="F546" s="191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</row>
    <row r="547" spans="1:26" ht="12.75" customHeight="1">
      <c r="A547" s="69"/>
      <c r="B547" s="191"/>
      <c r="C547" s="191"/>
      <c r="D547" s="192"/>
      <c r="E547" s="191"/>
      <c r="F547" s="191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</row>
    <row r="548" spans="1:26" ht="12.75" customHeight="1">
      <c r="A548" s="69"/>
      <c r="B548" s="191"/>
      <c r="C548" s="191"/>
      <c r="D548" s="192"/>
      <c r="E548" s="191"/>
      <c r="F548" s="191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</row>
    <row r="549" spans="1:26" ht="12.75" customHeight="1">
      <c r="A549" s="69"/>
      <c r="B549" s="191"/>
      <c r="C549" s="191"/>
      <c r="D549" s="192"/>
      <c r="E549" s="191"/>
      <c r="F549" s="191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</row>
    <row r="550" spans="1:26" ht="12.75" customHeight="1">
      <c r="A550" s="69"/>
      <c r="B550" s="191"/>
      <c r="C550" s="191"/>
      <c r="D550" s="192"/>
      <c r="E550" s="191"/>
      <c r="F550" s="191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</row>
    <row r="551" spans="1:26" ht="12.75" customHeight="1">
      <c r="A551" s="69"/>
      <c r="B551" s="191"/>
      <c r="C551" s="191"/>
      <c r="D551" s="192"/>
      <c r="E551" s="191"/>
      <c r="F551" s="191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</row>
    <row r="552" spans="1:26" ht="12.75" customHeight="1">
      <c r="A552" s="69"/>
      <c r="B552" s="191"/>
      <c r="C552" s="191"/>
      <c r="D552" s="192"/>
      <c r="E552" s="191"/>
      <c r="F552" s="191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</row>
    <row r="553" spans="1:26" ht="12.75" customHeight="1">
      <c r="A553" s="69"/>
      <c r="B553" s="191"/>
      <c r="C553" s="191"/>
      <c r="D553" s="192"/>
      <c r="E553" s="191"/>
      <c r="F553" s="191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</row>
    <row r="554" spans="1:26" ht="12.75" customHeight="1">
      <c r="A554" s="69"/>
      <c r="B554" s="191"/>
      <c r="C554" s="191"/>
      <c r="D554" s="192"/>
      <c r="E554" s="191"/>
      <c r="F554" s="191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</row>
    <row r="555" spans="1:26" ht="12.75" customHeight="1">
      <c r="A555" s="69"/>
      <c r="B555" s="191"/>
      <c r="C555" s="191"/>
      <c r="D555" s="192"/>
      <c r="E555" s="191"/>
      <c r="F555" s="191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</row>
    <row r="556" spans="1:26" ht="12.75" customHeight="1">
      <c r="A556" s="69"/>
      <c r="B556" s="191"/>
      <c r="C556" s="191"/>
      <c r="D556" s="192"/>
      <c r="E556" s="191"/>
      <c r="F556" s="191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</row>
    <row r="557" spans="1:26" ht="12.75" customHeight="1">
      <c r="A557" s="69"/>
      <c r="B557" s="191"/>
      <c r="C557" s="191"/>
      <c r="D557" s="192"/>
      <c r="E557" s="191"/>
      <c r="F557" s="191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</row>
    <row r="558" spans="1:26" ht="12.75" customHeight="1">
      <c r="A558" s="69"/>
      <c r="B558" s="191"/>
      <c r="C558" s="191"/>
      <c r="D558" s="192"/>
      <c r="E558" s="191"/>
      <c r="F558" s="191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</row>
    <row r="559" spans="1:26" ht="12.75" customHeight="1">
      <c r="A559" s="69"/>
      <c r="B559" s="191"/>
      <c r="C559" s="191"/>
      <c r="D559" s="192"/>
      <c r="E559" s="191"/>
      <c r="F559" s="191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</row>
    <row r="560" spans="1:26" ht="12.75" customHeight="1">
      <c r="A560" s="69"/>
      <c r="B560" s="191"/>
      <c r="C560" s="191"/>
      <c r="D560" s="192"/>
      <c r="E560" s="191"/>
      <c r="F560" s="191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</row>
    <row r="561" spans="1:26" ht="12.75" customHeight="1">
      <c r="A561" s="69"/>
      <c r="B561" s="191"/>
      <c r="C561" s="191"/>
      <c r="D561" s="192"/>
      <c r="E561" s="191"/>
      <c r="F561" s="191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</row>
    <row r="562" spans="1:26" ht="12.75" customHeight="1">
      <c r="A562" s="69"/>
      <c r="B562" s="191"/>
      <c r="C562" s="191"/>
      <c r="D562" s="192"/>
      <c r="E562" s="191"/>
      <c r="F562" s="191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</row>
    <row r="563" spans="1:26" ht="12.75" customHeight="1">
      <c r="A563" s="69"/>
      <c r="B563" s="191"/>
      <c r="C563" s="191"/>
      <c r="D563" s="192"/>
      <c r="E563" s="191"/>
      <c r="F563" s="191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</row>
    <row r="564" spans="1:26" ht="12.75" customHeight="1">
      <c r="A564" s="69"/>
      <c r="B564" s="191"/>
      <c r="C564" s="191"/>
      <c r="D564" s="192"/>
      <c r="E564" s="191"/>
      <c r="F564" s="191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</row>
    <row r="565" spans="1:26" ht="12.75" customHeight="1">
      <c r="A565" s="69"/>
      <c r="B565" s="191"/>
      <c r="C565" s="191"/>
      <c r="D565" s="192"/>
      <c r="E565" s="191"/>
      <c r="F565" s="191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</row>
    <row r="566" spans="1:26" ht="12.75" customHeight="1">
      <c r="A566" s="69"/>
      <c r="B566" s="191"/>
      <c r="C566" s="191"/>
      <c r="D566" s="192"/>
      <c r="E566" s="191"/>
      <c r="F566" s="191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</row>
    <row r="567" spans="1:26" ht="12.75" customHeight="1">
      <c r="A567" s="69"/>
      <c r="B567" s="191"/>
      <c r="C567" s="191"/>
      <c r="D567" s="192"/>
      <c r="E567" s="191"/>
      <c r="F567" s="191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</row>
    <row r="568" spans="1:26" ht="12.75" customHeight="1">
      <c r="A568" s="69"/>
      <c r="B568" s="191"/>
      <c r="C568" s="191"/>
      <c r="D568" s="192"/>
      <c r="E568" s="191"/>
      <c r="F568" s="191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</row>
    <row r="569" spans="1:26" ht="12.75" customHeight="1">
      <c r="A569" s="69"/>
      <c r="B569" s="191"/>
      <c r="C569" s="191"/>
      <c r="D569" s="192"/>
      <c r="E569" s="191"/>
      <c r="F569" s="191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</row>
    <row r="570" spans="1:26" ht="12.75" customHeight="1">
      <c r="A570" s="69"/>
      <c r="B570" s="191"/>
      <c r="C570" s="191"/>
      <c r="D570" s="192"/>
      <c r="E570" s="191"/>
      <c r="F570" s="191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</row>
    <row r="571" spans="1:26" ht="12.75" customHeight="1">
      <c r="A571" s="69"/>
      <c r="B571" s="191"/>
      <c r="C571" s="191"/>
      <c r="D571" s="192"/>
      <c r="E571" s="191"/>
      <c r="F571" s="191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</row>
    <row r="572" spans="1:26" ht="12.75" customHeight="1">
      <c r="A572" s="69"/>
      <c r="B572" s="191"/>
      <c r="C572" s="191"/>
      <c r="D572" s="192"/>
      <c r="E572" s="191"/>
      <c r="F572" s="191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</row>
    <row r="573" spans="1:26" ht="12.75" customHeight="1">
      <c r="A573" s="69"/>
      <c r="B573" s="191"/>
      <c r="C573" s="191"/>
      <c r="D573" s="192"/>
      <c r="E573" s="191"/>
      <c r="F573" s="191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</row>
    <row r="574" spans="1:26" ht="12.75" customHeight="1">
      <c r="A574" s="69"/>
      <c r="B574" s="191"/>
      <c r="C574" s="191"/>
      <c r="D574" s="192"/>
      <c r="E574" s="191"/>
      <c r="F574" s="191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</row>
    <row r="575" spans="1:26" ht="12.75" customHeight="1">
      <c r="A575" s="69"/>
      <c r="B575" s="191"/>
      <c r="C575" s="191"/>
      <c r="D575" s="192"/>
      <c r="E575" s="191"/>
      <c r="F575" s="191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</row>
    <row r="576" spans="1:26" ht="12.75" customHeight="1">
      <c r="A576" s="69"/>
      <c r="B576" s="191"/>
      <c r="C576" s="191"/>
      <c r="D576" s="192"/>
      <c r="E576" s="191"/>
      <c r="F576" s="191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</row>
    <row r="577" spans="1:26" ht="12.75" customHeight="1">
      <c r="A577" s="69"/>
      <c r="B577" s="191"/>
      <c r="C577" s="191"/>
      <c r="D577" s="192"/>
      <c r="E577" s="191"/>
      <c r="F577" s="191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</row>
    <row r="578" spans="1:26" ht="12.75" customHeight="1">
      <c r="A578" s="69"/>
      <c r="B578" s="191"/>
      <c r="C578" s="191"/>
      <c r="D578" s="192"/>
      <c r="E578" s="191"/>
      <c r="F578" s="191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</row>
    <row r="579" spans="1:26" ht="12.75" customHeight="1">
      <c r="A579" s="69"/>
      <c r="B579" s="191"/>
      <c r="C579" s="191"/>
      <c r="D579" s="192"/>
      <c r="E579" s="191"/>
      <c r="F579" s="191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</row>
    <row r="580" spans="1:26" ht="12.75" customHeight="1">
      <c r="A580" s="69"/>
      <c r="B580" s="191"/>
      <c r="C580" s="191"/>
      <c r="D580" s="192"/>
      <c r="E580" s="191"/>
      <c r="F580" s="191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</row>
    <row r="581" spans="1:26" ht="12.75" customHeight="1">
      <c r="A581" s="69"/>
      <c r="B581" s="191"/>
      <c r="C581" s="191"/>
      <c r="D581" s="192"/>
      <c r="E581" s="191"/>
      <c r="F581" s="191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</row>
    <row r="582" spans="1:26" ht="12.75" customHeight="1">
      <c r="A582" s="69"/>
      <c r="B582" s="191"/>
      <c r="C582" s="191"/>
      <c r="D582" s="192"/>
      <c r="E582" s="191"/>
      <c r="F582" s="191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</row>
    <row r="583" spans="1:26" ht="12.75" customHeight="1">
      <c r="A583" s="69"/>
      <c r="B583" s="191"/>
      <c r="C583" s="191"/>
      <c r="D583" s="192"/>
      <c r="E583" s="191"/>
      <c r="F583" s="191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</row>
    <row r="584" spans="1:26" ht="12.75" customHeight="1">
      <c r="A584" s="69"/>
      <c r="B584" s="191"/>
      <c r="C584" s="191"/>
      <c r="D584" s="192"/>
      <c r="E584" s="191"/>
      <c r="F584" s="191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</row>
    <row r="585" spans="1:26" ht="12.75" customHeight="1">
      <c r="A585" s="69"/>
      <c r="B585" s="191"/>
      <c r="C585" s="191"/>
      <c r="D585" s="192"/>
      <c r="E585" s="191"/>
      <c r="F585" s="191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</row>
    <row r="586" spans="1:26" ht="12.75" customHeight="1">
      <c r="A586" s="69"/>
      <c r="B586" s="191"/>
      <c r="C586" s="191"/>
      <c r="D586" s="192"/>
      <c r="E586" s="191"/>
      <c r="F586" s="191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</row>
    <row r="587" spans="1:26" ht="12.75" customHeight="1">
      <c r="A587" s="69"/>
      <c r="B587" s="191"/>
      <c r="C587" s="191"/>
      <c r="D587" s="192"/>
      <c r="E587" s="191"/>
      <c r="F587" s="191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</row>
    <row r="588" spans="1:26" ht="12.75" customHeight="1">
      <c r="A588" s="69"/>
      <c r="B588" s="191"/>
      <c r="C588" s="191"/>
      <c r="D588" s="192"/>
      <c r="E588" s="191"/>
      <c r="F588" s="191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</row>
    <row r="589" spans="1:26" ht="12.75" customHeight="1">
      <c r="A589" s="69"/>
      <c r="B589" s="191"/>
      <c r="C589" s="191"/>
      <c r="D589" s="192"/>
      <c r="E589" s="191"/>
      <c r="F589" s="191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</row>
    <row r="590" spans="1:26" ht="12.75" customHeight="1">
      <c r="A590" s="69"/>
      <c r="B590" s="191"/>
      <c r="C590" s="191"/>
      <c r="D590" s="192"/>
      <c r="E590" s="191"/>
      <c r="F590" s="191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</row>
    <row r="591" spans="1:26" ht="12.75" customHeight="1">
      <c r="A591" s="69"/>
      <c r="B591" s="191"/>
      <c r="C591" s="191"/>
      <c r="D591" s="192"/>
      <c r="E591" s="191"/>
      <c r="F591" s="191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</row>
    <row r="592" spans="1:26" ht="12.75" customHeight="1">
      <c r="A592" s="69"/>
      <c r="B592" s="191"/>
      <c r="C592" s="191"/>
      <c r="D592" s="192"/>
      <c r="E592" s="191"/>
      <c r="F592" s="191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</row>
    <row r="593" spans="1:26" ht="12.75" customHeight="1">
      <c r="A593" s="69"/>
      <c r="B593" s="191"/>
      <c r="C593" s="191"/>
      <c r="D593" s="192"/>
      <c r="E593" s="191"/>
      <c r="F593" s="191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</row>
    <row r="594" spans="1:26" ht="12.75" customHeight="1">
      <c r="A594" s="69"/>
      <c r="B594" s="191"/>
      <c r="C594" s="191"/>
      <c r="D594" s="192"/>
      <c r="E594" s="191"/>
      <c r="F594" s="191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</row>
    <row r="595" spans="1:26" ht="12.75" customHeight="1">
      <c r="A595" s="69"/>
      <c r="B595" s="191"/>
      <c r="C595" s="191"/>
      <c r="D595" s="192"/>
      <c r="E595" s="191"/>
      <c r="F595" s="191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</row>
    <row r="596" spans="1:26" ht="12.75" customHeight="1">
      <c r="A596" s="69"/>
      <c r="B596" s="191"/>
      <c r="C596" s="191"/>
      <c r="D596" s="192"/>
      <c r="E596" s="191"/>
      <c r="F596" s="191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</row>
    <row r="597" spans="1:26" ht="12.75" customHeight="1">
      <c r="A597" s="69"/>
      <c r="B597" s="191"/>
      <c r="C597" s="191"/>
      <c r="D597" s="192"/>
      <c r="E597" s="191"/>
      <c r="F597" s="191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</row>
    <row r="598" spans="1:26" ht="12.75" customHeight="1">
      <c r="A598" s="69"/>
      <c r="B598" s="191"/>
      <c r="C598" s="191"/>
      <c r="D598" s="192"/>
      <c r="E598" s="191"/>
      <c r="F598" s="191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</row>
    <row r="599" spans="1:26" ht="12.75" customHeight="1">
      <c r="A599" s="69"/>
      <c r="B599" s="191"/>
      <c r="C599" s="191"/>
      <c r="D599" s="192"/>
      <c r="E599" s="191"/>
      <c r="F599" s="191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</row>
    <row r="600" spans="1:26" ht="12.75" customHeight="1">
      <c r="A600" s="69"/>
      <c r="B600" s="191"/>
      <c r="C600" s="191"/>
      <c r="D600" s="192"/>
      <c r="E600" s="191"/>
      <c r="F600" s="191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</row>
    <row r="601" spans="1:26" ht="12.75" customHeight="1">
      <c r="A601" s="69"/>
      <c r="B601" s="191"/>
      <c r="C601" s="191"/>
      <c r="D601" s="192"/>
      <c r="E601" s="191"/>
      <c r="F601" s="191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</row>
    <row r="602" spans="1:26" ht="12.75" customHeight="1">
      <c r="A602" s="69"/>
      <c r="B602" s="191"/>
      <c r="C602" s="191"/>
      <c r="D602" s="192"/>
      <c r="E602" s="191"/>
      <c r="F602" s="191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</row>
    <row r="603" spans="1:26" ht="12.75" customHeight="1">
      <c r="A603" s="69"/>
      <c r="B603" s="191"/>
      <c r="C603" s="191"/>
      <c r="D603" s="192"/>
      <c r="E603" s="191"/>
      <c r="F603" s="191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</row>
    <row r="604" spans="1:26" ht="12.75" customHeight="1">
      <c r="A604" s="69"/>
      <c r="B604" s="191"/>
      <c r="C604" s="191"/>
      <c r="D604" s="192"/>
      <c r="E604" s="191"/>
      <c r="F604" s="191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</row>
    <row r="605" spans="1:26" ht="12.75" customHeight="1">
      <c r="A605" s="69"/>
      <c r="B605" s="191"/>
      <c r="C605" s="191"/>
      <c r="D605" s="192"/>
      <c r="E605" s="191"/>
      <c r="F605" s="191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</row>
    <row r="606" spans="1:26" ht="12.75" customHeight="1">
      <c r="A606" s="69"/>
      <c r="B606" s="191"/>
      <c r="C606" s="191"/>
      <c r="D606" s="192"/>
      <c r="E606" s="191"/>
      <c r="F606" s="191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</row>
    <row r="607" spans="1:26" ht="12.75" customHeight="1">
      <c r="A607" s="69"/>
      <c r="B607" s="191"/>
      <c r="C607" s="191"/>
      <c r="D607" s="192"/>
      <c r="E607" s="191"/>
      <c r="F607" s="191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</row>
    <row r="608" spans="1:26" ht="12.75" customHeight="1">
      <c r="A608" s="69"/>
      <c r="B608" s="191"/>
      <c r="C608" s="191"/>
      <c r="D608" s="192"/>
      <c r="E608" s="191"/>
      <c r="F608" s="191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</row>
    <row r="609" spans="1:26" ht="12.75" customHeight="1">
      <c r="A609" s="69"/>
      <c r="B609" s="191"/>
      <c r="C609" s="191"/>
      <c r="D609" s="192"/>
      <c r="E609" s="191"/>
      <c r="F609" s="191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</row>
    <row r="610" spans="1:26" ht="12.75" customHeight="1">
      <c r="A610" s="69"/>
      <c r="B610" s="191"/>
      <c r="C610" s="191"/>
      <c r="D610" s="192"/>
      <c r="E610" s="191"/>
      <c r="F610" s="191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</row>
    <row r="611" spans="1:26" ht="12.75" customHeight="1">
      <c r="A611" s="69"/>
      <c r="B611" s="191"/>
      <c r="C611" s="191"/>
      <c r="D611" s="192"/>
      <c r="E611" s="191"/>
      <c r="F611" s="191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</row>
    <row r="612" spans="1:26" ht="12.75" customHeight="1">
      <c r="A612" s="69"/>
      <c r="B612" s="191"/>
      <c r="C612" s="191"/>
      <c r="D612" s="192"/>
      <c r="E612" s="191"/>
      <c r="F612" s="191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</row>
    <row r="613" spans="1:26" ht="12.75" customHeight="1">
      <c r="A613" s="69"/>
      <c r="B613" s="191"/>
      <c r="C613" s="191"/>
      <c r="D613" s="192"/>
      <c r="E613" s="191"/>
      <c r="F613" s="191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</row>
    <row r="614" spans="1:26" ht="12.75" customHeight="1">
      <c r="A614" s="69"/>
      <c r="B614" s="191"/>
      <c r="C614" s="191"/>
      <c r="D614" s="192"/>
      <c r="E614" s="191"/>
      <c r="F614" s="191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</row>
    <row r="615" spans="1:26" ht="12.75" customHeight="1">
      <c r="A615" s="69"/>
      <c r="B615" s="191"/>
      <c r="C615" s="191"/>
      <c r="D615" s="192"/>
      <c r="E615" s="191"/>
      <c r="F615" s="191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</row>
    <row r="616" spans="1:26" ht="12.75" customHeight="1">
      <c r="A616" s="69"/>
      <c r="B616" s="191"/>
      <c r="C616" s="191"/>
      <c r="D616" s="192"/>
      <c r="E616" s="191"/>
      <c r="F616" s="191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</row>
    <row r="617" spans="1:26" ht="12.75" customHeight="1">
      <c r="A617" s="69"/>
      <c r="B617" s="191"/>
      <c r="C617" s="191"/>
      <c r="D617" s="192"/>
      <c r="E617" s="191"/>
      <c r="F617" s="191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</row>
    <row r="618" spans="1:26" ht="12.75" customHeight="1">
      <c r="A618" s="69"/>
      <c r="B618" s="191"/>
      <c r="C618" s="191"/>
      <c r="D618" s="192"/>
      <c r="E618" s="191"/>
      <c r="F618" s="191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</row>
    <row r="619" spans="1:26" ht="12.75" customHeight="1">
      <c r="A619" s="69"/>
      <c r="B619" s="191"/>
      <c r="C619" s="191"/>
      <c r="D619" s="192"/>
      <c r="E619" s="191"/>
      <c r="F619" s="191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</row>
    <row r="620" spans="1:26" ht="12.75" customHeight="1">
      <c r="A620" s="69"/>
      <c r="B620" s="191"/>
      <c r="C620" s="191"/>
      <c r="D620" s="192"/>
      <c r="E620" s="191"/>
      <c r="F620" s="191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</row>
    <row r="621" spans="1:26" ht="12.75" customHeight="1">
      <c r="A621" s="69"/>
      <c r="B621" s="191"/>
      <c r="C621" s="191"/>
      <c r="D621" s="192"/>
      <c r="E621" s="191"/>
      <c r="F621" s="191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</row>
    <row r="622" spans="1:26" ht="12.75" customHeight="1">
      <c r="A622" s="69"/>
      <c r="B622" s="191"/>
      <c r="C622" s="191"/>
      <c r="D622" s="192"/>
      <c r="E622" s="191"/>
      <c r="F622" s="191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</row>
    <row r="623" spans="1:26" ht="12.75" customHeight="1">
      <c r="A623" s="69"/>
      <c r="B623" s="191"/>
      <c r="C623" s="191"/>
      <c r="D623" s="192"/>
      <c r="E623" s="191"/>
      <c r="F623" s="191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</row>
    <row r="624" spans="1:26" ht="12.75" customHeight="1">
      <c r="A624" s="69"/>
      <c r="B624" s="191"/>
      <c r="C624" s="191"/>
      <c r="D624" s="192"/>
      <c r="E624" s="191"/>
      <c r="F624" s="191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</row>
    <row r="625" spans="1:26" ht="12.75" customHeight="1">
      <c r="A625" s="69"/>
      <c r="B625" s="191"/>
      <c r="C625" s="191"/>
      <c r="D625" s="192"/>
      <c r="E625" s="191"/>
      <c r="F625" s="191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</row>
    <row r="626" spans="1:26" ht="12.75" customHeight="1">
      <c r="A626" s="69"/>
      <c r="B626" s="191"/>
      <c r="C626" s="191"/>
      <c r="D626" s="192"/>
      <c r="E626" s="191"/>
      <c r="F626" s="191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</row>
    <row r="627" spans="1:26" ht="12.75" customHeight="1">
      <c r="A627" s="69"/>
      <c r="B627" s="191"/>
      <c r="C627" s="191"/>
      <c r="D627" s="192"/>
      <c r="E627" s="191"/>
      <c r="F627" s="191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</row>
    <row r="628" spans="1:26" ht="12.75" customHeight="1">
      <c r="A628" s="69"/>
      <c r="B628" s="191"/>
      <c r="C628" s="191"/>
      <c r="D628" s="192"/>
      <c r="E628" s="191"/>
      <c r="F628" s="191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</row>
    <row r="629" spans="1:26" ht="12.75" customHeight="1">
      <c r="A629" s="69"/>
      <c r="B629" s="191"/>
      <c r="C629" s="191"/>
      <c r="D629" s="192"/>
      <c r="E629" s="191"/>
      <c r="F629" s="191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</row>
    <row r="630" spans="1:26" ht="12.75" customHeight="1">
      <c r="A630" s="69"/>
      <c r="B630" s="191"/>
      <c r="C630" s="191"/>
      <c r="D630" s="192"/>
      <c r="E630" s="191"/>
      <c r="F630" s="191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</row>
    <row r="631" spans="1:26" ht="12.75" customHeight="1">
      <c r="A631" s="69"/>
      <c r="B631" s="191"/>
      <c r="C631" s="191"/>
      <c r="D631" s="192"/>
      <c r="E631" s="191"/>
      <c r="F631" s="191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</row>
    <row r="632" spans="1:26" ht="12.75" customHeight="1">
      <c r="A632" s="69"/>
      <c r="B632" s="191"/>
      <c r="C632" s="191"/>
      <c r="D632" s="192"/>
      <c r="E632" s="191"/>
      <c r="F632" s="191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</row>
    <row r="633" spans="1:26" ht="12.75" customHeight="1">
      <c r="A633" s="69"/>
      <c r="B633" s="191"/>
      <c r="C633" s="191"/>
      <c r="D633" s="192"/>
      <c r="E633" s="191"/>
      <c r="F633" s="191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</row>
    <row r="634" spans="1:26" ht="12.75" customHeight="1">
      <c r="A634" s="69"/>
      <c r="B634" s="191"/>
      <c r="C634" s="191"/>
      <c r="D634" s="192"/>
      <c r="E634" s="191"/>
      <c r="F634" s="191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</row>
    <row r="635" spans="1:26" ht="12.75" customHeight="1">
      <c r="A635" s="69"/>
      <c r="B635" s="191"/>
      <c r="C635" s="191"/>
      <c r="D635" s="192"/>
      <c r="E635" s="191"/>
      <c r="F635" s="191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</row>
    <row r="636" spans="1:26" ht="12.75" customHeight="1">
      <c r="A636" s="69"/>
      <c r="B636" s="191"/>
      <c r="C636" s="191"/>
      <c r="D636" s="192"/>
      <c r="E636" s="191"/>
      <c r="F636" s="191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</row>
    <row r="637" spans="1:26" ht="12.75" customHeight="1">
      <c r="A637" s="69"/>
      <c r="B637" s="191"/>
      <c r="C637" s="191"/>
      <c r="D637" s="192"/>
      <c r="E637" s="191"/>
      <c r="F637" s="191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</row>
    <row r="638" spans="1:26" ht="12.75" customHeight="1">
      <c r="A638" s="69"/>
      <c r="B638" s="191"/>
      <c r="C638" s="191"/>
      <c r="D638" s="192"/>
      <c r="E638" s="191"/>
      <c r="F638" s="191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</row>
    <row r="639" spans="1:26" ht="12.75" customHeight="1">
      <c r="A639" s="69"/>
      <c r="B639" s="191"/>
      <c r="C639" s="191"/>
      <c r="D639" s="192"/>
      <c r="E639" s="191"/>
      <c r="F639" s="191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</row>
    <row r="640" spans="1:26" ht="12.75" customHeight="1">
      <c r="A640" s="69"/>
      <c r="B640" s="191"/>
      <c r="C640" s="191"/>
      <c r="D640" s="192"/>
      <c r="E640" s="191"/>
      <c r="F640" s="191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</row>
    <row r="641" spans="1:26" ht="12.75" customHeight="1">
      <c r="A641" s="69"/>
      <c r="B641" s="191"/>
      <c r="C641" s="191"/>
      <c r="D641" s="192"/>
      <c r="E641" s="191"/>
      <c r="F641" s="191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</row>
    <row r="642" spans="1:26" ht="12.75" customHeight="1">
      <c r="A642" s="69"/>
      <c r="B642" s="191"/>
      <c r="C642" s="191"/>
      <c r="D642" s="192"/>
      <c r="E642" s="191"/>
      <c r="F642" s="191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</row>
    <row r="643" spans="1:26" ht="12.75" customHeight="1">
      <c r="A643" s="69"/>
      <c r="B643" s="191"/>
      <c r="C643" s="191"/>
      <c r="D643" s="192"/>
      <c r="E643" s="191"/>
      <c r="F643" s="191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</row>
    <row r="644" spans="1:26" ht="12.75" customHeight="1">
      <c r="A644" s="69"/>
      <c r="B644" s="191"/>
      <c r="C644" s="191"/>
      <c r="D644" s="192"/>
      <c r="E644" s="191"/>
      <c r="F644" s="191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</row>
    <row r="645" spans="1:26" ht="12.75" customHeight="1">
      <c r="A645" s="69"/>
      <c r="B645" s="191"/>
      <c r="C645" s="191"/>
      <c r="D645" s="192"/>
      <c r="E645" s="191"/>
      <c r="F645" s="191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</row>
    <row r="646" spans="1:26" ht="12.75" customHeight="1">
      <c r="A646" s="69"/>
      <c r="B646" s="191"/>
      <c r="C646" s="191"/>
      <c r="D646" s="192"/>
      <c r="E646" s="191"/>
      <c r="F646" s="191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</row>
    <row r="647" spans="1:26" ht="12.75" customHeight="1">
      <c r="A647" s="69"/>
      <c r="B647" s="191"/>
      <c r="C647" s="191"/>
      <c r="D647" s="192"/>
      <c r="E647" s="191"/>
      <c r="F647" s="191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</row>
    <row r="648" spans="1:26" ht="12.75" customHeight="1">
      <c r="A648" s="69"/>
      <c r="B648" s="191"/>
      <c r="C648" s="191"/>
      <c r="D648" s="192"/>
      <c r="E648" s="191"/>
      <c r="F648" s="191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</row>
    <row r="649" spans="1:26" ht="12.75" customHeight="1">
      <c r="A649" s="69"/>
      <c r="B649" s="191"/>
      <c r="C649" s="191"/>
      <c r="D649" s="192"/>
      <c r="E649" s="191"/>
      <c r="F649" s="191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</row>
    <row r="650" spans="1:26" ht="12.75" customHeight="1">
      <c r="A650" s="69"/>
      <c r="B650" s="191"/>
      <c r="C650" s="191"/>
      <c r="D650" s="192"/>
      <c r="E650" s="191"/>
      <c r="F650" s="191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</row>
    <row r="651" spans="1:26" ht="12.75" customHeight="1">
      <c r="A651" s="69"/>
      <c r="B651" s="191"/>
      <c r="C651" s="191"/>
      <c r="D651" s="192"/>
      <c r="E651" s="191"/>
      <c r="F651" s="191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</row>
    <row r="652" spans="1:26" ht="12.75" customHeight="1">
      <c r="A652" s="69"/>
      <c r="B652" s="191"/>
      <c r="C652" s="191"/>
      <c r="D652" s="192"/>
      <c r="E652" s="191"/>
      <c r="F652" s="191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</row>
    <row r="653" spans="1:26" ht="12.75" customHeight="1">
      <c r="A653" s="69"/>
      <c r="B653" s="191"/>
      <c r="C653" s="191"/>
      <c r="D653" s="192"/>
      <c r="E653" s="191"/>
      <c r="F653" s="191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</row>
    <row r="654" spans="1:26" ht="12.75" customHeight="1">
      <c r="A654" s="69"/>
      <c r="B654" s="191"/>
      <c r="C654" s="191"/>
      <c r="D654" s="192"/>
      <c r="E654" s="191"/>
      <c r="F654" s="191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</row>
    <row r="655" spans="1:26" ht="12.75" customHeight="1">
      <c r="A655" s="69"/>
      <c r="B655" s="191"/>
      <c r="C655" s="191"/>
      <c r="D655" s="192"/>
      <c r="E655" s="191"/>
      <c r="F655" s="191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</row>
    <row r="656" spans="1:26" ht="12.75" customHeight="1">
      <c r="A656" s="69"/>
      <c r="B656" s="191"/>
      <c r="C656" s="191"/>
      <c r="D656" s="192"/>
      <c r="E656" s="191"/>
      <c r="F656" s="191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</row>
    <row r="657" spans="1:26" ht="12.75" customHeight="1">
      <c r="A657" s="69"/>
      <c r="B657" s="191"/>
      <c r="C657" s="191"/>
      <c r="D657" s="192"/>
      <c r="E657" s="191"/>
      <c r="F657" s="191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</row>
    <row r="658" spans="1:26" ht="12.75" customHeight="1">
      <c r="A658" s="69"/>
      <c r="B658" s="191"/>
      <c r="C658" s="191"/>
      <c r="D658" s="192"/>
      <c r="E658" s="191"/>
      <c r="F658" s="191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</row>
    <row r="659" spans="1:26" ht="12.75" customHeight="1">
      <c r="A659" s="69"/>
      <c r="B659" s="191"/>
      <c r="C659" s="191"/>
      <c r="D659" s="192"/>
      <c r="E659" s="191"/>
      <c r="F659" s="191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</row>
    <row r="660" spans="1:26" ht="12.75" customHeight="1">
      <c r="A660" s="69"/>
      <c r="B660" s="191"/>
      <c r="C660" s="191"/>
      <c r="D660" s="192"/>
      <c r="E660" s="191"/>
      <c r="F660" s="191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</row>
    <row r="661" spans="1:26" ht="12.75" customHeight="1">
      <c r="A661" s="69"/>
      <c r="B661" s="191"/>
      <c r="C661" s="191"/>
      <c r="D661" s="192"/>
      <c r="E661" s="191"/>
      <c r="F661" s="191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</row>
    <row r="662" spans="1:26" ht="12.75" customHeight="1">
      <c r="A662" s="69"/>
      <c r="B662" s="191"/>
      <c r="C662" s="191"/>
      <c r="D662" s="192"/>
      <c r="E662" s="191"/>
      <c r="F662" s="191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</row>
    <row r="663" spans="1:26" ht="12.75" customHeight="1">
      <c r="A663" s="69"/>
      <c r="B663" s="191"/>
      <c r="C663" s="191"/>
      <c r="D663" s="192"/>
      <c r="E663" s="191"/>
      <c r="F663" s="191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</row>
    <row r="664" spans="1:26" ht="12.75" customHeight="1">
      <c r="A664" s="69"/>
      <c r="B664" s="191"/>
      <c r="C664" s="191"/>
      <c r="D664" s="192"/>
      <c r="E664" s="191"/>
      <c r="F664" s="191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</row>
    <row r="665" spans="1:26" ht="12.75" customHeight="1">
      <c r="A665" s="69"/>
      <c r="B665" s="191"/>
      <c r="C665" s="191"/>
      <c r="D665" s="192"/>
      <c r="E665" s="191"/>
      <c r="F665" s="191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</row>
    <row r="666" spans="1:26" ht="12.75" customHeight="1">
      <c r="A666" s="69"/>
      <c r="B666" s="191"/>
      <c r="C666" s="191"/>
      <c r="D666" s="192"/>
      <c r="E666" s="191"/>
      <c r="F666" s="191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</row>
    <row r="667" spans="1:26" ht="12.75" customHeight="1">
      <c r="A667" s="69"/>
      <c r="B667" s="191"/>
      <c r="C667" s="191"/>
      <c r="D667" s="192"/>
      <c r="E667" s="191"/>
      <c r="F667" s="191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</row>
    <row r="668" spans="1:26" ht="12.75" customHeight="1">
      <c r="A668" s="69"/>
      <c r="B668" s="191"/>
      <c r="C668" s="191"/>
      <c r="D668" s="192"/>
      <c r="E668" s="191"/>
      <c r="F668" s="191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</row>
    <row r="669" spans="1:26" ht="12.75" customHeight="1">
      <c r="A669" s="69"/>
      <c r="B669" s="191"/>
      <c r="C669" s="191"/>
      <c r="D669" s="192"/>
      <c r="E669" s="191"/>
      <c r="F669" s="191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</row>
    <row r="670" spans="1:26" ht="12.75" customHeight="1">
      <c r="A670" s="69"/>
      <c r="B670" s="191"/>
      <c r="C670" s="191"/>
      <c r="D670" s="192"/>
      <c r="E670" s="191"/>
      <c r="F670" s="191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</row>
    <row r="671" spans="1:26" ht="12.75" customHeight="1">
      <c r="A671" s="69"/>
      <c r="B671" s="191"/>
      <c r="C671" s="191"/>
      <c r="D671" s="192"/>
      <c r="E671" s="191"/>
      <c r="F671" s="191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</row>
    <row r="672" spans="1:26" ht="12.75" customHeight="1">
      <c r="A672" s="69"/>
      <c r="B672" s="191"/>
      <c r="C672" s="191"/>
      <c r="D672" s="192"/>
      <c r="E672" s="191"/>
      <c r="F672" s="191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</row>
    <row r="673" spans="1:26" ht="12.75" customHeight="1">
      <c r="A673" s="69"/>
      <c r="B673" s="191"/>
      <c r="C673" s="191"/>
      <c r="D673" s="192"/>
      <c r="E673" s="191"/>
      <c r="F673" s="191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</row>
    <row r="674" spans="1:26" ht="12.75" customHeight="1">
      <c r="A674" s="69"/>
      <c r="B674" s="191"/>
      <c r="C674" s="191"/>
      <c r="D674" s="192"/>
      <c r="E674" s="191"/>
      <c r="F674" s="191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</row>
    <row r="675" spans="1:26" ht="12.75" customHeight="1">
      <c r="A675" s="69"/>
      <c r="B675" s="191"/>
      <c r="C675" s="191"/>
      <c r="D675" s="192"/>
      <c r="E675" s="191"/>
      <c r="F675" s="191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</row>
    <row r="676" spans="1:26" ht="12.75" customHeight="1">
      <c r="A676" s="69"/>
      <c r="B676" s="191"/>
      <c r="C676" s="191"/>
      <c r="D676" s="192"/>
      <c r="E676" s="191"/>
      <c r="F676" s="191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</row>
    <row r="677" spans="1:26" ht="12.75" customHeight="1">
      <c r="A677" s="69"/>
      <c r="B677" s="191"/>
      <c r="C677" s="191"/>
      <c r="D677" s="192"/>
      <c r="E677" s="191"/>
      <c r="F677" s="191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</row>
    <row r="678" spans="1:26" ht="12.75" customHeight="1">
      <c r="A678" s="69"/>
      <c r="B678" s="191"/>
      <c r="C678" s="191"/>
      <c r="D678" s="192"/>
      <c r="E678" s="191"/>
      <c r="F678" s="191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</row>
    <row r="679" spans="1:26" ht="12.75" customHeight="1">
      <c r="A679" s="69"/>
      <c r="B679" s="191"/>
      <c r="C679" s="191"/>
      <c r="D679" s="192"/>
      <c r="E679" s="191"/>
      <c r="F679" s="191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</row>
    <row r="680" spans="1:26" ht="12.75" customHeight="1">
      <c r="A680" s="69"/>
      <c r="B680" s="191"/>
      <c r="C680" s="191"/>
      <c r="D680" s="192"/>
      <c r="E680" s="191"/>
      <c r="F680" s="191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</row>
    <row r="681" spans="1:26" ht="12.75" customHeight="1">
      <c r="A681" s="69"/>
      <c r="B681" s="191"/>
      <c r="C681" s="191"/>
      <c r="D681" s="192"/>
      <c r="E681" s="191"/>
      <c r="F681" s="191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</row>
    <row r="682" spans="1:26" ht="12.75" customHeight="1">
      <c r="A682" s="69"/>
      <c r="B682" s="191"/>
      <c r="C682" s="191"/>
      <c r="D682" s="192"/>
      <c r="E682" s="191"/>
      <c r="F682" s="191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</row>
    <row r="683" spans="1:26" ht="12.75" customHeight="1">
      <c r="A683" s="69"/>
      <c r="B683" s="191"/>
      <c r="C683" s="191"/>
      <c r="D683" s="192"/>
      <c r="E683" s="191"/>
      <c r="F683" s="191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</row>
    <row r="684" spans="1:26" ht="12.75" customHeight="1">
      <c r="A684" s="69"/>
      <c r="B684" s="191"/>
      <c r="C684" s="191"/>
      <c r="D684" s="192"/>
      <c r="E684" s="191"/>
      <c r="F684" s="191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</row>
    <row r="685" spans="1:26" ht="12.75" customHeight="1">
      <c r="A685" s="69"/>
      <c r="B685" s="191"/>
      <c r="C685" s="191"/>
      <c r="D685" s="192"/>
      <c r="E685" s="191"/>
      <c r="F685" s="191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</row>
    <row r="686" spans="1:26" ht="12.75" customHeight="1">
      <c r="A686" s="69"/>
      <c r="B686" s="191"/>
      <c r="C686" s="191"/>
      <c r="D686" s="192"/>
      <c r="E686" s="191"/>
      <c r="F686" s="191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</row>
    <row r="687" spans="1:26" ht="12.75" customHeight="1">
      <c r="A687" s="69"/>
      <c r="B687" s="191"/>
      <c r="C687" s="191"/>
      <c r="D687" s="192"/>
      <c r="E687" s="191"/>
      <c r="F687" s="191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</row>
    <row r="688" spans="1:26" ht="12.75" customHeight="1">
      <c r="A688" s="69"/>
      <c r="B688" s="191"/>
      <c r="C688" s="191"/>
      <c r="D688" s="192"/>
      <c r="E688" s="191"/>
      <c r="F688" s="191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</row>
    <row r="689" spans="1:26" ht="12.75" customHeight="1">
      <c r="A689" s="69"/>
      <c r="B689" s="191"/>
      <c r="C689" s="191"/>
      <c r="D689" s="192"/>
      <c r="E689" s="191"/>
      <c r="F689" s="191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</row>
    <row r="690" spans="1:26" ht="12.75" customHeight="1">
      <c r="A690" s="69"/>
      <c r="B690" s="191"/>
      <c r="C690" s="191"/>
      <c r="D690" s="192"/>
      <c r="E690" s="191"/>
      <c r="F690" s="191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</row>
    <row r="691" spans="1:26" ht="12.75" customHeight="1">
      <c r="A691" s="69"/>
      <c r="B691" s="191"/>
      <c r="C691" s="191"/>
      <c r="D691" s="192"/>
      <c r="E691" s="191"/>
      <c r="F691" s="191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</row>
    <row r="692" spans="1:26" ht="12.75" customHeight="1">
      <c r="A692" s="69"/>
      <c r="B692" s="191"/>
      <c r="C692" s="191"/>
      <c r="D692" s="192"/>
      <c r="E692" s="191"/>
      <c r="F692" s="191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</row>
    <row r="693" spans="1:26" ht="12.75" customHeight="1">
      <c r="A693" s="69"/>
      <c r="B693" s="191"/>
      <c r="C693" s="191"/>
      <c r="D693" s="192"/>
      <c r="E693" s="191"/>
      <c r="F693" s="191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</row>
    <row r="694" spans="1:26" ht="12.75" customHeight="1">
      <c r="A694" s="69"/>
      <c r="B694" s="191"/>
      <c r="C694" s="191"/>
      <c r="D694" s="192"/>
      <c r="E694" s="191"/>
      <c r="F694" s="191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</row>
    <row r="695" spans="1:26" ht="12.75" customHeight="1">
      <c r="A695" s="69"/>
      <c r="B695" s="191"/>
      <c r="C695" s="191"/>
      <c r="D695" s="192"/>
      <c r="E695" s="191"/>
      <c r="F695" s="191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</row>
    <row r="696" spans="1:26" ht="12.75" customHeight="1">
      <c r="A696" s="69"/>
      <c r="B696" s="191"/>
      <c r="C696" s="191"/>
      <c r="D696" s="192"/>
      <c r="E696" s="191"/>
      <c r="F696" s="191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</row>
    <row r="697" spans="1:26" ht="12.75" customHeight="1">
      <c r="A697" s="69"/>
      <c r="B697" s="191"/>
      <c r="C697" s="191"/>
      <c r="D697" s="192"/>
      <c r="E697" s="191"/>
      <c r="F697" s="191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</row>
    <row r="698" spans="1:26" ht="12.75" customHeight="1">
      <c r="A698" s="69"/>
      <c r="B698" s="191"/>
      <c r="C698" s="191"/>
      <c r="D698" s="192"/>
      <c r="E698" s="191"/>
      <c r="F698" s="191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</row>
    <row r="699" spans="1:26" ht="12.75" customHeight="1">
      <c r="A699" s="69"/>
      <c r="B699" s="191"/>
      <c r="C699" s="191"/>
      <c r="D699" s="192"/>
      <c r="E699" s="191"/>
      <c r="F699" s="191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</row>
    <row r="700" spans="1:26" ht="12.75" customHeight="1">
      <c r="A700" s="69"/>
      <c r="B700" s="191"/>
      <c r="C700" s="191"/>
      <c r="D700" s="192"/>
      <c r="E700" s="191"/>
      <c r="F700" s="191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</row>
    <row r="701" spans="1:26" ht="12.75" customHeight="1">
      <c r="A701" s="69"/>
      <c r="B701" s="191"/>
      <c r="C701" s="191"/>
      <c r="D701" s="192"/>
      <c r="E701" s="191"/>
      <c r="F701" s="191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</row>
    <row r="702" spans="1:26" ht="12.75" customHeight="1">
      <c r="A702" s="69"/>
      <c r="B702" s="191"/>
      <c r="C702" s="191"/>
      <c r="D702" s="192"/>
      <c r="E702" s="191"/>
      <c r="F702" s="191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</row>
    <row r="703" spans="1:26" ht="12.75" customHeight="1">
      <c r="A703" s="69"/>
      <c r="B703" s="191"/>
      <c r="C703" s="191"/>
      <c r="D703" s="192"/>
      <c r="E703" s="191"/>
      <c r="F703" s="191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</row>
    <row r="704" spans="1:26" ht="12.75" customHeight="1">
      <c r="A704" s="69"/>
      <c r="B704" s="191"/>
      <c r="C704" s="191"/>
      <c r="D704" s="192"/>
      <c r="E704" s="191"/>
      <c r="F704" s="191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</row>
    <row r="705" spans="1:26" ht="12.75" customHeight="1">
      <c r="A705" s="69"/>
      <c r="B705" s="191"/>
      <c r="C705" s="191"/>
      <c r="D705" s="192"/>
      <c r="E705" s="191"/>
      <c r="F705" s="191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</row>
    <row r="706" spans="1:26" ht="12.75" customHeight="1">
      <c r="A706" s="69"/>
      <c r="B706" s="191"/>
      <c r="C706" s="191"/>
      <c r="D706" s="192"/>
      <c r="E706" s="191"/>
      <c r="F706" s="191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</row>
    <row r="707" spans="1:26" ht="12.75" customHeight="1">
      <c r="A707" s="69"/>
      <c r="B707" s="191"/>
      <c r="C707" s="191"/>
      <c r="D707" s="192"/>
      <c r="E707" s="191"/>
      <c r="F707" s="191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</row>
    <row r="708" spans="1:26" ht="12.75" customHeight="1">
      <c r="A708" s="69"/>
      <c r="B708" s="191"/>
      <c r="C708" s="191"/>
      <c r="D708" s="192"/>
      <c r="E708" s="191"/>
      <c r="F708" s="191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</row>
    <row r="709" spans="1:26" ht="12.75" customHeight="1">
      <c r="A709" s="69"/>
      <c r="B709" s="191"/>
      <c r="C709" s="191"/>
      <c r="D709" s="192"/>
      <c r="E709" s="191"/>
      <c r="F709" s="191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</row>
    <row r="710" spans="1:26" ht="12.75" customHeight="1">
      <c r="A710" s="69"/>
      <c r="B710" s="191"/>
      <c r="C710" s="191"/>
      <c r="D710" s="192"/>
      <c r="E710" s="191"/>
      <c r="F710" s="191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</row>
    <row r="711" spans="1:26" ht="12.75" customHeight="1">
      <c r="A711" s="69"/>
      <c r="B711" s="191"/>
      <c r="C711" s="191"/>
      <c r="D711" s="192"/>
      <c r="E711" s="191"/>
      <c r="F711" s="191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</row>
    <row r="712" spans="1:26" ht="12.75" customHeight="1">
      <c r="A712" s="69"/>
      <c r="B712" s="191"/>
      <c r="C712" s="191"/>
      <c r="D712" s="192"/>
      <c r="E712" s="191"/>
      <c r="F712" s="191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</row>
    <row r="713" spans="1:26" ht="12.75" customHeight="1">
      <c r="A713" s="69"/>
      <c r="B713" s="191"/>
      <c r="C713" s="191"/>
      <c r="D713" s="192"/>
      <c r="E713" s="191"/>
      <c r="F713" s="191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</row>
    <row r="714" spans="1:26" ht="12.75" customHeight="1">
      <c r="A714" s="69"/>
      <c r="B714" s="191"/>
      <c r="C714" s="191"/>
      <c r="D714" s="192"/>
      <c r="E714" s="191"/>
      <c r="F714" s="191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</row>
    <row r="715" spans="1:26" ht="12.75" customHeight="1">
      <c r="A715" s="69"/>
      <c r="B715" s="191"/>
      <c r="C715" s="191"/>
      <c r="D715" s="192"/>
      <c r="E715" s="191"/>
      <c r="F715" s="191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</row>
    <row r="716" spans="1:26" ht="12.75" customHeight="1">
      <c r="A716" s="69"/>
      <c r="B716" s="191"/>
      <c r="C716" s="191"/>
      <c r="D716" s="192"/>
      <c r="E716" s="191"/>
      <c r="F716" s="191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</row>
    <row r="717" spans="1:26" ht="12.75" customHeight="1">
      <c r="A717" s="69"/>
      <c r="B717" s="191"/>
      <c r="C717" s="191"/>
      <c r="D717" s="192"/>
      <c r="E717" s="191"/>
      <c r="F717" s="191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</row>
    <row r="718" spans="1:26" ht="12.75" customHeight="1">
      <c r="A718" s="69"/>
      <c r="B718" s="191"/>
      <c r="C718" s="191"/>
      <c r="D718" s="192"/>
      <c r="E718" s="191"/>
      <c r="F718" s="191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</row>
    <row r="719" spans="1:26" ht="12.75" customHeight="1">
      <c r="A719" s="69"/>
      <c r="B719" s="191"/>
      <c r="C719" s="191"/>
      <c r="D719" s="192"/>
      <c r="E719" s="191"/>
      <c r="F719" s="191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</row>
    <row r="720" spans="1:26" ht="12.75" customHeight="1">
      <c r="A720" s="69"/>
      <c r="B720" s="191"/>
      <c r="C720" s="191"/>
      <c r="D720" s="192"/>
      <c r="E720" s="191"/>
      <c r="F720" s="191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</row>
    <row r="721" spans="1:26" ht="12.75" customHeight="1">
      <c r="A721" s="69"/>
      <c r="B721" s="191"/>
      <c r="C721" s="191"/>
      <c r="D721" s="192"/>
      <c r="E721" s="191"/>
      <c r="F721" s="191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</row>
    <row r="722" spans="1:26" ht="12.75" customHeight="1">
      <c r="A722" s="69"/>
      <c r="B722" s="191"/>
      <c r="C722" s="191"/>
      <c r="D722" s="192"/>
      <c r="E722" s="191"/>
      <c r="F722" s="191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</row>
    <row r="723" spans="1:26" ht="12.75" customHeight="1">
      <c r="A723" s="69"/>
      <c r="B723" s="191"/>
      <c r="C723" s="191"/>
      <c r="D723" s="192"/>
      <c r="E723" s="191"/>
      <c r="F723" s="191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</row>
    <row r="724" spans="1:26" ht="12.75" customHeight="1">
      <c r="A724" s="69"/>
      <c r="B724" s="191"/>
      <c r="C724" s="191"/>
      <c r="D724" s="192"/>
      <c r="E724" s="191"/>
      <c r="F724" s="191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</row>
    <row r="725" spans="1:26" ht="12.75" customHeight="1">
      <c r="A725" s="69"/>
      <c r="B725" s="191"/>
      <c r="C725" s="191"/>
      <c r="D725" s="192"/>
      <c r="E725" s="191"/>
      <c r="F725" s="191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</row>
    <row r="726" spans="1:26" ht="12.75" customHeight="1">
      <c r="A726" s="69"/>
      <c r="B726" s="191"/>
      <c r="C726" s="191"/>
      <c r="D726" s="192"/>
      <c r="E726" s="191"/>
      <c r="F726" s="191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</row>
    <row r="727" spans="1:26" ht="12.75" customHeight="1">
      <c r="A727" s="69"/>
      <c r="B727" s="191"/>
      <c r="C727" s="191"/>
      <c r="D727" s="192"/>
      <c r="E727" s="191"/>
      <c r="F727" s="191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</row>
    <row r="728" spans="1:26" ht="12.75" customHeight="1">
      <c r="A728" s="69"/>
      <c r="B728" s="191"/>
      <c r="C728" s="191"/>
      <c r="D728" s="192"/>
      <c r="E728" s="191"/>
      <c r="F728" s="191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</row>
    <row r="729" spans="1:26" ht="12.75" customHeight="1">
      <c r="A729" s="69"/>
      <c r="B729" s="191"/>
      <c r="C729" s="191"/>
      <c r="D729" s="192"/>
      <c r="E729" s="191"/>
      <c r="F729" s="191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</row>
    <row r="730" spans="1:26" ht="12.75" customHeight="1">
      <c r="A730" s="69"/>
      <c r="B730" s="191"/>
      <c r="C730" s="191"/>
      <c r="D730" s="192"/>
      <c r="E730" s="191"/>
      <c r="F730" s="191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</row>
    <row r="731" spans="1:26" ht="12.75" customHeight="1">
      <c r="A731" s="69"/>
      <c r="B731" s="191"/>
      <c r="C731" s="191"/>
      <c r="D731" s="192"/>
      <c r="E731" s="191"/>
      <c r="F731" s="191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</row>
    <row r="732" spans="1:26" ht="12.75" customHeight="1">
      <c r="A732" s="69"/>
      <c r="B732" s="191"/>
      <c r="C732" s="191"/>
      <c r="D732" s="192"/>
      <c r="E732" s="191"/>
      <c r="F732" s="191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</row>
    <row r="733" spans="1:26" ht="12.75" customHeight="1">
      <c r="A733" s="69"/>
      <c r="B733" s="191"/>
      <c r="C733" s="191"/>
      <c r="D733" s="192"/>
      <c r="E733" s="191"/>
      <c r="F733" s="191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</row>
    <row r="734" spans="1:26" ht="12.75" customHeight="1">
      <c r="A734" s="69"/>
      <c r="B734" s="191"/>
      <c r="C734" s="191"/>
      <c r="D734" s="192"/>
      <c r="E734" s="191"/>
      <c r="F734" s="191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</row>
    <row r="735" spans="1:26" ht="12.75" customHeight="1">
      <c r="A735" s="69"/>
      <c r="B735" s="191"/>
      <c r="C735" s="191"/>
      <c r="D735" s="192"/>
      <c r="E735" s="191"/>
      <c r="F735" s="191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</row>
    <row r="736" spans="1:26" ht="12.75" customHeight="1">
      <c r="A736" s="69"/>
      <c r="B736" s="191"/>
      <c r="C736" s="191"/>
      <c r="D736" s="192"/>
      <c r="E736" s="191"/>
      <c r="F736" s="191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</row>
    <row r="737" spans="1:26" ht="12.75" customHeight="1">
      <c r="A737" s="69"/>
      <c r="B737" s="191"/>
      <c r="C737" s="191"/>
      <c r="D737" s="192"/>
      <c r="E737" s="191"/>
      <c r="F737" s="191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</row>
    <row r="738" spans="1:26" ht="12.75" customHeight="1">
      <c r="A738" s="69"/>
      <c r="B738" s="191"/>
      <c r="C738" s="191"/>
      <c r="D738" s="192"/>
      <c r="E738" s="191"/>
      <c r="F738" s="191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</row>
    <row r="739" spans="1:26" ht="12.75" customHeight="1">
      <c r="A739" s="69"/>
      <c r="B739" s="191"/>
      <c r="C739" s="191"/>
      <c r="D739" s="192"/>
      <c r="E739" s="191"/>
      <c r="F739" s="191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</row>
    <row r="740" spans="1:26" ht="12.75" customHeight="1">
      <c r="A740" s="69"/>
      <c r="B740" s="191"/>
      <c r="C740" s="191"/>
      <c r="D740" s="192"/>
      <c r="E740" s="191"/>
      <c r="F740" s="191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</row>
    <row r="741" spans="1:26" ht="12.75" customHeight="1">
      <c r="A741" s="69"/>
      <c r="B741" s="191"/>
      <c r="C741" s="191"/>
      <c r="D741" s="192"/>
      <c r="E741" s="191"/>
      <c r="F741" s="191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</row>
    <row r="742" spans="1:26" ht="12.75" customHeight="1">
      <c r="A742" s="69"/>
      <c r="B742" s="191"/>
      <c r="C742" s="191"/>
      <c r="D742" s="192"/>
      <c r="E742" s="191"/>
      <c r="F742" s="191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</row>
    <row r="743" spans="1:26" ht="12.75" customHeight="1">
      <c r="A743" s="69"/>
      <c r="B743" s="191"/>
      <c r="C743" s="191"/>
      <c r="D743" s="192"/>
      <c r="E743" s="191"/>
      <c r="F743" s="191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</row>
    <row r="744" spans="1:26" ht="12.75" customHeight="1">
      <c r="A744" s="69"/>
      <c r="B744" s="191"/>
      <c r="C744" s="191"/>
      <c r="D744" s="192"/>
      <c r="E744" s="191"/>
      <c r="F744" s="191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</row>
    <row r="745" spans="1:26" ht="12.75" customHeight="1">
      <c r="A745" s="69"/>
      <c r="B745" s="191"/>
      <c r="C745" s="191"/>
      <c r="D745" s="192"/>
      <c r="E745" s="191"/>
      <c r="F745" s="191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</row>
    <row r="746" spans="1:26" ht="12.75" customHeight="1">
      <c r="A746" s="69"/>
      <c r="B746" s="191"/>
      <c r="C746" s="191"/>
      <c r="D746" s="192"/>
      <c r="E746" s="191"/>
      <c r="F746" s="191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</row>
    <row r="747" spans="1:26" ht="12.75" customHeight="1">
      <c r="A747" s="69"/>
      <c r="B747" s="191"/>
      <c r="C747" s="191"/>
      <c r="D747" s="192"/>
      <c r="E747" s="191"/>
      <c r="F747" s="191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</row>
    <row r="748" spans="1:26" ht="12.75" customHeight="1">
      <c r="A748" s="69"/>
      <c r="B748" s="191"/>
      <c r="C748" s="191"/>
      <c r="D748" s="192"/>
      <c r="E748" s="191"/>
      <c r="F748" s="191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</row>
    <row r="749" spans="1:26" ht="12.75" customHeight="1">
      <c r="A749" s="69"/>
      <c r="B749" s="191"/>
      <c r="C749" s="191"/>
      <c r="D749" s="192"/>
      <c r="E749" s="191"/>
      <c r="F749" s="191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</row>
    <row r="750" spans="1:26" ht="12.75" customHeight="1">
      <c r="A750" s="69"/>
      <c r="B750" s="191"/>
      <c r="C750" s="191"/>
      <c r="D750" s="192"/>
      <c r="E750" s="191"/>
      <c r="F750" s="191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</row>
    <row r="751" spans="1:26" ht="12.75" customHeight="1">
      <c r="A751" s="69"/>
      <c r="B751" s="191"/>
      <c r="C751" s="191"/>
      <c r="D751" s="192"/>
      <c r="E751" s="191"/>
      <c r="F751" s="191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</row>
    <row r="752" spans="1:26" ht="12.75" customHeight="1">
      <c r="A752" s="69"/>
      <c r="B752" s="191"/>
      <c r="C752" s="191"/>
      <c r="D752" s="192"/>
      <c r="E752" s="191"/>
      <c r="F752" s="191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</row>
    <row r="753" spans="1:26" ht="12.75" customHeight="1">
      <c r="A753" s="69"/>
      <c r="B753" s="191"/>
      <c r="C753" s="191"/>
      <c r="D753" s="192"/>
      <c r="E753" s="191"/>
      <c r="F753" s="191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</row>
    <row r="754" spans="1:26" ht="12.75" customHeight="1">
      <c r="A754" s="69"/>
      <c r="B754" s="191"/>
      <c r="C754" s="191"/>
      <c r="D754" s="192"/>
      <c r="E754" s="191"/>
      <c r="F754" s="191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</row>
    <row r="755" spans="1:26" ht="12.75" customHeight="1">
      <c r="A755" s="69"/>
      <c r="B755" s="191"/>
      <c r="C755" s="191"/>
      <c r="D755" s="192"/>
      <c r="E755" s="191"/>
      <c r="F755" s="191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</row>
    <row r="756" spans="1:26" ht="12.75" customHeight="1">
      <c r="A756" s="69"/>
      <c r="B756" s="191"/>
      <c r="C756" s="191"/>
      <c r="D756" s="192"/>
      <c r="E756" s="191"/>
      <c r="F756" s="191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</row>
    <row r="757" spans="1:26" ht="12.75" customHeight="1">
      <c r="A757" s="69"/>
      <c r="B757" s="191"/>
      <c r="C757" s="191"/>
      <c r="D757" s="192"/>
      <c r="E757" s="191"/>
      <c r="F757" s="191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</row>
    <row r="758" spans="1:26" ht="12.75" customHeight="1">
      <c r="A758" s="69"/>
      <c r="B758" s="191"/>
      <c r="C758" s="191"/>
      <c r="D758" s="192"/>
      <c r="E758" s="191"/>
      <c r="F758" s="191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</row>
    <row r="759" spans="1:26" ht="12.75" customHeight="1">
      <c r="A759" s="69"/>
      <c r="B759" s="191"/>
      <c r="C759" s="191"/>
      <c r="D759" s="192"/>
      <c r="E759" s="191"/>
      <c r="F759" s="191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</row>
    <row r="760" spans="1:26" ht="12.75" customHeight="1">
      <c r="A760" s="69"/>
      <c r="B760" s="191"/>
      <c r="C760" s="191"/>
      <c r="D760" s="192"/>
      <c r="E760" s="191"/>
      <c r="F760" s="191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</row>
    <row r="761" spans="1:26" ht="12.75" customHeight="1">
      <c r="A761" s="69"/>
      <c r="B761" s="191"/>
      <c r="C761" s="191"/>
      <c r="D761" s="192"/>
      <c r="E761" s="191"/>
      <c r="F761" s="191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</row>
    <row r="762" spans="1:26" ht="12.75" customHeight="1">
      <c r="A762" s="69"/>
      <c r="B762" s="191"/>
      <c r="C762" s="191"/>
      <c r="D762" s="192"/>
      <c r="E762" s="191"/>
      <c r="F762" s="191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</row>
    <row r="763" spans="1:26" ht="12.75" customHeight="1">
      <c r="A763" s="69"/>
      <c r="B763" s="191"/>
      <c r="C763" s="191"/>
      <c r="D763" s="192"/>
      <c r="E763" s="191"/>
      <c r="F763" s="191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</row>
    <row r="764" spans="1:26" ht="12.75" customHeight="1">
      <c r="A764" s="69"/>
      <c r="B764" s="191"/>
      <c r="C764" s="191"/>
      <c r="D764" s="192"/>
      <c r="E764" s="191"/>
      <c r="F764" s="191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</row>
    <row r="765" spans="1:26" ht="12.75" customHeight="1">
      <c r="A765" s="69"/>
      <c r="B765" s="191"/>
      <c r="C765" s="191"/>
      <c r="D765" s="192"/>
      <c r="E765" s="191"/>
      <c r="F765" s="191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</row>
    <row r="766" spans="1:26" ht="12.75" customHeight="1">
      <c r="A766" s="69"/>
      <c r="B766" s="191"/>
      <c r="C766" s="191"/>
      <c r="D766" s="192"/>
      <c r="E766" s="191"/>
      <c r="F766" s="191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</row>
    <row r="767" spans="1:26" ht="12.75" customHeight="1">
      <c r="A767" s="69"/>
      <c r="B767" s="191"/>
      <c r="C767" s="191"/>
      <c r="D767" s="192"/>
      <c r="E767" s="191"/>
      <c r="F767" s="191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</row>
    <row r="768" spans="1:26" ht="12.75" customHeight="1">
      <c r="A768" s="69"/>
      <c r="B768" s="191"/>
      <c r="C768" s="191"/>
      <c r="D768" s="192"/>
      <c r="E768" s="191"/>
      <c r="F768" s="191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</row>
    <row r="769" spans="1:26" ht="12.75" customHeight="1">
      <c r="A769" s="69"/>
      <c r="B769" s="191"/>
      <c r="C769" s="191"/>
      <c r="D769" s="192"/>
      <c r="E769" s="191"/>
      <c r="F769" s="191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</row>
    <row r="770" spans="1:26" ht="12.75" customHeight="1">
      <c r="A770" s="69"/>
      <c r="B770" s="191"/>
      <c r="C770" s="191"/>
      <c r="D770" s="192"/>
      <c r="E770" s="191"/>
      <c r="F770" s="191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</row>
    <row r="771" spans="1:26" ht="12.75" customHeight="1">
      <c r="A771" s="69"/>
      <c r="B771" s="191"/>
      <c r="C771" s="191"/>
      <c r="D771" s="192"/>
      <c r="E771" s="191"/>
      <c r="F771" s="191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</row>
    <row r="772" spans="1:26" ht="12.75" customHeight="1">
      <c r="A772" s="69"/>
      <c r="B772" s="191"/>
      <c r="C772" s="191"/>
      <c r="D772" s="192"/>
      <c r="E772" s="191"/>
      <c r="F772" s="191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</row>
    <row r="773" spans="1:26" ht="12.75" customHeight="1">
      <c r="A773" s="69"/>
      <c r="B773" s="191"/>
      <c r="C773" s="191"/>
      <c r="D773" s="192"/>
      <c r="E773" s="191"/>
      <c r="F773" s="191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</row>
    <row r="774" spans="1:26" ht="12.75" customHeight="1">
      <c r="A774" s="69"/>
      <c r="B774" s="191"/>
      <c r="C774" s="191"/>
      <c r="D774" s="192"/>
      <c r="E774" s="191"/>
      <c r="F774" s="191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</row>
    <row r="775" spans="1:26" ht="12.75" customHeight="1">
      <c r="A775" s="69"/>
      <c r="B775" s="191"/>
      <c r="C775" s="191"/>
      <c r="D775" s="192"/>
      <c r="E775" s="191"/>
      <c r="F775" s="191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</row>
    <row r="776" spans="1:26" ht="12.75" customHeight="1">
      <c r="A776" s="69"/>
      <c r="B776" s="191"/>
      <c r="C776" s="191"/>
      <c r="D776" s="192"/>
      <c r="E776" s="191"/>
      <c r="F776" s="191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</row>
    <row r="777" spans="1:26" ht="12.75" customHeight="1">
      <c r="A777" s="69"/>
      <c r="B777" s="191"/>
      <c r="C777" s="191"/>
      <c r="D777" s="192"/>
      <c r="E777" s="191"/>
      <c r="F777" s="191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</row>
    <row r="778" spans="1:26" ht="12.75" customHeight="1">
      <c r="A778" s="69"/>
      <c r="B778" s="191"/>
      <c r="C778" s="191"/>
      <c r="D778" s="192"/>
      <c r="E778" s="191"/>
      <c r="F778" s="191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</row>
    <row r="779" spans="1:26" ht="12.75" customHeight="1">
      <c r="A779" s="69"/>
      <c r="B779" s="191"/>
      <c r="C779" s="191"/>
      <c r="D779" s="192"/>
      <c r="E779" s="191"/>
      <c r="F779" s="191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</row>
    <row r="780" spans="1:26" ht="12.75" customHeight="1">
      <c r="A780" s="69"/>
      <c r="B780" s="191"/>
      <c r="C780" s="191"/>
      <c r="D780" s="192"/>
      <c r="E780" s="191"/>
      <c r="F780" s="191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</row>
    <row r="781" spans="1:26" ht="12.75" customHeight="1">
      <c r="A781" s="69"/>
      <c r="B781" s="191"/>
      <c r="C781" s="191"/>
      <c r="D781" s="192"/>
      <c r="E781" s="191"/>
      <c r="F781" s="191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</row>
    <row r="782" spans="1:26" ht="12.75" customHeight="1">
      <c r="A782" s="69"/>
      <c r="B782" s="191"/>
      <c r="C782" s="191"/>
      <c r="D782" s="192"/>
      <c r="E782" s="191"/>
      <c r="F782" s="191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</row>
    <row r="783" spans="1:26" ht="12.75" customHeight="1">
      <c r="A783" s="69"/>
      <c r="B783" s="191"/>
      <c r="C783" s="191"/>
      <c r="D783" s="192"/>
      <c r="E783" s="191"/>
      <c r="F783" s="191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</row>
    <row r="784" spans="1:26" ht="12.75" customHeight="1">
      <c r="A784" s="69"/>
      <c r="B784" s="191"/>
      <c r="C784" s="191"/>
      <c r="D784" s="192"/>
      <c r="E784" s="191"/>
      <c r="F784" s="191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</row>
    <row r="785" spans="1:26" ht="12.75" customHeight="1">
      <c r="A785" s="69"/>
      <c r="B785" s="191"/>
      <c r="C785" s="191"/>
      <c r="D785" s="192"/>
      <c r="E785" s="191"/>
      <c r="F785" s="191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</row>
    <row r="786" spans="1:26" ht="12.75" customHeight="1">
      <c r="A786" s="69"/>
      <c r="B786" s="191"/>
      <c r="C786" s="191"/>
      <c r="D786" s="192"/>
      <c r="E786" s="191"/>
      <c r="F786" s="191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</row>
    <row r="787" spans="1:26" ht="12.75" customHeight="1">
      <c r="A787" s="69"/>
      <c r="B787" s="191"/>
      <c r="C787" s="191"/>
      <c r="D787" s="192"/>
      <c r="E787" s="191"/>
      <c r="F787" s="191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</row>
    <row r="788" spans="1:26" ht="12.75" customHeight="1">
      <c r="A788" s="69"/>
      <c r="B788" s="191"/>
      <c r="C788" s="191"/>
      <c r="D788" s="192"/>
      <c r="E788" s="191"/>
      <c r="F788" s="191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</row>
    <row r="789" spans="1:26" ht="12.75" customHeight="1">
      <c r="A789" s="69"/>
      <c r="B789" s="191"/>
      <c r="C789" s="191"/>
      <c r="D789" s="192"/>
      <c r="E789" s="191"/>
      <c r="F789" s="191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</row>
    <row r="790" spans="1:26" ht="12.75" customHeight="1">
      <c r="A790" s="69"/>
      <c r="B790" s="191"/>
      <c r="C790" s="191"/>
      <c r="D790" s="192"/>
      <c r="E790" s="191"/>
      <c r="F790" s="191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</row>
    <row r="791" spans="1:26" ht="12.75" customHeight="1">
      <c r="A791" s="69"/>
      <c r="B791" s="191"/>
      <c r="C791" s="191"/>
      <c r="D791" s="192"/>
      <c r="E791" s="191"/>
      <c r="F791" s="191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</row>
    <row r="792" spans="1:26" ht="12.75" customHeight="1">
      <c r="A792" s="69"/>
      <c r="B792" s="191"/>
      <c r="C792" s="191"/>
      <c r="D792" s="192"/>
      <c r="E792" s="191"/>
      <c r="F792" s="191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</row>
    <row r="793" spans="1:26" ht="12.75" customHeight="1">
      <c r="A793" s="69"/>
      <c r="B793" s="191"/>
      <c r="C793" s="191"/>
      <c r="D793" s="192"/>
      <c r="E793" s="191"/>
      <c r="F793" s="191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</row>
    <row r="794" spans="1:26" ht="12.75" customHeight="1">
      <c r="A794" s="69"/>
      <c r="B794" s="191"/>
      <c r="C794" s="191"/>
      <c r="D794" s="192"/>
      <c r="E794" s="191"/>
      <c r="F794" s="191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</row>
    <row r="795" spans="1:26" ht="12.75" customHeight="1">
      <c r="A795" s="69"/>
      <c r="B795" s="191"/>
      <c r="C795" s="191"/>
      <c r="D795" s="192"/>
      <c r="E795" s="191"/>
      <c r="F795" s="191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</row>
    <row r="796" spans="1:26" ht="12.75" customHeight="1">
      <c r="A796" s="69"/>
      <c r="B796" s="191"/>
      <c r="C796" s="191"/>
      <c r="D796" s="192"/>
      <c r="E796" s="191"/>
      <c r="F796" s="191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</row>
    <row r="797" spans="1:26" ht="12.75" customHeight="1">
      <c r="A797" s="69"/>
      <c r="B797" s="191"/>
      <c r="C797" s="191"/>
      <c r="D797" s="192"/>
      <c r="E797" s="191"/>
      <c r="F797" s="191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</row>
    <row r="798" spans="1:26" ht="12.75" customHeight="1">
      <c r="A798" s="69"/>
      <c r="B798" s="191"/>
      <c r="C798" s="191"/>
      <c r="D798" s="192"/>
      <c r="E798" s="191"/>
      <c r="F798" s="191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</row>
    <row r="799" spans="1:26" ht="12.75" customHeight="1">
      <c r="A799" s="69"/>
      <c r="B799" s="191"/>
      <c r="C799" s="191"/>
      <c r="D799" s="192"/>
      <c r="E799" s="191"/>
      <c r="F799" s="191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</row>
    <row r="800" spans="1:26" ht="12.75" customHeight="1">
      <c r="A800" s="69"/>
      <c r="B800" s="191"/>
      <c r="C800" s="191"/>
      <c r="D800" s="192"/>
      <c r="E800" s="191"/>
      <c r="F800" s="191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</row>
    <row r="801" spans="1:26" ht="12.75" customHeight="1">
      <c r="A801" s="69"/>
      <c r="B801" s="191"/>
      <c r="C801" s="191"/>
      <c r="D801" s="192"/>
      <c r="E801" s="191"/>
      <c r="F801" s="191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</row>
    <row r="802" spans="1:26" ht="12.75" customHeight="1">
      <c r="A802" s="69"/>
      <c r="B802" s="191"/>
      <c r="C802" s="191"/>
      <c r="D802" s="192"/>
      <c r="E802" s="191"/>
      <c r="F802" s="191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</row>
    <row r="803" spans="1:26" ht="12.75" customHeight="1">
      <c r="A803" s="69"/>
      <c r="B803" s="191"/>
      <c r="C803" s="191"/>
      <c r="D803" s="192"/>
      <c r="E803" s="191"/>
      <c r="F803" s="191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</row>
    <row r="804" spans="1:26" ht="12.75" customHeight="1">
      <c r="A804" s="69"/>
      <c r="B804" s="191"/>
      <c r="C804" s="191"/>
      <c r="D804" s="192"/>
      <c r="E804" s="191"/>
      <c r="F804" s="191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</row>
    <row r="805" spans="1:26" ht="12.75" customHeight="1">
      <c r="A805" s="69"/>
      <c r="B805" s="191"/>
      <c r="C805" s="191"/>
      <c r="D805" s="192"/>
      <c r="E805" s="191"/>
      <c r="F805" s="191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</row>
    <row r="806" spans="1:26" ht="12.75" customHeight="1">
      <c r="A806" s="69"/>
      <c r="B806" s="191"/>
      <c r="C806" s="191"/>
      <c r="D806" s="192"/>
      <c r="E806" s="191"/>
      <c r="F806" s="191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</row>
    <row r="807" spans="1:26" ht="12.75" customHeight="1">
      <c r="A807" s="69"/>
      <c r="B807" s="191"/>
      <c r="C807" s="191"/>
      <c r="D807" s="192"/>
      <c r="E807" s="191"/>
      <c r="F807" s="191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</row>
    <row r="808" spans="1:26" ht="12.75" customHeight="1">
      <c r="A808" s="69"/>
      <c r="B808" s="191"/>
      <c r="C808" s="191"/>
      <c r="D808" s="192"/>
      <c r="E808" s="191"/>
      <c r="F808" s="191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</row>
    <row r="809" spans="1:26" ht="12.75" customHeight="1">
      <c r="A809" s="69"/>
      <c r="B809" s="191"/>
      <c r="C809" s="191"/>
      <c r="D809" s="192"/>
      <c r="E809" s="191"/>
      <c r="F809" s="191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</row>
    <row r="810" spans="1:26" ht="12.75" customHeight="1">
      <c r="A810" s="69"/>
      <c r="B810" s="191"/>
      <c r="C810" s="191"/>
      <c r="D810" s="192"/>
      <c r="E810" s="191"/>
      <c r="F810" s="191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</row>
    <row r="811" spans="1:26" ht="12.75" customHeight="1">
      <c r="A811" s="69"/>
      <c r="B811" s="191"/>
      <c r="C811" s="191"/>
      <c r="D811" s="192"/>
      <c r="E811" s="191"/>
      <c r="F811" s="191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</row>
    <row r="812" spans="1:26" ht="12.75" customHeight="1">
      <c r="A812" s="69"/>
      <c r="B812" s="191"/>
      <c r="C812" s="191"/>
      <c r="D812" s="192"/>
      <c r="E812" s="191"/>
      <c r="F812" s="191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</row>
    <row r="813" spans="1:26" ht="12.75" customHeight="1">
      <c r="A813" s="69"/>
      <c r="B813" s="191"/>
      <c r="C813" s="191"/>
      <c r="D813" s="192"/>
      <c r="E813" s="191"/>
      <c r="F813" s="191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</row>
    <row r="814" spans="1:26" ht="12.75" customHeight="1">
      <c r="A814" s="69"/>
      <c r="B814" s="191"/>
      <c r="C814" s="191"/>
      <c r="D814" s="192"/>
      <c r="E814" s="191"/>
      <c r="F814" s="191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</row>
    <row r="815" spans="1:26" ht="12.75" customHeight="1">
      <c r="A815" s="69"/>
      <c r="B815" s="191"/>
      <c r="C815" s="191"/>
      <c r="D815" s="192"/>
      <c r="E815" s="191"/>
      <c r="F815" s="191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</row>
    <row r="816" spans="1:26" ht="12.75" customHeight="1">
      <c r="A816" s="69"/>
      <c r="B816" s="191"/>
      <c r="C816" s="191"/>
      <c r="D816" s="192"/>
      <c r="E816" s="191"/>
      <c r="F816" s="191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</row>
    <row r="817" spans="1:26" ht="12.75" customHeight="1">
      <c r="A817" s="69"/>
      <c r="B817" s="191"/>
      <c r="C817" s="191"/>
      <c r="D817" s="192"/>
      <c r="E817" s="191"/>
      <c r="F817" s="191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</row>
    <row r="818" spans="1:26" ht="12.75" customHeight="1">
      <c r="A818" s="69"/>
      <c r="B818" s="191"/>
      <c r="C818" s="191"/>
      <c r="D818" s="192"/>
      <c r="E818" s="191"/>
      <c r="F818" s="191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</row>
    <row r="819" spans="1:26" ht="12.75" customHeight="1">
      <c r="A819" s="69"/>
      <c r="B819" s="191"/>
      <c r="C819" s="191"/>
      <c r="D819" s="192"/>
      <c r="E819" s="191"/>
      <c r="F819" s="191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</row>
    <row r="820" spans="1:26" ht="12.75" customHeight="1">
      <c r="A820" s="69"/>
      <c r="B820" s="191"/>
      <c r="C820" s="191"/>
      <c r="D820" s="192"/>
      <c r="E820" s="191"/>
      <c r="F820" s="191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</row>
    <row r="821" spans="1:26" ht="12.75" customHeight="1">
      <c r="A821" s="69"/>
      <c r="B821" s="191"/>
      <c r="C821" s="191"/>
      <c r="D821" s="192"/>
      <c r="E821" s="191"/>
      <c r="F821" s="191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</row>
    <row r="822" spans="1:26" ht="12.75" customHeight="1">
      <c r="A822" s="69"/>
      <c r="B822" s="191"/>
      <c r="C822" s="191"/>
      <c r="D822" s="192"/>
      <c r="E822" s="191"/>
      <c r="F822" s="191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</row>
    <row r="823" spans="1:26" ht="12.75" customHeight="1">
      <c r="A823" s="69"/>
      <c r="B823" s="191"/>
      <c r="C823" s="191"/>
      <c r="D823" s="192"/>
      <c r="E823" s="191"/>
      <c r="F823" s="191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</row>
    <row r="824" spans="1:26" ht="12.75" customHeight="1">
      <c r="A824" s="69"/>
      <c r="B824" s="191"/>
      <c r="C824" s="191"/>
      <c r="D824" s="192"/>
      <c r="E824" s="191"/>
      <c r="F824" s="191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</row>
    <row r="825" spans="1:26" ht="12.75" customHeight="1">
      <c r="A825" s="69"/>
      <c r="B825" s="191"/>
      <c r="C825" s="191"/>
      <c r="D825" s="192"/>
      <c r="E825" s="191"/>
      <c r="F825" s="191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</row>
    <row r="826" spans="1:26" ht="12.75" customHeight="1">
      <c r="A826" s="69"/>
      <c r="B826" s="191"/>
      <c r="C826" s="191"/>
      <c r="D826" s="192"/>
      <c r="E826" s="191"/>
      <c r="F826" s="191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</row>
    <row r="827" spans="1:26" ht="12.75" customHeight="1">
      <c r="A827" s="69"/>
      <c r="B827" s="191"/>
      <c r="C827" s="191"/>
      <c r="D827" s="192"/>
      <c r="E827" s="191"/>
      <c r="F827" s="191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</row>
    <row r="828" spans="1:26" ht="12.75" customHeight="1">
      <c r="A828" s="69"/>
      <c r="B828" s="191"/>
      <c r="C828" s="191"/>
      <c r="D828" s="192"/>
      <c r="E828" s="191"/>
      <c r="F828" s="191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</row>
    <row r="829" spans="1:26" ht="12.75" customHeight="1">
      <c r="A829" s="69"/>
      <c r="B829" s="191"/>
      <c r="C829" s="191"/>
      <c r="D829" s="192"/>
      <c r="E829" s="191"/>
      <c r="F829" s="191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</row>
    <row r="830" spans="1:26" ht="12.75" customHeight="1">
      <c r="A830" s="69"/>
      <c r="B830" s="191"/>
      <c r="C830" s="191"/>
      <c r="D830" s="192"/>
      <c r="E830" s="191"/>
      <c r="F830" s="191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</row>
    <row r="831" spans="1:26" ht="12.75" customHeight="1">
      <c r="A831" s="69"/>
      <c r="B831" s="191"/>
      <c r="C831" s="191"/>
      <c r="D831" s="192"/>
      <c r="E831" s="191"/>
      <c r="F831" s="191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</row>
    <row r="832" spans="1:26" ht="12.75" customHeight="1">
      <c r="A832" s="69"/>
      <c r="B832" s="191"/>
      <c r="C832" s="191"/>
      <c r="D832" s="192"/>
      <c r="E832" s="191"/>
      <c r="F832" s="191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</row>
    <row r="833" spans="1:26" ht="12.75" customHeight="1">
      <c r="A833" s="69"/>
      <c r="B833" s="191"/>
      <c r="C833" s="191"/>
      <c r="D833" s="192"/>
      <c r="E833" s="191"/>
      <c r="F833" s="191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</row>
    <row r="834" spans="1:26" ht="12.75" customHeight="1">
      <c r="A834" s="69"/>
      <c r="B834" s="191"/>
      <c r="C834" s="191"/>
      <c r="D834" s="192"/>
      <c r="E834" s="191"/>
      <c r="F834" s="191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</row>
    <row r="835" spans="1:26" ht="12.75" customHeight="1">
      <c r="A835" s="69"/>
      <c r="B835" s="191"/>
      <c r="C835" s="191"/>
      <c r="D835" s="192"/>
      <c r="E835" s="191"/>
      <c r="F835" s="191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</row>
    <row r="836" spans="1:26" ht="12.75" customHeight="1">
      <c r="A836" s="69"/>
      <c r="B836" s="191"/>
      <c r="C836" s="191"/>
      <c r="D836" s="192"/>
      <c r="E836" s="191"/>
      <c r="F836" s="191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</row>
    <row r="837" spans="1:26" ht="12.75" customHeight="1">
      <c r="A837" s="69"/>
      <c r="B837" s="191"/>
      <c r="C837" s="191"/>
      <c r="D837" s="192"/>
      <c r="E837" s="191"/>
      <c r="F837" s="191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</row>
    <row r="838" spans="1:26" ht="12.75" customHeight="1">
      <c r="A838" s="69"/>
      <c r="B838" s="191"/>
      <c r="C838" s="191"/>
      <c r="D838" s="192"/>
      <c r="E838" s="191"/>
      <c r="F838" s="191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</row>
    <row r="839" spans="1:26" ht="12.75" customHeight="1">
      <c r="A839" s="69"/>
      <c r="B839" s="191"/>
      <c r="C839" s="191"/>
      <c r="D839" s="192"/>
      <c r="E839" s="191"/>
      <c r="F839" s="191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</row>
    <row r="840" spans="1:26" ht="12.75" customHeight="1">
      <c r="A840" s="69"/>
      <c r="B840" s="191"/>
      <c r="C840" s="191"/>
      <c r="D840" s="192"/>
      <c r="E840" s="191"/>
      <c r="F840" s="191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</row>
    <row r="841" spans="1:26" ht="12.75" customHeight="1">
      <c r="A841" s="69"/>
      <c r="B841" s="191"/>
      <c r="C841" s="191"/>
      <c r="D841" s="192"/>
      <c r="E841" s="191"/>
      <c r="F841" s="191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</row>
    <row r="842" spans="1:26" ht="12.75" customHeight="1">
      <c r="A842" s="69"/>
      <c r="B842" s="191"/>
      <c r="C842" s="191"/>
      <c r="D842" s="192"/>
      <c r="E842" s="191"/>
      <c r="F842" s="191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</row>
    <row r="843" spans="1:26" ht="12.75" customHeight="1">
      <c r="A843" s="69"/>
      <c r="B843" s="191"/>
      <c r="C843" s="191"/>
      <c r="D843" s="192"/>
      <c r="E843" s="191"/>
      <c r="F843" s="191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</row>
    <row r="844" spans="1:26" ht="12.75" customHeight="1">
      <c r="A844" s="69"/>
      <c r="B844" s="191"/>
      <c r="C844" s="191"/>
      <c r="D844" s="192"/>
      <c r="E844" s="191"/>
      <c r="F844" s="191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</row>
    <row r="845" spans="1:26" ht="12.75" customHeight="1">
      <c r="A845" s="69"/>
      <c r="B845" s="191"/>
      <c r="C845" s="191"/>
      <c r="D845" s="192"/>
      <c r="E845" s="191"/>
      <c r="F845" s="191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</row>
    <row r="846" spans="1:26" ht="12.75" customHeight="1">
      <c r="A846" s="69"/>
      <c r="B846" s="191"/>
      <c r="C846" s="191"/>
      <c r="D846" s="192"/>
      <c r="E846" s="191"/>
      <c r="F846" s="191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</row>
    <row r="847" spans="1:26" ht="12.75" customHeight="1">
      <c r="A847" s="69"/>
      <c r="B847" s="191"/>
      <c r="C847" s="191"/>
      <c r="D847" s="192"/>
      <c r="E847" s="191"/>
      <c r="F847" s="191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</row>
    <row r="848" spans="1:26" ht="12.75" customHeight="1">
      <c r="A848" s="69"/>
      <c r="B848" s="191"/>
      <c r="C848" s="191"/>
      <c r="D848" s="192"/>
      <c r="E848" s="191"/>
      <c r="F848" s="191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</row>
    <row r="849" spans="1:26" ht="12.75" customHeight="1">
      <c r="A849" s="69"/>
      <c r="B849" s="191"/>
      <c r="C849" s="191"/>
      <c r="D849" s="192"/>
      <c r="E849" s="191"/>
      <c r="F849" s="191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</row>
    <row r="850" spans="1:26" ht="12.75" customHeight="1">
      <c r="A850" s="69"/>
      <c r="B850" s="191"/>
      <c r="C850" s="191"/>
      <c r="D850" s="192"/>
      <c r="E850" s="191"/>
      <c r="F850" s="191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</row>
    <row r="851" spans="1:26" ht="12.75" customHeight="1">
      <c r="A851" s="69"/>
      <c r="B851" s="191"/>
      <c r="C851" s="191"/>
      <c r="D851" s="192"/>
      <c r="E851" s="191"/>
      <c r="F851" s="191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</row>
    <row r="852" spans="1:26" ht="12.75" customHeight="1">
      <c r="A852" s="69"/>
      <c r="B852" s="191"/>
      <c r="C852" s="191"/>
      <c r="D852" s="192"/>
      <c r="E852" s="191"/>
      <c r="F852" s="191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</row>
    <row r="853" spans="1:26" ht="12.75" customHeight="1">
      <c r="A853" s="69"/>
      <c r="B853" s="191"/>
      <c r="C853" s="191"/>
      <c r="D853" s="192"/>
      <c r="E853" s="191"/>
      <c r="F853" s="191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</row>
    <row r="854" spans="1:26" ht="12.75" customHeight="1">
      <c r="A854" s="69"/>
      <c r="B854" s="191"/>
      <c r="C854" s="191"/>
      <c r="D854" s="192"/>
      <c r="E854" s="191"/>
      <c r="F854" s="191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</row>
    <row r="855" spans="1:26" ht="12.75" customHeight="1">
      <c r="A855" s="69"/>
      <c r="B855" s="191"/>
      <c r="C855" s="191"/>
      <c r="D855" s="192"/>
      <c r="E855" s="191"/>
      <c r="F855" s="191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</row>
    <row r="856" spans="1:26" ht="12.75" customHeight="1">
      <c r="A856" s="69"/>
      <c r="B856" s="191"/>
      <c r="C856" s="191"/>
      <c r="D856" s="192"/>
      <c r="E856" s="191"/>
      <c r="F856" s="191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</row>
    <row r="857" spans="1:26" ht="12.75" customHeight="1">
      <c r="A857" s="69"/>
      <c r="B857" s="191"/>
      <c r="C857" s="191"/>
      <c r="D857" s="192"/>
      <c r="E857" s="191"/>
      <c r="F857" s="191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</row>
    <row r="858" spans="1:26" ht="12.75" customHeight="1">
      <c r="A858" s="69"/>
      <c r="B858" s="191"/>
      <c r="C858" s="191"/>
      <c r="D858" s="192"/>
      <c r="E858" s="191"/>
      <c r="F858" s="191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</row>
    <row r="859" spans="1:26" ht="12.75" customHeight="1">
      <c r="A859" s="69"/>
      <c r="B859" s="191"/>
      <c r="C859" s="191"/>
      <c r="D859" s="192"/>
      <c r="E859" s="191"/>
      <c r="F859" s="191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</row>
    <row r="860" spans="1:26" ht="12.75" customHeight="1">
      <c r="A860" s="69"/>
      <c r="B860" s="191"/>
      <c r="C860" s="191"/>
      <c r="D860" s="192"/>
      <c r="E860" s="191"/>
      <c r="F860" s="191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</row>
    <row r="861" spans="1:26" ht="12.75" customHeight="1">
      <c r="A861" s="69"/>
      <c r="B861" s="191"/>
      <c r="C861" s="191"/>
      <c r="D861" s="192"/>
      <c r="E861" s="191"/>
      <c r="F861" s="191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</row>
    <row r="862" spans="1:26" ht="12.75" customHeight="1">
      <c r="A862" s="69"/>
      <c r="B862" s="191"/>
      <c r="C862" s="191"/>
      <c r="D862" s="192"/>
      <c r="E862" s="191"/>
      <c r="F862" s="191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</row>
    <row r="863" spans="1:26" ht="12.75" customHeight="1">
      <c r="A863" s="69"/>
      <c r="B863" s="191"/>
      <c r="C863" s="191"/>
      <c r="D863" s="192"/>
      <c r="E863" s="191"/>
      <c r="F863" s="191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</row>
    <row r="864" spans="1:26" ht="12.75" customHeight="1">
      <c r="A864" s="69"/>
      <c r="B864" s="191"/>
      <c r="C864" s="191"/>
      <c r="D864" s="192"/>
      <c r="E864" s="191"/>
      <c r="F864" s="191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</row>
    <row r="865" spans="1:26" ht="12.75" customHeight="1">
      <c r="A865" s="69"/>
      <c r="B865" s="191"/>
      <c r="C865" s="191"/>
      <c r="D865" s="192"/>
      <c r="E865" s="191"/>
      <c r="F865" s="191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</row>
    <row r="866" spans="1:26" ht="12.75" customHeight="1">
      <c r="A866" s="69"/>
      <c r="B866" s="191"/>
      <c r="C866" s="191"/>
      <c r="D866" s="192"/>
      <c r="E866" s="191"/>
      <c r="F866" s="191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</row>
    <row r="867" spans="1:26" ht="12.75" customHeight="1">
      <c r="A867" s="69"/>
      <c r="B867" s="191"/>
      <c r="C867" s="191"/>
      <c r="D867" s="192"/>
      <c r="E867" s="191"/>
      <c r="F867" s="191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</row>
    <row r="868" spans="1:26" ht="12.75" customHeight="1">
      <c r="A868" s="69"/>
      <c r="B868" s="191"/>
      <c r="C868" s="191"/>
      <c r="D868" s="192"/>
      <c r="E868" s="191"/>
      <c r="F868" s="191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</row>
    <row r="869" spans="1:26" ht="12.75" customHeight="1">
      <c r="A869" s="69"/>
      <c r="B869" s="191"/>
      <c r="C869" s="191"/>
      <c r="D869" s="192"/>
      <c r="E869" s="191"/>
      <c r="F869" s="191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</row>
    <row r="870" spans="1:26" ht="12.75" customHeight="1">
      <c r="A870" s="69"/>
      <c r="B870" s="191"/>
      <c r="C870" s="191"/>
      <c r="D870" s="192"/>
      <c r="E870" s="191"/>
      <c r="F870" s="191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</row>
    <row r="871" spans="1:26" ht="12.75" customHeight="1">
      <c r="A871" s="69"/>
      <c r="B871" s="191"/>
      <c r="C871" s="191"/>
      <c r="D871" s="192"/>
      <c r="E871" s="191"/>
      <c r="F871" s="191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</row>
    <row r="872" spans="1:26" ht="12.75" customHeight="1">
      <c r="A872" s="69"/>
      <c r="B872" s="191"/>
      <c r="C872" s="191"/>
      <c r="D872" s="192"/>
      <c r="E872" s="191"/>
      <c r="F872" s="191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</row>
    <row r="873" spans="1:26" ht="12.75" customHeight="1">
      <c r="A873" s="69"/>
      <c r="B873" s="191"/>
      <c r="C873" s="191"/>
      <c r="D873" s="192"/>
      <c r="E873" s="191"/>
      <c r="F873" s="191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</row>
    <row r="874" spans="1:26" ht="12.75" customHeight="1">
      <c r="A874" s="69"/>
      <c r="B874" s="191"/>
      <c r="C874" s="191"/>
      <c r="D874" s="192"/>
      <c r="E874" s="191"/>
      <c r="F874" s="191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</row>
    <row r="875" spans="1:26" ht="12.75" customHeight="1">
      <c r="A875" s="69"/>
      <c r="B875" s="191"/>
      <c r="C875" s="191"/>
      <c r="D875" s="192"/>
      <c r="E875" s="191"/>
      <c r="F875" s="191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</row>
    <row r="876" spans="1:26" ht="12.75" customHeight="1">
      <c r="A876" s="69"/>
      <c r="B876" s="191"/>
      <c r="C876" s="191"/>
      <c r="D876" s="192"/>
      <c r="E876" s="191"/>
      <c r="F876" s="191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</row>
    <row r="877" spans="1:26" ht="12.75" customHeight="1">
      <c r="A877" s="69"/>
      <c r="B877" s="191"/>
      <c r="C877" s="191"/>
      <c r="D877" s="192"/>
      <c r="E877" s="191"/>
      <c r="F877" s="191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</row>
    <row r="878" spans="1:26" ht="12.75" customHeight="1">
      <c r="A878" s="69"/>
      <c r="B878" s="191"/>
      <c r="C878" s="191"/>
      <c r="D878" s="192"/>
      <c r="E878" s="191"/>
      <c r="F878" s="191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</row>
    <row r="879" spans="1:26" ht="12.75" customHeight="1">
      <c r="A879" s="69"/>
      <c r="B879" s="191"/>
      <c r="C879" s="191"/>
      <c r="D879" s="192"/>
      <c r="E879" s="191"/>
      <c r="F879" s="191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</row>
    <row r="880" spans="1:26" ht="12.75" customHeight="1">
      <c r="A880" s="69"/>
      <c r="B880" s="191"/>
      <c r="C880" s="191"/>
      <c r="D880" s="192"/>
      <c r="E880" s="191"/>
      <c r="F880" s="191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</row>
    <row r="881" spans="1:26" ht="12.75" customHeight="1">
      <c r="A881" s="69"/>
      <c r="B881" s="191"/>
      <c r="C881" s="191"/>
      <c r="D881" s="192"/>
      <c r="E881" s="191"/>
      <c r="F881" s="191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</row>
    <row r="882" spans="1:26" ht="12.75" customHeight="1">
      <c r="A882" s="69"/>
      <c r="B882" s="191"/>
      <c r="C882" s="191"/>
      <c r="D882" s="192"/>
      <c r="E882" s="191"/>
      <c r="F882" s="191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</row>
    <row r="883" spans="1:26" ht="12.75" customHeight="1">
      <c r="A883" s="69"/>
      <c r="B883" s="191"/>
      <c r="C883" s="191"/>
      <c r="D883" s="192"/>
      <c r="E883" s="191"/>
      <c r="F883" s="191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</row>
    <row r="884" spans="1:26" ht="12.75" customHeight="1">
      <c r="A884" s="69"/>
      <c r="B884" s="191"/>
      <c r="C884" s="191"/>
      <c r="D884" s="192"/>
      <c r="E884" s="191"/>
      <c r="F884" s="191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</row>
    <row r="885" spans="1:26" ht="12.75" customHeight="1">
      <c r="A885" s="69"/>
      <c r="B885" s="191"/>
      <c r="C885" s="191"/>
      <c r="D885" s="192"/>
      <c r="E885" s="191"/>
      <c r="F885" s="191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</row>
    <row r="886" spans="1:26" ht="12.75" customHeight="1">
      <c r="A886" s="69"/>
      <c r="B886" s="191"/>
      <c r="C886" s="191"/>
      <c r="D886" s="192"/>
      <c r="E886" s="191"/>
      <c r="F886" s="191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</row>
    <row r="887" spans="1:26" ht="12.75" customHeight="1">
      <c r="A887" s="69"/>
      <c r="B887" s="191"/>
      <c r="C887" s="191"/>
      <c r="D887" s="192"/>
      <c r="E887" s="191"/>
      <c r="F887" s="191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</row>
    <row r="888" spans="1:26" ht="12.75" customHeight="1">
      <c r="A888" s="69"/>
      <c r="B888" s="191"/>
      <c r="C888" s="191"/>
      <c r="D888" s="192"/>
      <c r="E888" s="191"/>
      <c r="F888" s="191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</row>
    <row r="889" spans="1:26" ht="12.75" customHeight="1">
      <c r="A889" s="69"/>
      <c r="B889" s="191"/>
      <c r="C889" s="191"/>
      <c r="D889" s="192"/>
      <c r="E889" s="191"/>
      <c r="F889" s="191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</row>
    <row r="890" spans="1:26" ht="12.75" customHeight="1">
      <c r="A890" s="69"/>
      <c r="B890" s="191"/>
      <c r="C890" s="191"/>
      <c r="D890" s="192"/>
      <c r="E890" s="191"/>
      <c r="F890" s="191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</row>
    <row r="891" spans="1:26" ht="12.75" customHeight="1">
      <c r="A891" s="69"/>
      <c r="B891" s="191"/>
      <c r="C891" s="191"/>
      <c r="D891" s="192"/>
      <c r="E891" s="191"/>
      <c r="F891" s="191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</row>
    <row r="892" spans="1:26" ht="12.75" customHeight="1">
      <c r="A892" s="69"/>
      <c r="B892" s="191"/>
      <c r="C892" s="191"/>
      <c r="D892" s="192"/>
      <c r="E892" s="191"/>
      <c r="F892" s="191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</row>
    <row r="893" spans="1:26" ht="12.75" customHeight="1">
      <c r="A893" s="69"/>
      <c r="B893" s="191"/>
      <c r="C893" s="191"/>
      <c r="D893" s="192"/>
      <c r="E893" s="191"/>
      <c r="F893" s="191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</row>
    <row r="894" spans="1:26" ht="12.75" customHeight="1">
      <c r="A894" s="69"/>
      <c r="B894" s="191"/>
      <c r="C894" s="191"/>
      <c r="D894" s="192"/>
      <c r="E894" s="191"/>
      <c r="F894" s="191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</row>
    <row r="895" spans="1:26" ht="12.75" customHeight="1">
      <c r="A895" s="69"/>
      <c r="B895" s="191"/>
      <c r="C895" s="191"/>
      <c r="D895" s="192"/>
      <c r="E895" s="191"/>
      <c r="F895" s="191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</row>
    <row r="896" spans="1:26" ht="12.75" customHeight="1">
      <c r="A896" s="69"/>
      <c r="B896" s="191"/>
      <c r="C896" s="191"/>
      <c r="D896" s="192"/>
      <c r="E896" s="191"/>
      <c r="F896" s="191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</row>
    <row r="897" spans="1:26" ht="12.75" customHeight="1">
      <c r="A897" s="69"/>
      <c r="B897" s="191"/>
      <c r="C897" s="191"/>
      <c r="D897" s="192"/>
      <c r="E897" s="191"/>
      <c r="F897" s="191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</row>
    <row r="898" spans="1:26" ht="12.75" customHeight="1">
      <c r="A898" s="69"/>
      <c r="B898" s="191"/>
      <c r="C898" s="191"/>
      <c r="D898" s="192"/>
      <c r="E898" s="191"/>
      <c r="F898" s="191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</row>
    <row r="899" spans="1:26" ht="12.75" customHeight="1">
      <c r="A899" s="69"/>
      <c r="B899" s="191"/>
      <c r="C899" s="191"/>
      <c r="D899" s="192"/>
      <c r="E899" s="191"/>
      <c r="F899" s="191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</row>
    <row r="900" spans="1:26" ht="12.75" customHeight="1">
      <c r="A900" s="69"/>
      <c r="B900" s="191"/>
      <c r="C900" s="191"/>
      <c r="D900" s="192"/>
      <c r="E900" s="191"/>
      <c r="F900" s="191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</row>
    <row r="901" spans="1:26" ht="12.75" customHeight="1">
      <c r="A901" s="69"/>
      <c r="B901" s="191"/>
      <c r="C901" s="191"/>
      <c r="D901" s="192"/>
      <c r="E901" s="191"/>
      <c r="F901" s="191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</row>
    <row r="902" spans="1:26" ht="12.75" customHeight="1">
      <c r="A902" s="69"/>
      <c r="B902" s="191"/>
      <c r="C902" s="191"/>
      <c r="D902" s="192"/>
      <c r="E902" s="191"/>
      <c r="F902" s="191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</row>
    <row r="903" spans="1:26" ht="12.75" customHeight="1">
      <c r="A903" s="69"/>
      <c r="B903" s="191"/>
      <c r="C903" s="191"/>
      <c r="D903" s="192"/>
      <c r="E903" s="191"/>
      <c r="F903" s="191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</row>
    <row r="904" spans="1:26" ht="12.75" customHeight="1">
      <c r="A904" s="69"/>
      <c r="B904" s="191"/>
      <c r="C904" s="191"/>
      <c r="D904" s="192"/>
      <c r="E904" s="191"/>
      <c r="F904" s="191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</row>
    <row r="905" spans="1:26" ht="12.75" customHeight="1">
      <c r="A905" s="69"/>
      <c r="B905" s="191"/>
      <c r="C905" s="191"/>
      <c r="D905" s="192"/>
      <c r="E905" s="191"/>
      <c r="F905" s="191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</row>
    <row r="906" spans="1:26" ht="12.75" customHeight="1">
      <c r="A906" s="69"/>
      <c r="B906" s="191"/>
      <c r="C906" s="191"/>
      <c r="D906" s="192"/>
      <c r="E906" s="191"/>
      <c r="F906" s="191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</row>
    <row r="907" spans="1:26" ht="12.75" customHeight="1">
      <c r="A907" s="69"/>
      <c r="B907" s="191"/>
      <c r="C907" s="191"/>
      <c r="D907" s="192"/>
      <c r="E907" s="191"/>
      <c r="F907" s="191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</row>
    <row r="908" spans="1:26" ht="12.75" customHeight="1">
      <c r="A908" s="69"/>
      <c r="B908" s="191"/>
      <c r="C908" s="191"/>
      <c r="D908" s="192"/>
      <c r="E908" s="191"/>
      <c r="F908" s="191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</row>
    <row r="909" spans="1:26" ht="12.75" customHeight="1">
      <c r="A909" s="69"/>
      <c r="B909" s="191"/>
      <c r="C909" s="191"/>
      <c r="D909" s="192"/>
      <c r="E909" s="191"/>
      <c r="F909" s="191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</row>
    <row r="910" spans="1:26" ht="12.75" customHeight="1">
      <c r="A910" s="69"/>
      <c r="B910" s="191"/>
      <c r="C910" s="191"/>
      <c r="D910" s="192"/>
      <c r="E910" s="191"/>
      <c r="F910" s="191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</row>
    <row r="911" spans="1:26" ht="12.75" customHeight="1">
      <c r="A911" s="69"/>
      <c r="B911" s="191"/>
      <c r="C911" s="191"/>
      <c r="D911" s="192"/>
      <c r="E911" s="191"/>
      <c r="F911" s="191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</row>
    <row r="912" spans="1:26" ht="12.75" customHeight="1">
      <c r="A912" s="69"/>
      <c r="B912" s="191"/>
      <c r="C912" s="191"/>
      <c r="D912" s="192"/>
      <c r="E912" s="191"/>
      <c r="F912" s="191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</row>
    <row r="913" spans="1:26" ht="12.75" customHeight="1">
      <c r="A913" s="69"/>
      <c r="B913" s="191"/>
      <c r="C913" s="191"/>
      <c r="D913" s="192"/>
      <c r="E913" s="191"/>
      <c r="F913" s="191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</row>
    <row r="914" spans="1:26" ht="12.75" customHeight="1">
      <c r="A914" s="69"/>
      <c r="B914" s="191"/>
      <c r="C914" s="191"/>
      <c r="D914" s="192"/>
      <c r="E914" s="191"/>
      <c r="F914" s="191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</row>
    <row r="915" spans="1:26" ht="12.75" customHeight="1">
      <c r="A915" s="69"/>
      <c r="B915" s="191"/>
      <c r="C915" s="191"/>
      <c r="D915" s="192"/>
      <c r="E915" s="191"/>
      <c r="F915" s="191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</row>
    <row r="916" spans="1:26" ht="12.75" customHeight="1">
      <c r="A916" s="69"/>
      <c r="B916" s="191"/>
      <c r="C916" s="191"/>
      <c r="D916" s="192"/>
      <c r="E916" s="191"/>
      <c r="F916" s="191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</row>
    <row r="917" spans="1:26" ht="12.75" customHeight="1">
      <c r="A917" s="69"/>
      <c r="B917" s="191"/>
      <c r="C917" s="191"/>
      <c r="D917" s="192"/>
      <c r="E917" s="191"/>
      <c r="F917" s="191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</row>
    <row r="918" spans="1:26" ht="12.75" customHeight="1">
      <c r="A918" s="69"/>
      <c r="B918" s="191"/>
      <c r="C918" s="191"/>
      <c r="D918" s="192"/>
      <c r="E918" s="191"/>
      <c r="F918" s="191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</row>
    <row r="919" spans="1:26" ht="12.75" customHeight="1">
      <c r="A919" s="69"/>
      <c r="B919" s="191"/>
      <c r="C919" s="191"/>
      <c r="D919" s="192"/>
      <c r="E919" s="191"/>
      <c r="F919" s="191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</row>
    <row r="920" spans="1:26" ht="12.75" customHeight="1">
      <c r="A920" s="69"/>
      <c r="B920" s="191"/>
      <c r="C920" s="191"/>
      <c r="D920" s="192"/>
      <c r="E920" s="191"/>
      <c r="F920" s="191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</row>
    <row r="921" spans="1:26" ht="12.75" customHeight="1">
      <c r="A921" s="69"/>
      <c r="B921" s="191"/>
      <c r="C921" s="191"/>
      <c r="D921" s="192"/>
      <c r="E921" s="191"/>
      <c r="F921" s="191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</row>
    <row r="922" spans="1:26" ht="12.75" customHeight="1">
      <c r="A922" s="69"/>
      <c r="B922" s="191"/>
      <c r="C922" s="191"/>
      <c r="D922" s="192"/>
      <c r="E922" s="191"/>
      <c r="F922" s="191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</row>
    <row r="923" spans="1:26" ht="12.75" customHeight="1">
      <c r="A923" s="69"/>
      <c r="B923" s="191"/>
      <c r="C923" s="191"/>
      <c r="D923" s="192"/>
      <c r="E923" s="191"/>
      <c r="F923" s="191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</row>
    <row r="924" spans="1:26" ht="12.75" customHeight="1">
      <c r="A924" s="69"/>
      <c r="B924" s="191"/>
      <c r="C924" s="191"/>
      <c r="D924" s="192"/>
      <c r="E924" s="191"/>
      <c r="F924" s="191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</row>
    <row r="925" spans="1:26" ht="12.75" customHeight="1">
      <c r="A925" s="69"/>
      <c r="B925" s="191"/>
      <c r="C925" s="191"/>
      <c r="D925" s="192"/>
      <c r="E925" s="191"/>
      <c r="F925" s="191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</row>
    <row r="926" spans="1:26" ht="12.75" customHeight="1">
      <c r="A926" s="69"/>
      <c r="B926" s="191"/>
      <c r="C926" s="191"/>
      <c r="D926" s="192"/>
      <c r="E926" s="191"/>
      <c r="F926" s="191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</row>
    <row r="927" spans="1:26" ht="12.75" customHeight="1">
      <c r="A927" s="69"/>
      <c r="B927" s="191"/>
      <c r="C927" s="191"/>
      <c r="D927" s="192"/>
      <c r="E927" s="191"/>
      <c r="F927" s="191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</row>
    <row r="928" spans="1:26" ht="12.75" customHeight="1">
      <c r="A928" s="69"/>
      <c r="B928" s="191"/>
      <c r="C928" s="191"/>
      <c r="D928" s="192"/>
      <c r="E928" s="191"/>
      <c r="F928" s="191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</row>
    <row r="929" spans="1:26" ht="12.75" customHeight="1">
      <c r="A929" s="69"/>
      <c r="B929" s="191"/>
      <c r="C929" s="191"/>
      <c r="D929" s="192"/>
      <c r="E929" s="191"/>
      <c r="F929" s="191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</row>
    <row r="930" spans="1:26" ht="12.75" customHeight="1">
      <c r="A930" s="69"/>
      <c r="B930" s="191"/>
      <c r="C930" s="191"/>
      <c r="D930" s="192"/>
      <c r="E930" s="191"/>
      <c r="F930" s="191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</row>
    <row r="931" spans="1:26" ht="12.75" customHeight="1">
      <c r="A931" s="69"/>
      <c r="B931" s="191"/>
      <c r="C931" s="191"/>
      <c r="D931" s="192"/>
      <c r="E931" s="191"/>
      <c r="F931" s="191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</row>
    <row r="932" spans="1:26" ht="12.75" customHeight="1">
      <c r="A932" s="69"/>
      <c r="B932" s="191"/>
      <c r="C932" s="191"/>
      <c r="D932" s="192"/>
      <c r="E932" s="191"/>
      <c r="F932" s="191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</row>
    <row r="933" spans="1:26" ht="12.75" customHeight="1">
      <c r="A933" s="69"/>
      <c r="B933" s="191"/>
      <c r="C933" s="191"/>
      <c r="D933" s="192"/>
      <c r="E933" s="191"/>
      <c r="F933" s="191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</row>
    <row r="934" spans="1:26" ht="12.75" customHeight="1">
      <c r="A934" s="69"/>
      <c r="B934" s="191"/>
      <c r="C934" s="191"/>
      <c r="D934" s="192"/>
      <c r="E934" s="191"/>
      <c r="F934" s="191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</row>
    <row r="935" spans="1:26" ht="12.75" customHeight="1">
      <c r="A935" s="69"/>
      <c r="B935" s="191"/>
      <c r="C935" s="191"/>
      <c r="D935" s="192"/>
      <c r="E935" s="191"/>
      <c r="F935" s="191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</row>
    <row r="936" spans="1:26" ht="12.75" customHeight="1">
      <c r="A936" s="69"/>
      <c r="B936" s="191"/>
      <c r="C936" s="191"/>
      <c r="D936" s="192"/>
      <c r="E936" s="191"/>
      <c r="F936" s="191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</row>
    <row r="937" spans="1:26" ht="12.75" customHeight="1">
      <c r="A937" s="69"/>
      <c r="B937" s="191"/>
      <c r="C937" s="191"/>
      <c r="D937" s="192"/>
      <c r="E937" s="191"/>
      <c r="F937" s="191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</row>
    <row r="938" spans="1:26" ht="12.75" customHeight="1">
      <c r="A938" s="69"/>
      <c r="B938" s="191"/>
      <c r="C938" s="191"/>
      <c r="D938" s="192"/>
      <c r="E938" s="191"/>
      <c r="F938" s="191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</row>
    <row r="939" spans="1:26" ht="12.75" customHeight="1">
      <c r="A939" s="69"/>
      <c r="B939" s="191"/>
      <c r="C939" s="191"/>
      <c r="D939" s="192"/>
      <c r="E939" s="191"/>
      <c r="F939" s="191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</row>
    <row r="940" spans="1:26" ht="12.75" customHeight="1">
      <c r="A940" s="69"/>
      <c r="B940" s="191"/>
      <c r="C940" s="191"/>
      <c r="D940" s="192"/>
      <c r="E940" s="191"/>
      <c r="F940" s="191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</row>
    <row r="941" spans="1:26" ht="12.75" customHeight="1">
      <c r="A941" s="69"/>
      <c r="B941" s="191"/>
      <c r="C941" s="191"/>
      <c r="D941" s="192"/>
      <c r="E941" s="191"/>
      <c r="F941" s="191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</row>
    <row r="942" spans="1:26" ht="12.75" customHeight="1">
      <c r="A942" s="69"/>
      <c r="B942" s="191"/>
      <c r="C942" s="191"/>
      <c r="D942" s="192"/>
      <c r="E942" s="191"/>
      <c r="F942" s="191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</row>
    <row r="943" spans="1:26" ht="12.75" customHeight="1">
      <c r="A943" s="69"/>
      <c r="B943" s="191"/>
      <c r="C943" s="191"/>
      <c r="D943" s="192"/>
      <c r="E943" s="191"/>
      <c r="F943" s="191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</row>
    <row r="944" spans="1:26" ht="12.75" customHeight="1">
      <c r="A944" s="69"/>
      <c r="B944" s="191"/>
      <c r="C944" s="191"/>
      <c r="D944" s="192"/>
      <c r="E944" s="191"/>
      <c r="F944" s="191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</row>
    <row r="945" spans="1:26" ht="12.75" customHeight="1">
      <c r="A945" s="69"/>
      <c r="B945" s="191"/>
      <c r="C945" s="191"/>
      <c r="D945" s="192"/>
      <c r="E945" s="191"/>
      <c r="F945" s="191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</row>
    <row r="946" spans="1:26" ht="12.75" customHeight="1">
      <c r="A946" s="69"/>
      <c r="B946" s="191"/>
      <c r="C946" s="191"/>
      <c r="D946" s="192"/>
      <c r="E946" s="191"/>
      <c r="F946" s="191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</row>
    <row r="947" spans="1:26" ht="12.75" customHeight="1">
      <c r="A947" s="69"/>
      <c r="B947" s="191"/>
      <c r="C947" s="191"/>
      <c r="D947" s="192"/>
      <c r="E947" s="191"/>
      <c r="F947" s="191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</row>
    <row r="948" spans="1:26" ht="12.75" customHeight="1">
      <c r="A948" s="69"/>
      <c r="B948" s="191"/>
      <c r="C948" s="191"/>
      <c r="D948" s="192"/>
      <c r="E948" s="191"/>
      <c r="F948" s="191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</row>
    <row r="949" spans="1:26" ht="12.75" customHeight="1">
      <c r="A949" s="69"/>
      <c r="B949" s="191"/>
      <c r="C949" s="191"/>
      <c r="D949" s="192"/>
      <c r="E949" s="191"/>
      <c r="F949" s="191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</row>
    <row r="950" spans="1:26" ht="12.75" customHeight="1">
      <c r="A950" s="69"/>
      <c r="B950" s="191"/>
      <c r="C950" s="191"/>
      <c r="D950" s="192"/>
      <c r="E950" s="191"/>
      <c r="F950" s="191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</row>
    <row r="951" spans="1:26" ht="12.75" customHeight="1">
      <c r="A951" s="69"/>
      <c r="B951" s="191"/>
      <c r="C951" s="191"/>
      <c r="D951" s="192"/>
      <c r="E951" s="191"/>
      <c r="F951" s="191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</row>
    <row r="952" spans="1:26" ht="12.75" customHeight="1">
      <c r="A952" s="69"/>
      <c r="B952" s="191"/>
      <c r="C952" s="191"/>
      <c r="D952" s="192"/>
      <c r="E952" s="191"/>
      <c r="F952" s="191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</row>
    <row r="953" spans="1:26" ht="12.75" customHeight="1">
      <c r="A953" s="69"/>
      <c r="B953" s="191"/>
      <c r="C953" s="191"/>
      <c r="D953" s="192"/>
      <c r="E953" s="191"/>
      <c r="F953" s="191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</row>
    <row r="954" spans="1:26" ht="12.75" customHeight="1">
      <c r="A954" s="69"/>
      <c r="B954" s="191"/>
      <c r="C954" s="191"/>
      <c r="D954" s="192"/>
      <c r="E954" s="191"/>
      <c r="F954" s="191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</row>
    <row r="955" spans="1:26" ht="12.75" customHeight="1">
      <c r="A955" s="69"/>
      <c r="B955" s="191"/>
      <c r="C955" s="191"/>
      <c r="D955" s="192"/>
      <c r="E955" s="191"/>
      <c r="F955" s="191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</row>
    <row r="956" spans="1:26" ht="12.75" customHeight="1">
      <c r="A956" s="69"/>
      <c r="B956" s="191"/>
      <c r="C956" s="191"/>
      <c r="D956" s="192"/>
      <c r="E956" s="191"/>
      <c r="F956" s="191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</row>
    <row r="957" spans="1:26" ht="12.75" customHeight="1">
      <c r="A957" s="69"/>
      <c r="B957" s="191"/>
      <c r="C957" s="191"/>
      <c r="D957" s="192"/>
      <c r="E957" s="191"/>
      <c r="F957" s="191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</row>
    <row r="958" spans="1:26" ht="12.75" customHeight="1">
      <c r="A958" s="69"/>
      <c r="B958" s="191"/>
      <c r="C958" s="191"/>
      <c r="D958" s="192"/>
      <c r="E958" s="191"/>
      <c r="F958" s="191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</row>
    <row r="959" spans="1:26" ht="12.75" customHeight="1">
      <c r="A959" s="69"/>
      <c r="B959" s="191"/>
      <c r="C959" s="191"/>
      <c r="D959" s="192"/>
      <c r="E959" s="191"/>
      <c r="F959" s="191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</row>
    <row r="960" spans="1:26" ht="12.75" customHeight="1">
      <c r="A960" s="69"/>
      <c r="B960" s="191"/>
      <c r="C960" s="191"/>
      <c r="D960" s="192"/>
      <c r="E960" s="191"/>
      <c r="F960" s="191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</row>
    <row r="961" spans="1:26" ht="12.75" customHeight="1">
      <c r="A961" s="69"/>
      <c r="B961" s="191"/>
      <c r="C961" s="191"/>
      <c r="D961" s="192"/>
      <c r="E961" s="191"/>
      <c r="F961" s="191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</row>
    <row r="962" spans="1:26" ht="12.75" customHeight="1">
      <c r="A962" s="69"/>
      <c r="B962" s="191"/>
      <c r="C962" s="191"/>
      <c r="D962" s="192"/>
      <c r="E962" s="191"/>
      <c r="F962" s="191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</row>
    <row r="963" spans="1:26" ht="12.75" customHeight="1">
      <c r="A963" s="69"/>
      <c r="B963" s="191"/>
      <c r="C963" s="191"/>
      <c r="D963" s="192"/>
      <c r="E963" s="191"/>
      <c r="F963" s="191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</row>
    <row r="964" spans="1:26" ht="12.75" customHeight="1">
      <c r="A964" s="69"/>
      <c r="B964" s="191"/>
      <c r="C964" s="191"/>
      <c r="D964" s="192"/>
      <c r="E964" s="191"/>
      <c r="F964" s="191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</row>
    <row r="965" spans="1:26" ht="12.75" customHeight="1">
      <c r="A965" s="69"/>
      <c r="B965" s="191"/>
      <c r="C965" s="191"/>
      <c r="D965" s="192"/>
      <c r="E965" s="191"/>
      <c r="F965" s="191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</row>
    <row r="966" spans="1:26" ht="12.75" customHeight="1">
      <c r="A966" s="69"/>
      <c r="B966" s="191"/>
      <c r="C966" s="191"/>
      <c r="D966" s="192"/>
      <c r="E966" s="191"/>
      <c r="F966" s="191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</row>
    <row r="967" spans="1:26" ht="12.75" customHeight="1">
      <c r="A967" s="69"/>
      <c r="B967" s="191"/>
      <c r="C967" s="191"/>
      <c r="D967" s="192"/>
      <c r="E967" s="191"/>
      <c r="F967" s="191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</row>
    <row r="968" spans="1:26" ht="12.75" customHeight="1">
      <c r="A968" s="69"/>
      <c r="B968" s="191"/>
      <c r="C968" s="191"/>
      <c r="D968" s="192"/>
      <c r="E968" s="191"/>
      <c r="F968" s="191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</row>
    <row r="969" spans="1:26" ht="12.75" customHeight="1">
      <c r="A969" s="69"/>
      <c r="B969" s="191"/>
      <c r="C969" s="191"/>
      <c r="D969" s="192"/>
      <c r="E969" s="191"/>
      <c r="F969" s="191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</row>
    <row r="970" spans="1:26" ht="12.75" customHeight="1">
      <c r="A970" s="69"/>
      <c r="B970" s="191"/>
      <c r="C970" s="191"/>
      <c r="D970" s="192"/>
      <c r="E970" s="191"/>
      <c r="F970" s="191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</row>
    <row r="971" spans="1:26" ht="12.75" customHeight="1">
      <c r="A971" s="69"/>
      <c r="B971" s="191"/>
      <c r="C971" s="191"/>
      <c r="D971" s="192"/>
      <c r="E971" s="191"/>
      <c r="F971" s="191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</row>
    <row r="972" spans="1:26" ht="12.75" customHeight="1">
      <c r="A972" s="69"/>
      <c r="B972" s="191"/>
      <c r="C972" s="191"/>
      <c r="D972" s="192"/>
      <c r="E972" s="191"/>
      <c r="F972" s="191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</row>
    <row r="973" spans="1:26" ht="12.75" customHeight="1">
      <c r="A973" s="69"/>
      <c r="B973" s="191"/>
      <c r="C973" s="191"/>
      <c r="D973" s="192"/>
      <c r="E973" s="191"/>
      <c r="F973" s="191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</row>
    <row r="974" spans="1:26" ht="12.75" customHeight="1">
      <c r="A974" s="69"/>
      <c r="B974" s="191"/>
      <c r="C974" s="191"/>
      <c r="D974" s="192"/>
      <c r="E974" s="191"/>
      <c r="F974" s="191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</row>
    <row r="975" spans="1:26" ht="12.75" customHeight="1">
      <c r="A975" s="69"/>
      <c r="B975" s="191"/>
      <c r="C975" s="191"/>
      <c r="D975" s="192"/>
      <c r="E975" s="191"/>
      <c r="F975" s="191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</row>
    <row r="976" spans="1:26" ht="12.75" customHeight="1">
      <c r="A976" s="69"/>
      <c r="B976" s="191"/>
      <c r="C976" s="191"/>
      <c r="D976" s="192"/>
      <c r="E976" s="191"/>
      <c r="F976" s="191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</row>
    <row r="977" spans="1:26" ht="12.75" customHeight="1">
      <c r="A977" s="69"/>
      <c r="B977" s="191"/>
      <c r="C977" s="191"/>
      <c r="D977" s="192"/>
      <c r="E977" s="191"/>
      <c r="F977" s="191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</row>
    <row r="978" spans="1:26" ht="12.75" customHeight="1">
      <c r="A978" s="69"/>
      <c r="B978" s="191"/>
      <c r="C978" s="191"/>
      <c r="D978" s="192"/>
      <c r="E978" s="191"/>
      <c r="F978" s="191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</row>
    <row r="979" spans="1:26" ht="12.75" customHeight="1">
      <c r="A979" s="69"/>
      <c r="B979" s="191"/>
      <c r="C979" s="191"/>
      <c r="D979" s="192"/>
      <c r="E979" s="191"/>
      <c r="F979" s="191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</row>
    <row r="980" spans="1:26" ht="12.75" customHeight="1">
      <c r="A980" s="69"/>
      <c r="B980" s="191"/>
      <c r="C980" s="191"/>
      <c r="D980" s="192"/>
      <c r="E980" s="191"/>
      <c r="F980" s="191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</row>
    <row r="981" spans="1:26" ht="12.75" customHeight="1">
      <c r="A981" s="69"/>
      <c r="B981" s="191"/>
      <c r="C981" s="191"/>
      <c r="D981" s="192"/>
      <c r="E981" s="191"/>
      <c r="F981" s="191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</row>
    <row r="982" spans="1:26" ht="12.75" customHeight="1">
      <c r="A982" s="69"/>
      <c r="B982" s="191"/>
      <c r="C982" s="191"/>
      <c r="D982" s="192"/>
      <c r="E982" s="191"/>
      <c r="F982" s="191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</row>
    <row r="983" spans="1:26" ht="12.75" customHeight="1">
      <c r="A983" s="69"/>
      <c r="B983" s="191"/>
      <c r="C983" s="191"/>
      <c r="D983" s="192"/>
      <c r="E983" s="191"/>
      <c r="F983" s="191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</row>
    <row r="984" spans="1:26" ht="12.75" customHeight="1">
      <c r="A984" s="69"/>
      <c r="B984" s="191"/>
      <c r="C984" s="191"/>
      <c r="D984" s="192"/>
      <c r="E984" s="191"/>
      <c r="F984" s="191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</row>
    <row r="985" spans="1:26" ht="12.75" customHeight="1">
      <c r="A985" s="69"/>
      <c r="B985" s="191"/>
      <c r="C985" s="191"/>
      <c r="D985" s="192"/>
      <c r="E985" s="191"/>
      <c r="F985" s="191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</row>
    <row r="986" spans="1:26" ht="12.75" customHeight="1">
      <c r="A986" s="69"/>
      <c r="B986" s="191"/>
      <c r="C986" s="191"/>
      <c r="D986" s="192"/>
      <c r="E986" s="191"/>
      <c r="F986" s="191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</row>
    <row r="987" spans="1:26" ht="12.75" customHeight="1">
      <c r="A987" s="69"/>
      <c r="B987" s="191"/>
      <c r="C987" s="191"/>
      <c r="D987" s="192"/>
      <c r="E987" s="191"/>
      <c r="F987" s="191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</row>
    <row r="988" spans="1:26" ht="12.75" customHeight="1">
      <c r="A988" s="69"/>
      <c r="B988" s="191"/>
      <c r="C988" s="191"/>
      <c r="D988" s="192"/>
      <c r="E988" s="191"/>
      <c r="F988" s="191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</row>
    <row r="989" spans="1:26" ht="12.75" customHeight="1">
      <c r="A989" s="69"/>
      <c r="B989" s="191"/>
      <c r="C989" s="191"/>
      <c r="D989" s="192"/>
      <c r="E989" s="191"/>
      <c r="F989" s="191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</row>
    <row r="990" spans="1:26" ht="12.75" customHeight="1">
      <c r="A990" s="69"/>
      <c r="B990" s="191"/>
      <c r="C990" s="191"/>
      <c r="D990" s="192"/>
      <c r="E990" s="191"/>
      <c r="F990" s="191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</row>
    <row r="991" spans="1:26" ht="12.75" customHeight="1">
      <c r="A991" s="69"/>
      <c r="B991" s="191"/>
      <c r="C991" s="191"/>
      <c r="D991" s="192"/>
      <c r="E991" s="191"/>
      <c r="F991" s="191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</row>
    <row r="992" spans="1:26" ht="12.75" customHeight="1">
      <c r="A992" s="69"/>
      <c r="B992" s="191"/>
      <c r="C992" s="191"/>
      <c r="D992" s="192"/>
      <c r="E992" s="191"/>
      <c r="F992" s="191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</row>
    <row r="993" spans="1:26" ht="12.75" customHeight="1">
      <c r="A993" s="69"/>
      <c r="B993" s="191"/>
      <c r="C993" s="191"/>
      <c r="D993" s="192"/>
      <c r="E993" s="191"/>
      <c r="F993" s="191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</row>
    <row r="994" spans="1:26" ht="12.75" customHeight="1">
      <c r="A994" s="69"/>
      <c r="B994" s="191"/>
      <c r="C994" s="191"/>
      <c r="D994" s="192"/>
      <c r="E994" s="191"/>
      <c r="F994" s="191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</row>
    <row r="995" spans="1:26" ht="12.75" customHeight="1">
      <c r="A995" s="69"/>
      <c r="B995" s="191"/>
      <c r="C995" s="191"/>
      <c r="D995" s="192"/>
      <c r="E995" s="191"/>
      <c r="F995" s="191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</row>
    <row r="996" spans="1:26" ht="12.75" customHeight="1">
      <c r="A996" s="69"/>
      <c r="B996" s="191"/>
      <c r="C996" s="191"/>
      <c r="D996" s="192"/>
      <c r="E996" s="191"/>
      <c r="F996" s="191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</row>
    <row r="997" spans="1:26" ht="12.75" customHeight="1">
      <c r="A997" s="69"/>
      <c r="B997" s="191"/>
      <c r="C997" s="191"/>
      <c r="D997" s="192"/>
      <c r="E997" s="191"/>
      <c r="F997" s="191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</row>
    <row r="998" spans="1:26" ht="12.75" customHeight="1">
      <c r="A998" s="69"/>
      <c r="B998" s="191"/>
      <c r="C998" s="191"/>
      <c r="D998" s="192"/>
      <c r="E998" s="191"/>
      <c r="F998" s="191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</row>
    <row r="999" spans="1:26" ht="12.75" customHeight="1">
      <c r="A999" s="69"/>
      <c r="B999" s="191"/>
      <c r="C999" s="191"/>
      <c r="D999" s="192"/>
      <c r="E999" s="191"/>
      <c r="F999" s="191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</row>
    <row r="1000" spans="1:26" ht="12.75" customHeight="1">
      <c r="A1000" s="69"/>
      <c r="B1000" s="191"/>
      <c r="C1000" s="191"/>
      <c r="D1000" s="192"/>
      <c r="E1000" s="191"/>
      <c r="F1000" s="191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</row>
    <row r="1001" spans="1:26" ht="12.75" customHeight="1">
      <c r="A1001" s="69"/>
      <c r="B1001" s="191"/>
      <c r="C1001" s="191"/>
      <c r="D1001" s="192"/>
      <c r="E1001" s="191"/>
      <c r="F1001" s="191"/>
      <c r="G1001" s="69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  <c r="W1001" s="69"/>
      <c r="X1001" s="69"/>
      <c r="Y1001" s="69"/>
      <c r="Z1001" s="69"/>
    </row>
    <row r="1002" spans="1:26" ht="12.75" customHeight="1">
      <c r="A1002" s="69"/>
      <c r="B1002" s="191"/>
      <c r="C1002" s="191"/>
      <c r="D1002" s="192"/>
      <c r="E1002" s="191"/>
      <c r="F1002" s="191"/>
      <c r="G1002" s="69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69"/>
      <c r="T1002" s="69"/>
      <c r="U1002" s="69"/>
      <c r="V1002" s="69"/>
      <c r="W1002" s="69"/>
      <c r="X1002" s="69"/>
      <c r="Y1002" s="69"/>
      <c r="Z1002" s="69"/>
    </row>
    <row r="1003" spans="1:26" ht="12.75" customHeight="1">
      <c r="A1003" s="69"/>
      <c r="B1003" s="191"/>
      <c r="C1003" s="191"/>
      <c r="D1003" s="192"/>
      <c r="E1003" s="191"/>
      <c r="F1003" s="191"/>
      <c r="G1003" s="69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69"/>
      <c r="T1003" s="69"/>
      <c r="U1003" s="69"/>
      <c r="V1003" s="69"/>
      <c r="W1003" s="69"/>
      <c r="X1003" s="69"/>
      <c r="Y1003" s="69"/>
      <c r="Z1003" s="69"/>
    </row>
    <row r="1004" spans="1:26" ht="12.75" customHeight="1">
      <c r="A1004" s="69"/>
      <c r="B1004" s="191"/>
      <c r="C1004" s="191"/>
      <c r="D1004" s="192"/>
      <c r="E1004" s="191"/>
      <c r="F1004" s="191"/>
      <c r="G1004" s="69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69"/>
      <c r="T1004" s="69"/>
      <c r="U1004" s="69"/>
      <c r="V1004" s="69"/>
      <c r="W1004" s="69"/>
      <c r="X1004" s="69"/>
      <c r="Y1004" s="69"/>
      <c r="Z1004" s="69"/>
    </row>
    <row r="1005" spans="1:26" ht="12.75" customHeight="1">
      <c r="A1005" s="69"/>
      <c r="B1005" s="191"/>
      <c r="C1005" s="191"/>
      <c r="D1005" s="192"/>
      <c r="E1005" s="191"/>
      <c r="F1005" s="191"/>
      <c r="G1005" s="69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69"/>
      <c r="T1005" s="69"/>
      <c r="U1005" s="69"/>
      <c r="V1005" s="69"/>
      <c r="W1005" s="69"/>
      <c r="X1005" s="69"/>
      <c r="Y1005" s="69"/>
      <c r="Z1005" s="69"/>
    </row>
  </sheetData>
  <pageMargins left="0.7" right="0.7" top="0.75" bottom="0.75" header="0.3" footer="0.3"/>
  <pageSetup scale="31" orientation="portrait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Z1000"/>
  <sheetViews>
    <sheetView view="pageBreakPreview" topLeftCell="D10" zoomScale="85" zoomScaleNormal="100" zoomScaleSheetLayoutView="85" workbookViewId="0">
      <selection activeCell="P26" sqref="P26"/>
    </sheetView>
  </sheetViews>
  <sheetFormatPr baseColWidth="10" defaultColWidth="14.42578125" defaultRowHeight="15" customHeight="1"/>
  <cols>
    <col min="1" max="1" width="1.7109375" hidden="1" customWidth="1"/>
    <col min="2" max="2" width="1.85546875" hidden="1" customWidth="1"/>
    <col min="3" max="3" width="1.28515625" hidden="1" customWidth="1"/>
    <col min="4" max="4" width="12.28515625" customWidth="1"/>
    <col min="5" max="5" width="11" customWidth="1"/>
    <col min="6" max="6" width="12.28515625" customWidth="1"/>
    <col min="7" max="8" width="12.85546875" customWidth="1"/>
    <col min="9" max="9" width="9.85546875" customWidth="1"/>
    <col min="10" max="10" width="15.28515625" customWidth="1"/>
    <col min="11" max="11" width="9" customWidth="1"/>
    <col min="12" max="12" width="4" customWidth="1"/>
    <col min="13" max="26" width="11.42578125" customWidth="1"/>
  </cols>
  <sheetData>
    <row r="1" spans="1:26" ht="12.75" customHeight="1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2.75" customHeight="1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2.7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7.25" customHeight="1">
      <c r="A6" s="292" t="s">
        <v>0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293" t="s">
        <v>1</v>
      </c>
      <c r="B7" s="291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5.75" customHeight="1">
      <c r="A8" s="311" t="s">
        <v>2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11"/>
      <c r="B9" s="11"/>
      <c r="C9" s="11"/>
      <c r="D9" s="11"/>
      <c r="E9" s="3"/>
      <c r="F9" s="3"/>
      <c r="G9" s="3"/>
      <c r="H9" s="3"/>
      <c r="I9" s="3"/>
      <c r="J9" s="3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8.75" customHeight="1">
      <c r="A10" s="312" t="s">
        <v>407</v>
      </c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2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8.75" customHeight="1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9.5" customHeight="1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2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8.75" customHeight="1">
      <c r="A13" s="11"/>
      <c r="B13" s="11"/>
      <c r="C13" s="11"/>
      <c r="D13" s="213" t="s">
        <v>56</v>
      </c>
      <c r="E13" s="217" t="s">
        <v>114</v>
      </c>
      <c r="F13" s="217" t="s">
        <v>115</v>
      </c>
      <c r="G13" s="217" t="s">
        <v>116</v>
      </c>
      <c r="H13" s="217" t="s">
        <v>117</v>
      </c>
      <c r="I13" s="217" t="s">
        <v>118</v>
      </c>
      <c r="J13" s="217" t="s">
        <v>119</v>
      </c>
      <c r="K13" s="215" t="s">
        <v>64</v>
      </c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5" customHeight="1">
      <c r="A14" s="11"/>
      <c r="B14" s="11"/>
      <c r="C14" s="11"/>
      <c r="D14" s="65" t="s">
        <v>10</v>
      </c>
      <c r="E14" s="73">
        <v>6</v>
      </c>
      <c r="F14" s="73">
        <v>82</v>
      </c>
      <c r="G14" s="73">
        <v>28</v>
      </c>
      <c r="H14" s="73">
        <v>10</v>
      </c>
      <c r="I14" s="73">
        <v>8</v>
      </c>
      <c r="J14" s="73">
        <v>6</v>
      </c>
      <c r="K14" s="66">
        <f t="shared" ref="K14:K25" si="0">SUM(E14:J14)</f>
        <v>140</v>
      </c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5" customHeight="1">
      <c r="A15" s="11"/>
      <c r="B15" s="11"/>
      <c r="C15" s="11"/>
      <c r="D15" s="65" t="s">
        <v>11</v>
      </c>
      <c r="E15" s="73">
        <v>5</v>
      </c>
      <c r="F15" s="73">
        <v>70</v>
      </c>
      <c r="G15" s="73">
        <v>26</v>
      </c>
      <c r="H15" s="73">
        <v>8</v>
      </c>
      <c r="I15" s="73">
        <v>8</v>
      </c>
      <c r="J15" s="73">
        <v>6</v>
      </c>
      <c r="K15" s="66">
        <f t="shared" si="0"/>
        <v>123</v>
      </c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5" customHeight="1">
      <c r="A16" s="11"/>
      <c r="B16" s="11"/>
      <c r="C16" s="11"/>
      <c r="D16" s="65" t="s">
        <v>12</v>
      </c>
      <c r="E16" s="73">
        <v>15</v>
      </c>
      <c r="F16" s="73">
        <v>76</v>
      </c>
      <c r="G16" s="73">
        <v>36</v>
      </c>
      <c r="H16" s="73">
        <v>14</v>
      </c>
      <c r="I16" s="73">
        <v>8</v>
      </c>
      <c r="J16" s="73">
        <v>2</v>
      </c>
      <c r="K16" s="66">
        <f t="shared" si="0"/>
        <v>151</v>
      </c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5" customHeight="1">
      <c r="A17" s="11"/>
      <c r="B17" s="11"/>
      <c r="C17" s="11"/>
      <c r="D17" s="65" t="s">
        <v>13</v>
      </c>
      <c r="E17" s="73">
        <v>6</v>
      </c>
      <c r="F17" s="73">
        <v>65</v>
      </c>
      <c r="G17" s="73">
        <v>37</v>
      </c>
      <c r="H17" s="73">
        <v>5</v>
      </c>
      <c r="I17" s="73">
        <v>5</v>
      </c>
      <c r="J17" s="73">
        <v>6</v>
      </c>
      <c r="K17" s="66">
        <f t="shared" si="0"/>
        <v>124</v>
      </c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5" customHeight="1">
      <c r="A18" s="11"/>
      <c r="B18" s="11"/>
      <c r="C18" s="11"/>
      <c r="D18" s="65" t="s">
        <v>14</v>
      </c>
      <c r="E18" s="73">
        <v>5</v>
      </c>
      <c r="F18" s="73">
        <v>74</v>
      </c>
      <c r="G18" s="73">
        <v>43</v>
      </c>
      <c r="H18" s="73">
        <v>10</v>
      </c>
      <c r="I18" s="73">
        <v>10</v>
      </c>
      <c r="J18" s="73">
        <v>3</v>
      </c>
      <c r="K18" s="66">
        <f t="shared" si="0"/>
        <v>145</v>
      </c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5" customHeight="1">
      <c r="A19" s="11"/>
      <c r="B19" s="11"/>
      <c r="C19" s="11"/>
      <c r="D19" s="65" t="s">
        <v>15</v>
      </c>
      <c r="E19" s="73">
        <v>9</v>
      </c>
      <c r="F19" s="73">
        <v>74</v>
      </c>
      <c r="G19" s="73">
        <v>27</v>
      </c>
      <c r="H19" s="73">
        <v>6</v>
      </c>
      <c r="I19" s="73">
        <v>9</v>
      </c>
      <c r="J19" s="73">
        <v>5</v>
      </c>
      <c r="K19" s="66">
        <f t="shared" si="0"/>
        <v>130</v>
      </c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5" customHeight="1">
      <c r="A20" s="11"/>
      <c r="B20" s="11"/>
      <c r="C20" s="11"/>
      <c r="D20" s="65" t="s">
        <v>16</v>
      </c>
      <c r="E20" s="73">
        <v>3</v>
      </c>
      <c r="F20" s="73">
        <v>78</v>
      </c>
      <c r="G20" s="73">
        <v>33</v>
      </c>
      <c r="H20" s="73">
        <v>11</v>
      </c>
      <c r="I20" s="73">
        <v>16</v>
      </c>
      <c r="J20" s="73">
        <v>2</v>
      </c>
      <c r="K20" s="66">
        <f t="shared" si="0"/>
        <v>143</v>
      </c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5" customHeight="1">
      <c r="A21" s="11"/>
      <c r="B21" s="11"/>
      <c r="C21" s="11"/>
      <c r="D21" s="65" t="s">
        <v>17</v>
      </c>
      <c r="E21" s="73">
        <v>3</v>
      </c>
      <c r="F21" s="73">
        <v>69</v>
      </c>
      <c r="G21" s="73">
        <v>30</v>
      </c>
      <c r="H21" s="73">
        <v>13</v>
      </c>
      <c r="I21" s="73">
        <v>23</v>
      </c>
      <c r="J21" s="73">
        <v>3</v>
      </c>
      <c r="K21" s="66">
        <f t="shared" si="0"/>
        <v>141</v>
      </c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5" customHeight="1">
      <c r="A22" s="11"/>
      <c r="B22" s="11"/>
      <c r="C22" s="11"/>
      <c r="D22" s="65" t="s">
        <v>18</v>
      </c>
      <c r="E22" s="73">
        <v>3</v>
      </c>
      <c r="F22" s="73">
        <v>55</v>
      </c>
      <c r="G22" s="73">
        <v>27</v>
      </c>
      <c r="H22" s="73">
        <v>10</v>
      </c>
      <c r="I22" s="73">
        <v>12</v>
      </c>
      <c r="J22" s="73">
        <v>4</v>
      </c>
      <c r="K22" s="66">
        <f t="shared" si="0"/>
        <v>111</v>
      </c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5" customHeight="1">
      <c r="A23" s="11"/>
      <c r="B23" s="11"/>
      <c r="C23" s="11"/>
      <c r="D23" s="65" t="s">
        <v>19</v>
      </c>
      <c r="E23" s="73">
        <v>7</v>
      </c>
      <c r="F23" s="73">
        <v>69</v>
      </c>
      <c r="G23" s="73">
        <v>21</v>
      </c>
      <c r="H23" s="73">
        <v>8</v>
      </c>
      <c r="I23" s="73">
        <v>16</v>
      </c>
      <c r="J23" s="73">
        <v>2</v>
      </c>
      <c r="K23" s="66">
        <f t="shared" si="0"/>
        <v>123</v>
      </c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5" customHeight="1">
      <c r="A24" s="11"/>
      <c r="B24" s="11"/>
      <c r="C24" s="11"/>
      <c r="D24" s="65" t="s">
        <v>20</v>
      </c>
      <c r="E24" s="68">
        <v>4</v>
      </c>
      <c r="F24" s="68">
        <v>42</v>
      </c>
      <c r="G24" s="68">
        <v>25</v>
      </c>
      <c r="H24" s="68">
        <v>10</v>
      </c>
      <c r="I24" s="68">
        <v>16</v>
      </c>
      <c r="J24" s="68">
        <v>1</v>
      </c>
      <c r="K24" s="66">
        <f t="shared" si="0"/>
        <v>98</v>
      </c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5" customHeight="1">
      <c r="A25" s="11"/>
      <c r="B25" s="11"/>
      <c r="C25" s="11"/>
      <c r="D25" s="65" t="s">
        <v>21</v>
      </c>
      <c r="E25" s="63">
        <v>8</v>
      </c>
      <c r="F25" s="63">
        <v>69</v>
      </c>
      <c r="G25" s="63">
        <v>30</v>
      </c>
      <c r="H25" s="63">
        <v>9</v>
      </c>
      <c r="I25" s="63">
        <v>15</v>
      </c>
      <c r="J25" s="63">
        <v>2</v>
      </c>
      <c r="K25" s="66">
        <f t="shared" si="0"/>
        <v>133</v>
      </c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9.5" customHeight="1">
      <c r="A26" s="11"/>
      <c r="B26" s="11"/>
      <c r="C26" s="11"/>
      <c r="D26" s="71" t="s">
        <v>28</v>
      </c>
      <c r="E26" s="72">
        <f t="shared" ref="E26:K26" si="1">SUM(E14:E25)</f>
        <v>74</v>
      </c>
      <c r="F26" s="72">
        <f t="shared" si="1"/>
        <v>823</v>
      </c>
      <c r="G26" s="72">
        <f t="shared" si="1"/>
        <v>363</v>
      </c>
      <c r="H26" s="72">
        <f t="shared" si="1"/>
        <v>114</v>
      </c>
      <c r="I26" s="72">
        <f t="shared" si="1"/>
        <v>146</v>
      </c>
      <c r="J26" s="72">
        <f t="shared" si="1"/>
        <v>42</v>
      </c>
      <c r="K26" s="7">
        <f t="shared" si="1"/>
        <v>1562</v>
      </c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22.5" customHeight="1">
      <c r="A27" s="11"/>
      <c r="B27" s="11"/>
      <c r="C27" s="11"/>
      <c r="D27" s="2" t="s">
        <v>120</v>
      </c>
      <c r="E27" s="35"/>
      <c r="F27" s="35"/>
      <c r="G27" s="35"/>
      <c r="H27" s="35"/>
      <c r="I27" s="35"/>
      <c r="J27" s="35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2.75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2.75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2.75" customHeight="1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2.75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2.75" customHeight="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2.75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2.7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64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2.7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2.7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2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2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2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2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2.7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2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2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2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2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2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2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2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2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2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2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2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2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2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2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2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2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2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2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2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2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2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2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2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2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2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2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2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2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2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2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2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2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2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2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2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2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2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2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2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2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2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2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2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2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2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2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2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2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2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2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2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2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2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2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2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2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2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2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2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2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2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2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2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2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2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2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2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2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2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2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2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2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2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2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2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2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2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2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2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2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2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2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2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2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2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2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2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2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2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2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2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2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2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2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2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2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2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2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2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2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2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2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2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2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2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2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2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2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2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2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2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2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2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2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2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2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2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2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2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2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2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2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2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2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2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2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2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2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2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2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2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2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2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2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2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2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2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2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2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2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2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2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2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2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2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2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2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2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2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2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2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2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2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2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2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2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2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2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2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2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2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2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2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2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2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2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2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2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2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2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2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2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2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2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2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2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2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2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2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2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2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2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2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2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2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2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2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2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2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2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2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2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2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2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2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2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2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2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2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2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2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2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2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2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2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2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2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2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2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2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2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2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2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2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2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2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2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2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2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2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2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2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2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2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2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2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2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2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2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2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2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2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2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2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2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2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2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2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2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2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2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2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2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2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2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2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2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2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2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2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2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2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2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2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2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2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2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2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2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2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2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2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2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2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2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2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2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2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2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2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2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2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2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2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2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2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2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2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2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2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2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2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2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2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2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2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2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2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2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2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2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2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2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2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2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2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2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2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2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2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2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2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2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2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2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2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2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2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2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2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2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2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2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2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2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2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2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2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2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2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2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2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2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2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2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2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2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2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2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2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2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2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2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2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2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2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2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2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2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2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2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2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2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2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2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2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2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2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2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2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2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2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2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2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2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2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2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2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2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2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2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2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2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2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2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2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2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2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2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2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2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2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2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2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2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2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2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2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2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2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2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2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2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2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2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2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2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2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2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2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2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2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2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2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2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2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2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2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2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2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2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2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2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2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2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2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2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2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2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2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2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2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2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2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2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2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2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2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2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2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2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2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2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2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2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2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2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2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2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2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2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2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2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2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2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2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2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2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2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2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2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2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2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2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2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2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2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2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2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2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2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2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2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2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2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2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2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2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2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2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2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2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2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2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2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2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2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2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2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2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2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2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2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2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2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2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2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2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2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2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2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2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2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2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2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2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2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2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2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2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2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2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2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2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2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2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2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2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2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2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2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2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2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2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2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2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2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2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2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2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2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2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2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2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2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2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2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2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2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2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2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2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2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2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2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2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2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2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2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2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2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2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2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2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2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2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2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2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2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2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2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2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2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2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2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2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2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2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2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2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2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2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2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2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2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2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2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2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2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2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2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2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2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2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2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2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2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2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2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2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2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2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2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2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2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2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2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2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2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2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2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2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2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2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2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2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2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2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2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2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2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2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2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2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2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2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2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2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2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2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2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2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2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2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2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2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2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2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2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2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2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2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2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2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2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2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2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2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2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2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2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2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2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2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2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2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2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2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2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2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2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2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2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2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2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2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2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2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2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2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2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2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2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2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2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2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2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2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2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2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2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2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2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2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2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2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2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2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2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2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2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2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2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2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2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2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2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2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2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2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2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2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2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2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2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2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2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2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2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2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2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2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2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2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2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2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2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2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2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2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2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2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2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2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2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2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2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2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2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2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2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2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2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2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2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2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2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2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2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2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2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2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2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2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2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2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2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2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2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2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2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2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2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2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2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2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2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2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2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2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2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2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2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2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2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2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2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2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2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2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2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2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2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2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2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2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2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2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2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2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2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2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2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2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2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2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2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2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2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2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2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2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2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2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2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2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2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2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2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2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2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2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2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2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2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2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2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2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2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2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2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2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2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2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2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2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2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2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2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2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2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2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2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2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2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2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2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2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2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2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2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2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2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2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2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2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2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2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2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2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2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2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2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2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2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2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2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2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2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2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2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2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2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2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2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2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2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2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2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2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2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2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2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2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2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2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2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2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2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2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2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2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2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2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4">
    <mergeCell ref="A6:L6"/>
    <mergeCell ref="A7:L7"/>
    <mergeCell ref="A8:L8"/>
    <mergeCell ref="A10:L12"/>
  </mergeCells>
  <pageMargins left="0.7" right="0.7" top="0.75" bottom="0.75" header="0.3" footer="0.3"/>
  <pageSetup scale="9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view="pageBreakPreview" topLeftCell="A11" zoomScale="85" zoomScaleNormal="100" zoomScaleSheetLayoutView="85" workbookViewId="0">
      <selection activeCell="F13" sqref="F13"/>
    </sheetView>
  </sheetViews>
  <sheetFormatPr baseColWidth="10" defaultColWidth="14.42578125" defaultRowHeight="15" customHeight="1"/>
  <cols>
    <col min="1" max="1" width="7" customWidth="1"/>
    <col min="2" max="2" width="7.5703125" customWidth="1"/>
    <col min="3" max="3" width="16.85546875" customWidth="1"/>
    <col min="4" max="4" width="16.42578125" customWidth="1"/>
    <col min="5" max="5" width="14.85546875" customWidth="1"/>
    <col min="6" max="6" width="16.140625" customWidth="1"/>
    <col min="7" max="7" width="7.5703125" customWidth="1"/>
    <col min="8" max="26" width="11.42578125" customWidth="1"/>
  </cols>
  <sheetData>
    <row r="1" spans="1:26" ht="12.75" customHeight="1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2.75" customHeight="1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2.7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>
      <c r="A6" s="292" t="s">
        <v>0</v>
      </c>
      <c r="B6" s="296"/>
      <c r="C6" s="296"/>
      <c r="D6" s="296"/>
      <c r="E6" s="296"/>
      <c r="F6" s="296"/>
      <c r="G6" s="296"/>
      <c r="H6" s="29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293" t="s">
        <v>1</v>
      </c>
      <c r="B7" s="291"/>
      <c r="C7" s="291"/>
      <c r="D7" s="291"/>
      <c r="E7" s="291"/>
      <c r="F7" s="291"/>
      <c r="G7" s="291"/>
      <c r="H7" s="29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9.5" customHeight="1">
      <c r="A8" s="290" t="s">
        <v>2</v>
      </c>
      <c r="B8" s="291"/>
      <c r="C8" s="291"/>
      <c r="D8" s="291"/>
      <c r="E8" s="291"/>
      <c r="F8" s="291"/>
      <c r="G8" s="291"/>
      <c r="H8" s="29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3"/>
      <c r="B9" s="3"/>
      <c r="C9" s="3"/>
      <c r="D9" s="3"/>
      <c r="E9" s="3"/>
      <c r="F9" s="3"/>
      <c r="G9" s="3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8" customHeight="1">
      <c r="A10" s="313"/>
      <c r="B10" s="291"/>
      <c r="C10" s="291"/>
      <c r="D10" s="291"/>
      <c r="E10" s="291"/>
      <c r="F10" s="291"/>
      <c r="G10" s="29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7.25" customHeight="1">
      <c r="A11" s="312" t="s">
        <v>121</v>
      </c>
      <c r="B11" s="312"/>
      <c r="C11" s="312"/>
      <c r="D11" s="312"/>
      <c r="E11" s="312"/>
      <c r="F11" s="312"/>
      <c r="G11" s="312"/>
      <c r="H11" s="312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7.25" customHeight="1">
      <c r="A12" s="312"/>
      <c r="B12" s="312"/>
      <c r="C12" s="312"/>
      <c r="D12" s="312"/>
      <c r="E12" s="312"/>
      <c r="F12" s="312"/>
      <c r="G12" s="312"/>
      <c r="H12" s="312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33.75" customHeight="1">
      <c r="A13" s="11"/>
      <c r="B13" s="11"/>
      <c r="C13" s="218" t="s">
        <v>56</v>
      </c>
      <c r="D13" s="219" t="s">
        <v>408</v>
      </c>
      <c r="E13" s="219" t="s">
        <v>122</v>
      </c>
      <c r="F13" s="220" t="s">
        <v>409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5" customHeight="1">
      <c r="A14" s="11"/>
      <c r="B14" s="11"/>
      <c r="C14" s="5" t="s">
        <v>10</v>
      </c>
      <c r="D14" s="73">
        <v>134</v>
      </c>
      <c r="E14" s="73">
        <v>6</v>
      </c>
      <c r="F14" s="74">
        <f t="shared" ref="F14:F25" si="0">SUM(D14:E14)</f>
        <v>140</v>
      </c>
      <c r="G14" s="11"/>
      <c r="H14" s="75"/>
      <c r="I14" s="75"/>
      <c r="J14" s="75"/>
      <c r="K14" s="75"/>
      <c r="L14" s="75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5" customHeight="1">
      <c r="A15" s="11"/>
      <c r="B15" s="11"/>
      <c r="C15" s="5" t="s">
        <v>11</v>
      </c>
      <c r="D15" s="73">
        <v>114</v>
      </c>
      <c r="E15" s="73">
        <v>9</v>
      </c>
      <c r="F15" s="74">
        <f t="shared" si="0"/>
        <v>123</v>
      </c>
      <c r="G15" s="11"/>
      <c r="H15" s="75"/>
      <c r="I15" s="75"/>
      <c r="J15" s="75"/>
      <c r="K15" s="75"/>
      <c r="L15" s="75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5" customHeight="1">
      <c r="A16" s="11"/>
      <c r="B16" s="11"/>
      <c r="C16" s="5" t="s">
        <v>12</v>
      </c>
      <c r="D16" s="73">
        <v>140</v>
      </c>
      <c r="E16" s="73">
        <v>11</v>
      </c>
      <c r="F16" s="74">
        <f t="shared" si="0"/>
        <v>151</v>
      </c>
      <c r="G16" s="11"/>
      <c r="H16" s="76"/>
      <c r="I16" s="76"/>
      <c r="J16" s="76"/>
      <c r="K16" s="76"/>
      <c r="L16" s="76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5" customHeight="1">
      <c r="A17" s="11"/>
      <c r="B17" s="11"/>
      <c r="C17" s="5" t="s">
        <v>13</v>
      </c>
      <c r="D17" s="73">
        <v>110</v>
      </c>
      <c r="E17" s="73">
        <v>14</v>
      </c>
      <c r="F17" s="74">
        <f t="shared" si="0"/>
        <v>124</v>
      </c>
      <c r="G17" s="11"/>
      <c r="H17" s="77"/>
      <c r="I17" s="77"/>
      <c r="J17" s="77"/>
      <c r="K17" s="77"/>
      <c r="L17" s="77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5" customHeight="1">
      <c r="A18" s="11"/>
      <c r="B18" s="11"/>
      <c r="C18" s="5" t="s">
        <v>14</v>
      </c>
      <c r="D18" s="73">
        <v>132</v>
      </c>
      <c r="E18" s="73">
        <v>13</v>
      </c>
      <c r="F18" s="74">
        <f t="shared" si="0"/>
        <v>145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5" customHeight="1">
      <c r="A19" s="11"/>
      <c r="B19" s="11"/>
      <c r="C19" s="5" t="s">
        <v>15</v>
      </c>
      <c r="D19" s="73">
        <v>123</v>
      </c>
      <c r="E19" s="73">
        <v>7</v>
      </c>
      <c r="F19" s="74">
        <f t="shared" si="0"/>
        <v>130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5" customHeight="1">
      <c r="A20" s="11"/>
      <c r="B20" s="11"/>
      <c r="C20" s="5" t="s">
        <v>16</v>
      </c>
      <c r="D20" s="73">
        <v>131</v>
      </c>
      <c r="E20" s="73">
        <v>12</v>
      </c>
      <c r="F20" s="74">
        <f t="shared" si="0"/>
        <v>143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5" customHeight="1">
      <c r="A21" s="11"/>
      <c r="B21" s="11"/>
      <c r="C21" s="5" t="s">
        <v>17</v>
      </c>
      <c r="D21" s="73">
        <v>128</v>
      </c>
      <c r="E21" s="73">
        <v>13</v>
      </c>
      <c r="F21" s="74">
        <f t="shared" si="0"/>
        <v>141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5" customHeight="1">
      <c r="A22" s="11"/>
      <c r="B22" s="11"/>
      <c r="C22" s="5" t="s">
        <v>18</v>
      </c>
      <c r="D22" s="73">
        <v>96</v>
      </c>
      <c r="E22" s="73">
        <v>15</v>
      </c>
      <c r="F22" s="74">
        <f t="shared" si="0"/>
        <v>111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5" customHeight="1">
      <c r="A23" s="11"/>
      <c r="B23" s="11"/>
      <c r="C23" s="5" t="s">
        <v>19</v>
      </c>
      <c r="D23" s="73">
        <v>111</v>
      </c>
      <c r="E23" s="73">
        <v>12</v>
      </c>
      <c r="F23" s="74">
        <f t="shared" si="0"/>
        <v>123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5" customHeight="1">
      <c r="A24" s="11"/>
      <c r="B24" s="11"/>
      <c r="C24" s="5" t="s">
        <v>20</v>
      </c>
      <c r="D24" s="73">
        <v>83</v>
      </c>
      <c r="E24" s="73">
        <v>15</v>
      </c>
      <c r="F24" s="74">
        <f t="shared" si="0"/>
        <v>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5" customHeight="1">
      <c r="A25" s="11"/>
      <c r="B25" s="11"/>
      <c r="C25" s="5" t="s">
        <v>21</v>
      </c>
      <c r="D25" s="73">
        <v>120</v>
      </c>
      <c r="E25" s="73">
        <v>13</v>
      </c>
      <c r="F25" s="74">
        <f t="shared" si="0"/>
        <v>133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9.5" customHeight="1">
      <c r="A26" s="11"/>
      <c r="B26" s="11"/>
      <c r="C26" s="71" t="s">
        <v>4</v>
      </c>
      <c r="D26" s="72">
        <f>SUM(D14:D25)</f>
        <v>1422</v>
      </c>
      <c r="E26" s="72">
        <f t="shared" ref="E26" si="1">SUM(E14:E25)</f>
        <v>140</v>
      </c>
      <c r="F26" s="7">
        <f>SUM(F14:F25)</f>
        <v>1562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2.75" customHeight="1">
      <c r="A27" s="11"/>
      <c r="B27" s="11"/>
      <c r="C27" s="35" t="s">
        <v>123</v>
      </c>
      <c r="D27" s="35"/>
      <c r="E27" s="35"/>
      <c r="F27" s="2"/>
      <c r="G27" s="2"/>
      <c r="H27" s="2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2.75" customHeight="1">
      <c r="A28" s="35"/>
      <c r="B28" s="35"/>
      <c r="C28" s="35"/>
      <c r="D28" s="35"/>
      <c r="E28" s="35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2.75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2.75" customHeight="1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2.75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2.75" customHeight="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2.75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2.7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2.7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2.7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2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2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2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2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2.7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2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2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2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2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2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2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2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2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2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2.75" customHeight="1">
      <c r="A51" s="78"/>
      <c r="B51" s="78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2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2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2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2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2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2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2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2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2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2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2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2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2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2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2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2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2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2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2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2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2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2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2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2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2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2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2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2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2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2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2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2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2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2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2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2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2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2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2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2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2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2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2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2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2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2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2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2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2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2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2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2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2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2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2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2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2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2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2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2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2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2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2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2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2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2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2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2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2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2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2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2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2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2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2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2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2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2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2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2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2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2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2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2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2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2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2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2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2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2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2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2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2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2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2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2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2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2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2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2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2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2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2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2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2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2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2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2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2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2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2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2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2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2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2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2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2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2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2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2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2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2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2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2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2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2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2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2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2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2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2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2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2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2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2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2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2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2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2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2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2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2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2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2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2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2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2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2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2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2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2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2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2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2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2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2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2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2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2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2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2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2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2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2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2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2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2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2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2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2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2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2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2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2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2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2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2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2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2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2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2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2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2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2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2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2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2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2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2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2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2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2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2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2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2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2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2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2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2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2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2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2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2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2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2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2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2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2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2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2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2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2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2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2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2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2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2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2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2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2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2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2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2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2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2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2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2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2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2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2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2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2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2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2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2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2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2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2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2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2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2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2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2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2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2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2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2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2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2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2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2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2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2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2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2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2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2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2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2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2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2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2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2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2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2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2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2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2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2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2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2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2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2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2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2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2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2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2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2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2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2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2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2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2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2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2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2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2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2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2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2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2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2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2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2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2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2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2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2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2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2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2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2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2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2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2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2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2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2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2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2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2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2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2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2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2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2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2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2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2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2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2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2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2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2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2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2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2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2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2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2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2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2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2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2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2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2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2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2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2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2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2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2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2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2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2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2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2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2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2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2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2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2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2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2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2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2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2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2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2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2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2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2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2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2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2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2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2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2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2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2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2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2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2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2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2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2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2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2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2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2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2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2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2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2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2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2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2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2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2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2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2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2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2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2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2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2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2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2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2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2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2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2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2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2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2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2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2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2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2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2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2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2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2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2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2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2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2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2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2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2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2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2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2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2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2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2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2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2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2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2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2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2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2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2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2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2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2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2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2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2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2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2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2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2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2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2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2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2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2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2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2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2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2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2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2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2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2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2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2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2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2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2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2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2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2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2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2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2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2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2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2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2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2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2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2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2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2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2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2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2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2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2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2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2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2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2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2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2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2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2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2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2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2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2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2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2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2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2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2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2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2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2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2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2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2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2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2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2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2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2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2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2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2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2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2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2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2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2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2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2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2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2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2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2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2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2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2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2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2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2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2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2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2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2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2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2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2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2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2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2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2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2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2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2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2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2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2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2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2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2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2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2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2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2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2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2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2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2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2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2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2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2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2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2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2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2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2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2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2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2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2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2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2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2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2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2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2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2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2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2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2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2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2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2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2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2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2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2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2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2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2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2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2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2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2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2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2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2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2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2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2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2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2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2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2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2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2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2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2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2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2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2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2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2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2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2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2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2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2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2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2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2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2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2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2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2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2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2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2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2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2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2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2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2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2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2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2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2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2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2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2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2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2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2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2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2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2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2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2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2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2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2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2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2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2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2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2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2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2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2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2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2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2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2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2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2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2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2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2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2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2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2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2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2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2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2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2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2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2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2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2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2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2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2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2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2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2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2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2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2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2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2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2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2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2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2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2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2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2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2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2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2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2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2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2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2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2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2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2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2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2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2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2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2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2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2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2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2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2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2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2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2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2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2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2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2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2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2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2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2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2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2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2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2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2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2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2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2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2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2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2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2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2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2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2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2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2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2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2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2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2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2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2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2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2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2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2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2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2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2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2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2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2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2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2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2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2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2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2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2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2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2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2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2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2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2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2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2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2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2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2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2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2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2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2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2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2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2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2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2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2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2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2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2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2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2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2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2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2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2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2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2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2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2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2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2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2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2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2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2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2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2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2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2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2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2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2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2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2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2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2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2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2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2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2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2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2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2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2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2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2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2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2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5">
    <mergeCell ref="A10:G10"/>
    <mergeCell ref="A6:H6"/>
    <mergeCell ref="A7:H7"/>
    <mergeCell ref="A8:H8"/>
    <mergeCell ref="A11:H12"/>
  </mergeCells>
  <pageMargins left="0.7" right="0.7" top="0.75" bottom="0.75" header="0.3" footer="0.3"/>
  <pageSetup scale="94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Z1000"/>
  <sheetViews>
    <sheetView view="pageBreakPreview" topLeftCell="A11" zoomScaleNormal="100" zoomScaleSheetLayoutView="100" workbookViewId="0">
      <selection activeCell="G21" sqref="G21"/>
    </sheetView>
  </sheetViews>
  <sheetFormatPr baseColWidth="10" defaultColWidth="14.42578125" defaultRowHeight="15" customHeight="1"/>
  <cols>
    <col min="1" max="1" width="3.140625" customWidth="1"/>
    <col min="2" max="2" width="10.7109375" customWidth="1"/>
    <col min="3" max="3" width="10.85546875" customWidth="1"/>
    <col min="4" max="4" width="19" customWidth="1"/>
    <col min="5" max="5" width="11.5703125" customWidth="1"/>
    <col min="6" max="6" width="18.42578125" customWidth="1"/>
    <col min="7" max="7" width="13.85546875" customWidth="1"/>
    <col min="8" max="8" width="21" customWidth="1"/>
    <col min="9" max="9" width="2.5703125" customWidth="1"/>
    <col min="10" max="26" width="11.42578125" customWidth="1"/>
  </cols>
  <sheetData>
    <row r="1" spans="1:26" ht="12.75" customHeight="1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2.75" customHeight="1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2.7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>
      <c r="A6" s="292" t="s">
        <v>0</v>
      </c>
      <c r="B6" s="296"/>
      <c r="C6" s="296"/>
      <c r="D6" s="296"/>
      <c r="E6" s="296"/>
      <c r="F6" s="296"/>
      <c r="G6" s="296"/>
      <c r="H6" s="296"/>
      <c r="I6" s="296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293" t="s">
        <v>1</v>
      </c>
      <c r="B7" s="291"/>
      <c r="C7" s="291"/>
      <c r="D7" s="291"/>
      <c r="E7" s="291"/>
      <c r="F7" s="291"/>
      <c r="G7" s="291"/>
      <c r="H7" s="291"/>
      <c r="I7" s="291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290" t="s">
        <v>2</v>
      </c>
      <c r="B8" s="291"/>
      <c r="C8" s="291"/>
      <c r="D8" s="291"/>
      <c r="E8" s="291"/>
      <c r="F8" s="291"/>
      <c r="G8" s="291"/>
      <c r="H8" s="291"/>
      <c r="I8" s="29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8" customHeight="1">
      <c r="A9" s="79"/>
      <c r="B9" s="79"/>
      <c r="C9" s="79"/>
      <c r="D9" s="79"/>
      <c r="E9" s="79"/>
      <c r="F9" s="79"/>
      <c r="G9" s="79"/>
      <c r="H9" s="79"/>
      <c r="I9" s="79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8.75" customHeight="1">
      <c r="A10" s="11"/>
      <c r="B10" s="314" t="s">
        <v>121</v>
      </c>
      <c r="C10" s="314"/>
      <c r="D10" s="314"/>
      <c r="E10" s="314"/>
      <c r="F10" s="314"/>
      <c r="G10" s="314"/>
      <c r="H10" s="314"/>
      <c r="I10" s="80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3.5" customHeight="1" thickBot="1">
      <c r="A11" s="11"/>
      <c r="B11" s="315"/>
      <c r="C11" s="315"/>
      <c r="D11" s="315"/>
      <c r="E11" s="315"/>
      <c r="F11" s="315"/>
      <c r="G11" s="315"/>
      <c r="H11" s="315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47.25" customHeight="1">
      <c r="A12" s="11"/>
      <c r="B12" s="221" t="s">
        <v>56</v>
      </c>
      <c r="C12" s="222" t="s">
        <v>409</v>
      </c>
      <c r="D12" s="222" t="s">
        <v>410</v>
      </c>
      <c r="E12" s="222" t="s">
        <v>131</v>
      </c>
      <c r="F12" s="222" t="s">
        <v>411</v>
      </c>
      <c r="G12" s="222" t="s">
        <v>122</v>
      </c>
      <c r="H12" s="223" t="s">
        <v>124</v>
      </c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20.100000000000001" customHeight="1">
      <c r="A13" s="11"/>
      <c r="B13" s="16" t="s">
        <v>10</v>
      </c>
      <c r="C13" s="22">
        <v>140</v>
      </c>
      <c r="D13" s="81">
        <v>16.520519074709327</v>
      </c>
      <c r="E13" s="22">
        <v>134</v>
      </c>
      <c r="F13" s="81">
        <v>15.812496828650357</v>
      </c>
      <c r="G13" s="22">
        <v>6</v>
      </c>
      <c r="H13" s="82">
        <v>0.70802224605897113</v>
      </c>
      <c r="I13" s="11"/>
      <c r="J13" s="75"/>
      <c r="K13" s="75"/>
      <c r="L13" s="75"/>
      <c r="M13" s="75"/>
      <c r="N13" s="75"/>
      <c r="O13" s="75"/>
      <c r="P13" s="75"/>
      <c r="Q13" s="75"/>
      <c r="R13" s="75"/>
      <c r="S13" s="11"/>
      <c r="T13" s="11"/>
      <c r="U13" s="11"/>
      <c r="V13" s="11"/>
      <c r="W13" s="11"/>
      <c r="X13" s="11"/>
      <c r="Y13" s="11"/>
      <c r="Z13" s="11"/>
    </row>
    <row r="14" spans="1:26" ht="20.100000000000001" customHeight="1">
      <c r="A14" s="11"/>
      <c r="B14" s="16" t="s">
        <v>11</v>
      </c>
      <c r="C14" s="22">
        <v>123</v>
      </c>
      <c r="D14" s="81">
        <v>14.65005863497384</v>
      </c>
      <c r="E14" s="22">
        <v>114</v>
      </c>
      <c r="F14" s="81">
        <v>13.452422675120452</v>
      </c>
      <c r="G14" s="22">
        <v>9</v>
      </c>
      <c r="H14" s="82">
        <v>1.0620333690884567</v>
      </c>
      <c r="I14" s="11"/>
      <c r="J14" s="75"/>
      <c r="K14" s="75"/>
      <c r="L14" s="75"/>
      <c r="M14" s="75"/>
      <c r="N14" s="75"/>
      <c r="O14" s="75"/>
      <c r="P14" s="75"/>
      <c r="Q14" s="75"/>
      <c r="R14" s="75"/>
      <c r="S14" s="11"/>
      <c r="T14" s="11"/>
      <c r="U14" s="11"/>
      <c r="V14" s="11"/>
      <c r="W14" s="11"/>
      <c r="X14" s="11"/>
      <c r="Y14" s="11"/>
      <c r="Z14" s="11"/>
    </row>
    <row r="15" spans="1:26" ht="20.100000000000001" customHeight="1">
      <c r="A15" s="11"/>
      <c r="B15" s="16" t="s">
        <v>12</v>
      </c>
      <c r="C15" s="22">
        <v>151</v>
      </c>
      <c r="D15" s="81">
        <v>17.985031332366258</v>
      </c>
      <c r="E15" s="22">
        <v>140</v>
      </c>
      <c r="F15" s="81">
        <v>16.520519074709327</v>
      </c>
      <c r="G15" s="22">
        <v>11</v>
      </c>
      <c r="H15" s="82">
        <v>1.2980407844414472</v>
      </c>
      <c r="I15" s="11"/>
      <c r="J15" s="76"/>
      <c r="K15" s="76"/>
      <c r="L15" s="76"/>
      <c r="M15" s="76"/>
      <c r="N15" s="76"/>
      <c r="O15" s="76"/>
      <c r="P15" s="76"/>
      <c r="Q15" s="76"/>
      <c r="R15" s="76"/>
      <c r="S15" s="11"/>
      <c r="T15" s="11"/>
      <c r="U15" s="11"/>
      <c r="V15" s="11"/>
      <c r="W15" s="11"/>
      <c r="X15" s="11"/>
      <c r="Y15" s="11"/>
      <c r="Z15" s="11"/>
    </row>
    <row r="16" spans="1:26" ht="20.100000000000001" customHeight="1">
      <c r="A16" s="11"/>
      <c r="B16" s="16" t="s">
        <v>13</v>
      </c>
      <c r="C16" s="22">
        <v>124</v>
      </c>
      <c r="D16" s="81">
        <v>14.769164802737855</v>
      </c>
      <c r="E16" s="22">
        <v>110</v>
      </c>
      <c r="F16" s="81">
        <v>12.98040784441447</v>
      </c>
      <c r="G16" s="22">
        <v>14</v>
      </c>
      <c r="H16" s="82">
        <v>1.6520519074709328</v>
      </c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20.100000000000001" customHeight="1">
      <c r="A17" s="11"/>
      <c r="B17" s="16" t="s">
        <v>14</v>
      </c>
      <c r="C17" s="22">
        <v>145</v>
      </c>
      <c r="D17" s="81">
        <v>17.270394325782167</v>
      </c>
      <c r="E17" s="22">
        <v>132</v>
      </c>
      <c r="F17" s="81">
        <v>15.576489413297365</v>
      </c>
      <c r="G17" s="22">
        <v>13</v>
      </c>
      <c r="H17" s="82">
        <v>1.5340481997944375</v>
      </c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20.100000000000001" customHeight="1">
      <c r="A18" s="11"/>
      <c r="B18" s="16" t="s">
        <v>15</v>
      </c>
      <c r="C18" s="22">
        <v>130</v>
      </c>
      <c r="D18" s="81">
        <v>15.483801809321944</v>
      </c>
      <c r="E18" s="22">
        <v>123</v>
      </c>
      <c r="F18" s="81">
        <v>14.514456044208909</v>
      </c>
      <c r="G18" s="22">
        <v>7</v>
      </c>
      <c r="H18" s="82">
        <v>0.82602595373546639</v>
      </c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20.100000000000001" customHeight="1">
      <c r="A19" s="11"/>
      <c r="B19" s="16" t="s">
        <v>16</v>
      </c>
      <c r="C19" s="22">
        <v>143</v>
      </c>
      <c r="D19" s="81">
        <v>17.032181990254138</v>
      </c>
      <c r="E19" s="22">
        <v>131</v>
      </c>
      <c r="F19" s="81">
        <v>15.45848570562087</v>
      </c>
      <c r="G19" s="22">
        <v>12</v>
      </c>
      <c r="H19" s="82">
        <v>1.4160444921179423</v>
      </c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20.100000000000001" customHeight="1">
      <c r="A20" s="11"/>
      <c r="B20" s="16" t="s">
        <v>17</v>
      </c>
      <c r="C20" s="22">
        <v>141</v>
      </c>
      <c r="D20" s="81">
        <v>16.793969654726109</v>
      </c>
      <c r="E20" s="22">
        <v>128</v>
      </c>
      <c r="F20" s="81">
        <v>15.104474582591385</v>
      </c>
      <c r="G20" s="22">
        <v>13</v>
      </c>
      <c r="H20" s="82">
        <v>1.5340481997944375</v>
      </c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20.100000000000001" customHeight="1">
      <c r="A21" s="11"/>
      <c r="B21" s="16" t="s">
        <v>18</v>
      </c>
      <c r="C21" s="22">
        <v>111</v>
      </c>
      <c r="D21" s="81">
        <v>13.220784621805659</v>
      </c>
      <c r="E21" s="22">
        <v>96</v>
      </c>
      <c r="F21" s="81">
        <v>11.328355936943538</v>
      </c>
      <c r="G21" s="22">
        <v>15</v>
      </c>
      <c r="H21" s="82">
        <v>1.7700556151474278</v>
      </c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20.100000000000001" customHeight="1">
      <c r="A22" s="11"/>
      <c r="B22" s="16" t="s">
        <v>19</v>
      </c>
      <c r="C22" s="22">
        <v>123</v>
      </c>
      <c r="D22" s="81">
        <v>14.65005863497384</v>
      </c>
      <c r="E22" s="22">
        <v>111</v>
      </c>
      <c r="F22" s="81">
        <v>13.098411552090967</v>
      </c>
      <c r="G22" s="22">
        <v>12</v>
      </c>
      <c r="H22" s="82">
        <v>1.4160444921179423</v>
      </c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20.100000000000001" customHeight="1">
      <c r="A23" s="11"/>
      <c r="B23" s="16" t="s">
        <v>20</v>
      </c>
      <c r="C23" s="239">
        <v>98</v>
      </c>
      <c r="D23" s="240">
        <v>11.672404440873466</v>
      </c>
      <c r="E23" s="239">
        <v>83</v>
      </c>
      <c r="F23" s="240">
        <v>9.7943077371491007</v>
      </c>
      <c r="G23" s="239">
        <v>15</v>
      </c>
      <c r="H23" s="241">
        <v>1.7700556151474278</v>
      </c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20.100000000000001" customHeight="1">
      <c r="A24" s="11"/>
      <c r="B24" s="16" t="s">
        <v>21</v>
      </c>
      <c r="C24" s="239">
        <v>133</v>
      </c>
      <c r="D24" s="240">
        <v>15.841120312613988</v>
      </c>
      <c r="E24" s="239">
        <v>120</v>
      </c>
      <c r="F24" s="240">
        <v>14.160444921179423</v>
      </c>
      <c r="G24" s="239">
        <v>13</v>
      </c>
      <c r="H24" s="241">
        <v>1.5340481997944375</v>
      </c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9.5" customHeight="1" thickBot="1">
      <c r="A25" s="11"/>
      <c r="B25" s="83" t="s">
        <v>28</v>
      </c>
      <c r="C25" s="41">
        <f>SUM(C13:C24)</f>
        <v>1562</v>
      </c>
      <c r="D25" s="84">
        <f>(100000/HABITANTES!$C$41)*(C25/12)*12</f>
        <v>15.360149282557124</v>
      </c>
      <c r="E25" s="41">
        <f>SUM(E13:E24)</f>
        <v>1422</v>
      </c>
      <c r="F25" s="84">
        <f>(100000/HABITANTES!$C$41)*(E25/12)*12</f>
        <v>13.983439359664681</v>
      </c>
      <c r="G25" s="41">
        <f>SUM(G13:G24)</f>
        <v>140</v>
      </c>
      <c r="H25" s="34">
        <f>(100000/HABITANTES!$C$41)*(G25/12)*12</f>
        <v>1.3767099228924438</v>
      </c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2.75" customHeight="1">
      <c r="A26" s="11"/>
      <c r="B26" s="2" t="s">
        <v>125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2.75" customHeight="1">
      <c r="A27" s="11"/>
      <c r="B27" s="35"/>
      <c r="C27" s="35"/>
      <c r="D27" s="35"/>
      <c r="E27" s="35"/>
      <c r="F27" s="35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2.75" customHeight="1">
      <c r="A28" s="11"/>
      <c r="B28" s="35"/>
      <c r="C28" s="35"/>
      <c r="D28" s="35"/>
      <c r="E28" s="35"/>
      <c r="F28" s="35"/>
      <c r="G28" s="2"/>
      <c r="H28" s="2"/>
      <c r="I28" s="2"/>
      <c r="J28" s="2"/>
      <c r="K28" s="2"/>
      <c r="L28" s="2"/>
      <c r="M28" s="2"/>
      <c r="N28" s="2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2.75" customHeight="1">
      <c r="A29" s="11"/>
      <c r="B29" s="35"/>
      <c r="C29" s="35"/>
      <c r="D29" s="35"/>
      <c r="E29" s="35"/>
      <c r="F29" s="35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2.75" customHeight="1">
      <c r="A30" s="11"/>
      <c r="B30" s="35"/>
      <c r="C30" s="35"/>
      <c r="D30" s="35"/>
      <c r="E30" s="35"/>
      <c r="F30" s="35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2.75" customHeight="1">
      <c r="A31" s="11"/>
      <c r="B31" s="35"/>
      <c r="C31" s="35"/>
      <c r="D31" s="35"/>
      <c r="E31" s="35"/>
      <c r="F31" s="35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2.75" customHeight="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2.75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2.7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2.7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2.7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2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2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2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2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2.7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2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2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2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2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2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2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2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2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2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2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2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2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2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2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2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2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2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2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2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2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2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2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2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2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2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2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2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2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2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2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2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2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2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2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2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2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2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2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2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2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2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2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2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2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2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2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2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2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2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2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2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2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2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2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2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2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2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2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2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2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2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2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2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2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2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2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2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2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2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2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2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2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2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2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2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2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2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2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2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2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2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2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2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2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2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2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2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2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2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2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2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2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2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2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2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2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2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2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2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2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2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2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2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2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2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2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2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2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2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2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2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2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2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2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2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2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2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2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2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2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2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2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2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2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2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2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2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2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2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2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2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2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2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2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2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2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2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2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2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2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2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2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2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2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2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2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2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2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2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2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2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2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2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2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2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2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2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2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2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2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2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2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2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2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2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2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2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2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2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2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2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2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2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2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2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2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2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2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2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2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2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2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2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2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2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2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2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2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2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2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2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2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2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2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2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2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2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2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2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2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2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2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2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2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2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2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2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2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2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2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2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2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2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2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2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2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2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2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2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2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2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2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2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2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2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2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2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2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2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2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2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2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2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2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2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2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2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2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2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2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2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2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2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2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2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2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2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2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2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2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2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2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2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2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2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2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2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2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2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2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2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2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2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2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2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2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2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2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2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2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2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2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2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2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2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2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2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2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2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2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2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2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2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2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2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2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2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2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2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2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2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2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2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2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2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2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2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2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2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2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2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2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2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2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2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2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2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2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2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2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2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2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2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2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2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2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2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2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2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2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2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2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2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2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2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2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2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2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2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2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2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2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2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2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2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2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2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2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2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2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2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2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2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2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2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2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2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2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2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2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2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2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2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2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2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2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2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2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2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2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2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2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2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2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2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2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2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2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2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2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2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2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2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2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2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2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2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2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2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2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2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2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2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2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2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2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2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2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2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2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2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2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2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2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2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2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2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2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2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2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2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2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2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2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2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2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2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2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2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2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2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2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2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2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2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2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2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2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2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2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2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2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2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2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2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2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2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2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2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2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2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2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2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2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2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2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2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2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2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2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2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2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2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2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2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2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2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2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2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2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2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2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2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2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2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2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2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2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2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2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2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2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2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2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2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2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2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2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2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2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2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2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2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2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2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2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2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2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2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2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2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2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2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2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2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2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2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2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2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2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2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2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2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2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2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2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2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2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2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2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2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2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2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2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2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2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2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2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2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2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2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2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2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2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2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2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2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2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2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2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2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2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2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2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2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2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2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2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2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2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2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2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2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2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2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2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2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2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2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2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2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2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2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2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2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2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2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2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2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2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2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2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2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2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2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2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2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2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2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2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2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2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2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2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2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2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2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2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2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2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2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2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2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2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2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2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2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2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2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2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2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2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2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2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2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2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2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2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2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2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2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2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2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2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2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2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2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2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2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2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2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2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2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2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2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2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2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2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2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2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2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2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2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2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2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2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2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2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2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2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2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2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2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2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2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2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2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2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2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2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2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2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2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2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2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2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2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2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2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2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2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2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2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2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2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2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2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2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2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2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2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2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2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2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2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2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2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2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2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2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2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2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2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2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2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2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2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2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2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2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2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2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2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2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2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2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2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2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2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2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2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2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2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2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2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2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2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2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2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2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2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2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2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2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2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2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2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2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2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2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2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2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2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2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2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2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2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2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2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2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2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2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2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2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2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2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2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2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2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2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2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2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2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2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2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2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2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2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2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2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2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2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2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2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2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2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2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2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2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2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2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2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2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2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2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2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2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2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2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2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2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2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2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2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2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2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2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2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2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2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2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2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2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2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2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2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2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2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2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2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2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2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2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2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2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2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2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2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2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2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2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2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2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2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2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2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2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2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2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2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2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2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2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2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2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2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2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2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2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2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2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2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2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2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2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2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2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2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2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2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2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2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2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2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2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2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2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2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2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2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2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2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2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2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2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2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2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2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2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2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2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2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2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2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2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2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2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2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2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2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2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2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2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2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4">
    <mergeCell ref="A6:I6"/>
    <mergeCell ref="A7:I7"/>
    <mergeCell ref="A8:I8"/>
    <mergeCell ref="B10:H11"/>
  </mergeCells>
  <pageMargins left="0.7" right="0.7" top="0.75" bottom="0.75" header="0.3" footer="0.3"/>
  <pageSetup scale="83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view="pageBreakPreview" topLeftCell="C1" zoomScaleNormal="100" zoomScaleSheetLayoutView="100" workbookViewId="0">
      <selection activeCell="T10" sqref="T10"/>
    </sheetView>
  </sheetViews>
  <sheetFormatPr baseColWidth="10" defaultColWidth="14.42578125" defaultRowHeight="15" customHeight="1"/>
  <cols>
    <col min="1" max="1" width="1" hidden="1" customWidth="1"/>
    <col min="2" max="2" width="0.85546875" hidden="1" customWidth="1"/>
    <col min="3" max="3" width="4.85546875" customWidth="1"/>
    <col min="4" max="4" width="11.140625" customWidth="1"/>
    <col min="5" max="5" width="6.28515625" customWidth="1"/>
    <col min="6" max="6" width="7.5703125" customWidth="1"/>
    <col min="7" max="7" width="6.85546875" customWidth="1"/>
    <col min="8" max="8" width="5.85546875" customWidth="1"/>
    <col min="9" max="9" width="5.42578125" customWidth="1"/>
    <col min="10" max="10" width="6" customWidth="1"/>
    <col min="11" max="11" width="5.5703125" customWidth="1"/>
    <col min="12" max="12" width="7.85546875" customWidth="1"/>
    <col min="13" max="13" width="10.28515625" customWidth="1"/>
    <col min="14" max="14" width="7.7109375" customWidth="1"/>
    <col min="15" max="15" width="10" customWidth="1"/>
    <col min="16" max="16" width="9.140625" customWidth="1"/>
    <col min="17" max="17" width="11.140625" customWidth="1"/>
    <col min="18" max="18" width="19" customWidth="1"/>
    <col min="19" max="19" width="9.28515625" customWidth="1"/>
    <col min="20" max="20" width="17" customWidth="1"/>
    <col min="21" max="21" width="21.85546875" customWidth="1"/>
    <col min="22" max="22" width="3.28515625" customWidth="1"/>
    <col min="23" max="23" width="1.140625" customWidth="1"/>
    <col min="24" max="26" width="11.42578125" customWidth="1"/>
  </cols>
  <sheetData>
    <row r="1" spans="1:26" ht="12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>
      <c r="A7" s="316" t="s">
        <v>0</v>
      </c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"/>
      <c r="Y7" s="2"/>
      <c r="Z7" s="2"/>
    </row>
    <row r="8" spans="1:26" ht="18" customHeight="1">
      <c r="A8" s="293" t="s">
        <v>1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"/>
      <c r="Y8" s="2"/>
      <c r="Z8" s="2"/>
    </row>
    <row r="9" spans="1:26" ht="12.75" customHeight="1">
      <c r="A9" s="316" t="s">
        <v>2</v>
      </c>
      <c r="B9" s="291"/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"/>
      <c r="Y9" s="2"/>
      <c r="Z9" s="2"/>
    </row>
    <row r="10" spans="1:26" ht="12.75" customHeight="1">
      <c r="A10" s="2"/>
      <c r="B10" s="2"/>
      <c r="C10" s="2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3"/>
      <c r="S10" s="85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2"/>
      <c r="W11" s="2"/>
      <c r="X11" s="2"/>
      <c r="Y11" s="2"/>
      <c r="Z11" s="2"/>
    </row>
    <row r="12" spans="1:26" ht="14.25" customHeight="1">
      <c r="A12" s="318" t="s">
        <v>121</v>
      </c>
      <c r="B12" s="318"/>
      <c r="C12" s="318"/>
      <c r="D12" s="318"/>
      <c r="E12" s="318"/>
      <c r="F12" s="318"/>
      <c r="G12" s="318"/>
      <c r="H12" s="318"/>
      <c r="I12" s="318"/>
      <c r="J12" s="318"/>
      <c r="K12" s="318"/>
      <c r="L12" s="318"/>
      <c r="M12" s="318"/>
      <c r="N12" s="318"/>
      <c r="O12" s="318"/>
      <c r="P12" s="318"/>
      <c r="Q12" s="318"/>
      <c r="R12" s="318"/>
      <c r="S12" s="318"/>
      <c r="T12" s="318"/>
      <c r="U12" s="318"/>
      <c r="V12" s="318"/>
      <c r="W12" s="318"/>
      <c r="X12" s="2"/>
      <c r="Y12" s="2"/>
      <c r="Z12" s="2"/>
    </row>
    <row r="13" spans="1:26" ht="18.75" customHeight="1">
      <c r="A13" s="318"/>
      <c r="B13" s="318"/>
      <c r="C13" s="318"/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8"/>
      <c r="Q13" s="318"/>
      <c r="R13" s="318"/>
      <c r="S13" s="318"/>
      <c r="T13" s="318"/>
      <c r="U13" s="318"/>
      <c r="V13" s="318"/>
      <c r="W13" s="318"/>
      <c r="X13" s="2"/>
      <c r="Y13" s="2"/>
      <c r="Z13" s="2"/>
    </row>
    <row r="14" spans="1:26" ht="19.5" customHeight="1">
      <c r="A14" s="317" t="s">
        <v>419</v>
      </c>
      <c r="B14" s="317"/>
      <c r="C14" s="317"/>
      <c r="D14" s="317"/>
      <c r="E14" s="317"/>
      <c r="F14" s="317"/>
      <c r="G14" s="317"/>
      <c r="H14" s="317"/>
      <c r="I14" s="317"/>
      <c r="J14" s="317"/>
      <c r="K14" s="317"/>
      <c r="L14" s="317"/>
      <c r="M14" s="317"/>
      <c r="N14" s="317"/>
      <c r="O14" s="317"/>
      <c r="P14" s="317"/>
      <c r="Q14" s="317"/>
      <c r="R14" s="317"/>
      <c r="S14" s="317"/>
      <c r="T14" s="317"/>
      <c r="U14" s="317"/>
      <c r="V14" s="317"/>
      <c r="W14" s="317"/>
      <c r="X14" s="2"/>
      <c r="Y14" s="2"/>
      <c r="Z14" s="2"/>
    </row>
    <row r="15" spans="1:26" ht="12.75" customHeight="1">
      <c r="A15" s="317"/>
      <c r="B15" s="317"/>
      <c r="C15" s="317"/>
      <c r="D15" s="317"/>
      <c r="E15" s="317"/>
      <c r="F15" s="317"/>
      <c r="G15" s="317"/>
      <c r="H15" s="317"/>
      <c r="I15" s="317"/>
      <c r="J15" s="317"/>
      <c r="K15" s="317"/>
      <c r="L15" s="317"/>
      <c r="M15" s="317"/>
      <c r="N15" s="317"/>
      <c r="O15" s="317"/>
      <c r="P15" s="317"/>
      <c r="Q15" s="317"/>
      <c r="R15" s="317"/>
      <c r="S15" s="317"/>
      <c r="T15" s="317"/>
      <c r="U15" s="317"/>
      <c r="V15" s="317"/>
      <c r="W15" s="317"/>
      <c r="X15" s="2"/>
      <c r="Y15" s="2"/>
      <c r="Z15" s="2"/>
    </row>
    <row r="16" spans="1:26" ht="12.75" customHeight="1">
      <c r="A16" s="317"/>
      <c r="B16" s="317"/>
      <c r="C16" s="317"/>
      <c r="D16" s="317"/>
      <c r="E16" s="317"/>
      <c r="F16" s="317"/>
      <c r="G16" s="317"/>
      <c r="H16" s="317"/>
      <c r="I16" s="317"/>
      <c r="J16" s="317"/>
      <c r="K16" s="317"/>
      <c r="L16" s="317"/>
      <c r="M16" s="317"/>
      <c r="N16" s="317"/>
      <c r="O16" s="317"/>
      <c r="P16" s="317"/>
      <c r="Q16" s="317"/>
      <c r="R16" s="317"/>
      <c r="S16" s="317"/>
      <c r="T16" s="317"/>
      <c r="U16" s="317"/>
      <c r="V16" s="317"/>
      <c r="W16" s="317"/>
      <c r="X16" s="2"/>
      <c r="Y16" s="2"/>
      <c r="Z16" s="2"/>
    </row>
    <row r="17" spans="1:26" ht="38.25" customHeight="1">
      <c r="A17" s="2"/>
      <c r="B17" s="2"/>
      <c r="C17" s="224" t="s">
        <v>126</v>
      </c>
      <c r="D17" s="225" t="s">
        <v>69</v>
      </c>
      <c r="E17" s="225" t="s">
        <v>10</v>
      </c>
      <c r="F17" s="225" t="s">
        <v>11</v>
      </c>
      <c r="G17" s="225" t="s">
        <v>12</v>
      </c>
      <c r="H17" s="225" t="s">
        <v>13</v>
      </c>
      <c r="I17" s="225" t="s">
        <v>14</v>
      </c>
      <c r="J17" s="225" t="s">
        <v>15</v>
      </c>
      <c r="K17" s="225" t="s">
        <v>16</v>
      </c>
      <c r="L17" s="225" t="s">
        <v>17</v>
      </c>
      <c r="M17" s="225" t="s">
        <v>18</v>
      </c>
      <c r="N17" s="225" t="s">
        <v>19</v>
      </c>
      <c r="O17" s="225" t="s">
        <v>20</v>
      </c>
      <c r="P17" s="225" t="s">
        <v>21</v>
      </c>
      <c r="Q17" s="226" t="s">
        <v>412</v>
      </c>
      <c r="R17" s="226" t="s">
        <v>413</v>
      </c>
      <c r="S17" s="226" t="s">
        <v>127</v>
      </c>
      <c r="T17" s="226" t="s">
        <v>418</v>
      </c>
      <c r="U17" s="227" t="s">
        <v>128</v>
      </c>
      <c r="V17" s="2"/>
      <c r="W17" s="2"/>
      <c r="X17" s="2"/>
      <c r="Y17" s="2"/>
      <c r="Z17" s="2"/>
    </row>
    <row r="18" spans="1:26" ht="24.75" customHeight="1">
      <c r="A18" s="2"/>
      <c r="B18" s="2"/>
      <c r="C18" s="87">
        <v>2016</v>
      </c>
      <c r="D18" s="88">
        <v>10075045</v>
      </c>
      <c r="E18" s="88">
        <v>142</v>
      </c>
      <c r="F18" s="88">
        <v>121</v>
      </c>
      <c r="G18" s="88">
        <v>139</v>
      </c>
      <c r="H18" s="88">
        <v>120</v>
      </c>
      <c r="I18" s="88">
        <v>142</v>
      </c>
      <c r="J18" s="88">
        <v>137</v>
      </c>
      <c r="K18" s="88">
        <v>143</v>
      </c>
      <c r="L18" s="88">
        <v>138</v>
      </c>
      <c r="M18" s="88">
        <v>116</v>
      </c>
      <c r="N18" s="88">
        <v>140</v>
      </c>
      <c r="O18" s="88">
        <v>114</v>
      </c>
      <c r="P18" s="88">
        <v>161</v>
      </c>
      <c r="Q18" s="88">
        <f t="shared" ref="Q18:Q19" si="0">SUM(E18:P18)</f>
        <v>1613</v>
      </c>
      <c r="R18" s="89">
        <f xml:space="preserve"> (100000/D18)*(Q18/12)*12</f>
        <v>16.009854050279674</v>
      </c>
      <c r="S18" s="242">
        <v>168</v>
      </c>
      <c r="T18" s="88">
        <f t="shared" ref="T18:T19" si="1">Q18-S18</f>
        <v>1445</v>
      </c>
      <c r="U18" s="90">
        <f>(100000/D18)*(T18/12)*12</f>
        <v>14.342367701583466</v>
      </c>
      <c r="V18" s="2"/>
      <c r="W18" s="2"/>
      <c r="X18" s="2"/>
      <c r="Y18" s="2"/>
      <c r="Z18" s="2"/>
    </row>
    <row r="19" spans="1:26" ht="25.5" customHeight="1">
      <c r="A19" s="2"/>
      <c r="B19" s="2"/>
      <c r="C19" s="91">
        <v>2017</v>
      </c>
      <c r="D19" s="92">
        <v>10169172</v>
      </c>
      <c r="E19" s="92">
        <v>140</v>
      </c>
      <c r="F19" s="92">
        <v>123</v>
      </c>
      <c r="G19" s="92">
        <v>151</v>
      </c>
      <c r="H19" s="92">
        <v>124</v>
      </c>
      <c r="I19" s="92">
        <v>145</v>
      </c>
      <c r="J19" s="92">
        <v>130</v>
      </c>
      <c r="K19" s="92">
        <v>143</v>
      </c>
      <c r="L19" s="92">
        <v>141</v>
      </c>
      <c r="M19" s="92">
        <v>111</v>
      </c>
      <c r="N19" s="92">
        <v>123</v>
      </c>
      <c r="O19" s="92">
        <v>98</v>
      </c>
      <c r="P19" s="92">
        <v>133</v>
      </c>
      <c r="Q19" s="93">
        <f t="shared" si="0"/>
        <v>1562</v>
      </c>
      <c r="R19" s="94">
        <f xml:space="preserve"> (100000/D19)*(Q19/12)*12</f>
        <v>15.360149282557124</v>
      </c>
      <c r="S19" s="95">
        <v>140</v>
      </c>
      <c r="T19" s="92">
        <f t="shared" si="1"/>
        <v>1422</v>
      </c>
      <c r="U19" s="96">
        <f>(100000/D19)*(T19/12)*12</f>
        <v>13.983439359664681</v>
      </c>
      <c r="V19" s="2"/>
      <c r="W19" s="2"/>
      <c r="X19" s="2"/>
      <c r="Y19" s="2"/>
      <c r="Z19" s="2"/>
    </row>
    <row r="20" spans="1:26" ht="20.25" customHeight="1">
      <c r="A20" s="2"/>
      <c r="B20" s="2"/>
      <c r="C20" s="97" t="s">
        <v>125</v>
      </c>
      <c r="D20" s="98"/>
      <c r="E20" s="99"/>
      <c r="F20" s="99"/>
      <c r="G20" s="99"/>
      <c r="H20" s="99"/>
      <c r="I20" s="99"/>
      <c r="J20" s="99"/>
      <c r="K20" s="100"/>
      <c r="L20" s="100"/>
      <c r="M20" s="100"/>
      <c r="N20" s="98"/>
      <c r="O20" s="98"/>
      <c r="P20" s="98"/>
      <c r="Q20" s="101"/>
      <c r="R20" s="102"/>
      <c r="S20" s="102"/>
      <c r="T20" s="102"/>
      <c r="U20" s="102"/>
      <c r="V20" s="2"/>
      <c r="W20" s="2"/>
      <c r="X20" s="2"/>
      <c r="Y20" s="2"/>
      <c r="Z20" s="2"/>
    </row>
    <row r="21" spans="1:26" ht="12.75" customHeight="1">
      <c r="A21" s="2"/>
      <c r="B21" s="103"/>
      <c r="C21" s="104"/>
      <c r="D21" s="105"/>
      <c r="E21" s="105"/>
      <c r="F21" s="105"/>
      <c r="G21" s="105"/>
      <c r="H21" s="105"/>
      <c r="I21" s="105"/>
      <c r="J21" s="105"/>
      <c r="K21" s="2"/>
      <c r="L21" s="2"/>
      <c r="M21" s="2"/>
      <c r="N21" s="2"/>
      <c r="O21" s="2"/>
      <c r="P21" s="2"/>
      <c r="Q21" s="2"/>
      <c r="R21" s="2"/>
      <c r="S21" s="2"/>
      <c r="T21" s="27"/>
      <c r="U21" s="106"/>
      <c r="V21" s="2"/>
      <c r="W21" s="2"/>
      <c r="X21" s="2"/>
      <c r="Y21" s="2"/>
      <c r="Z21" s="2"/>
    </row>
    <row r="22" spans="1:26" ht="12.75" customHeight="1">
      <c r="A22" s="2"/>
      <c r="B22" s="103"/>
      <c r="C22" s="105"/>
      <c r="D22" s="105"/>
      <c r="E22" s="105"/>
      <c r="F22" s="105"/>
      <c r="G22" s="105"/>
      <c r="H22" s="105"/>
      <c r="I22" s="105"/>
      <c r="J22" s="105"/>
      <c r="K22" s="2"/>
      <c r="L22" s="2"/>
      <c r="M22" s="2"/>
      <c r="N22" s="2"/>
      <c r="O22" s="2"/>
      <c r="P22" s="2"/>
      <c r="Q22" s="2"/>
      <c r="R22" s="2"/>
      <c r="S22" s="2"/>
      <c r="T22" s="27"/>
      <c r="U22" s="106"/>
      <c r="V22" s="2"/>
      <c r="W22" s="2"/>
      <c r="X22" s="2"/>
      <c r="Y22" s="2"/>
      <c r="Z22" s="2"/>
    </row>
    <row r="23" spans="1:26" ht="12.75" customHeight="1">
      <c r="A23" s="2"/>
      <c r="B23" s="105"/>
      <c r="C23" s="105"/>
      <c r="D23" s="105"/>
      <c r="E23" s="105"/>
      <c r="F23" s="105"/>
      <c r="G23" s="105"/>
      <c r="H23" s="105"/>
      <c r="I23" s="105"/>
      <c r="J23" s="105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>
      <c r="A24" s="2"/>
      <c r="B24" s="105"/>
      <c r="C24" s="105"/>
      <c r="D24" s="105"/>
      <c r="E24" s="98"/>
      <c r="F24" s="98"/>
      <c r="G24" s="98"/>
      <c r="H24" s="98"/>
      <c r="I24" s="98"/>
      <c r="J24" s="98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>
      <c r="A25" s="2"/>
      <c r="B25" s="105"/>
      <c r="C25" s="105"/>
      <c r="D25" s="105"/>
      <c r="E25" s="105"/>
      <c r="F25" s="105"/>
      <c r="G25" s="105"/>
      <c r="H25" s="105"/>
      <c r="I25" s="105"/>
      <c r="J25" s="10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7:W7"/>
    <mergeCell ref="A8:W8"/>
    <mergeCell ref="A9:W9"/>
    <mergeCell ref="A14:W16"/>
    <mergeCell ref="A12:W13"/>
  </mergeCells>
  <pageMargins left="0.25" right="0.25" top="0.75" bottom="0.75" header="0.3" footer="0.3"/>
  <pageSetup scale="7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5:AE46"/>
  <sheetViews>
    <sheetView topLeftCell="A31" zoomScale="85" zoomScaleNormal="85" zoomScaleSheetLayoutView="85" workbookViewId="0">
      <selection activeCell="AE10" sqref="AE10:AE12"/>
    </sheetView>
  </sheetViews>
  <sheetFormatPr baseColWidth="10" defaultColWidth="14.42578125" defaultRowHeight="15" customHeight="1"/>
  <cols>
    <col min="1" max="1" width="16.85546875" customWidth="1"/>
    <col min="2" max="2" width="5.85546875" customWidth="1"/>
    <col min="3" max="3" width="7.42578125" customWidth="1"/>
    <col min="4" max="4" width="6" customWidth="1"/>
    <col min="5" max="5" width="4.85546875" customWidth="1"/>
    <col min="6" max="6" width="5.28515625" customWidth="1"/>
    <col min="7" max="7" width="5" customWidth="1"/>
    <col min="8" max="8" width="5.42578125" customWidth="1"/>
    <col min="9" max="9" width="7.85546875" customWidth="1"/>
    <col min="10" max="10" width="11.28515625" customWidth="1"/>
    <col min="11" max="11" width="8.85546875" style="231" customWidth="1"/>
    <col min="12" max="12" width="10.5703125" style="231" customWidth="1"/>
    <col min="13" max="13" width="9.42578125" customWidth="1"/>
    <col min="14" max="14" width="10" customWidth="1"/>
    <col min="15" max="15" width="11.42578125" customWidth="1"/>
    <col min="16" max="16" width="17.5703125" customWidth="1"/>
    <col min="17" max="17" width="5.85546875" hidden="1" customWidth="1"/>
    <col min="18" max="18" width="7.42578125" hidden="1" customWidth="1"/>
    <col min="19" max="19" width="6" hidden="1" customWidth="1"/>
    <col min="20" max="20" width="4.85546875" hidden="1" customWidth="1"/>
    <col min="21" max="21" width="5.28515625" hidden="1" customWidth="1"/>
    <col min="22" max="22" width="5" hidden="1" customWidth="1"/>
    <col min="23" max="23" width="4.42578125" hidden="1" customWidth="1"/>
    <col min="24" max="24" width="6.7109375" hidden="1" customWidth="1"/>
    <col min="25" max="25" width="10.5703125" hidden="1" customWidth="1"/>
    <col min="26" max="26" width="7.85546875" hidden="1" customWidth="1"/>
    <col min="27" max="27" width="4.140625" hidden="1" customWidth="1"/>
    <col min="28" max="28" width="2.140625" hidden="1" customWidth="1"/>
    <col min="29" max="29" width="8.7109375" customWidth="1"/>
    <col min="30" max="30" width="10.85546875" customWidth="1"/>
    <col min="31" max="31" width="17.7109375" customWidth="1"/>
  </cols>
  <sheetData>
    <row r="5" spans="1:31" ht="15" customHeight="1">
      <c r="A5" s="316" t="s">
        <v>0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6"/>
    </row>
    <row r="6" spans="1:31" ht="22.5" customHeight="1">
      <c r="A6" s="293" t="s">
        <v>1</v>
      </c>
      <c r="B6" s="293"/>
      <c r="C6" s="293"/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3"/>
      <c r="T6" s="293"/>
      <c r="U6" s="293"/>
      <c r="V6" s="293"/>
      <c r="W6" s="293"/>
      <c r="X6" s="293"/>
      <c r="Y6" s="293"/>
      <c r="Z6" s="293"/>
      <c r="AA6" s="293"/>
      <c r="AB6" s="293"/>
      <c r="AC6" s="293"/>
      <c r="AD6" s="293"/>
      <c r="AE6" s="293"/>
    </row>
    <row r="7" spans="1:31" ht="15" customHeight="1">
      <c r="A7" s="316" t="s">
        <v>2</v>
      </c>
      <c r="B7" s="316"/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</row>
    <row r="8" spans="1:31" ht="15" customHeight="1" thickBot="1"/>
    <row r="9" spans="1:31" ht="27" customHeight="1">
      <c r="A9" s="319" t="s">
        <v>121</v>
      </c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1"/>
    </row>
    <row r="10" spans="1:31" ht="12.75" customHeight="1">
      <c r="A10" s="326" t="s">
        <v>129</v>
      </c>
      <c r="B10" s="328" t="s">
        <v>130</v>
      </c>
      <c r="C10" s="329"/>
      <c r="D10" s="329"/>
      <c r="E10" s="329"/>
      <c r="F10" s="329"/>
      <c r="G10" s="329"/>
      <c r="H10" s="329"/>
      <c r="I10" s="329"/>
      <c r="J10" s="329"/>
      <c r="K10" s="329"/>
      <c r="L10" s="329"/>
      <c r="M10" s="329"/>
      <c r="N10" s="329"/>
      <c r="O10" s="329"/>
      <c r="P10" s="329"/>
      <c r="Q10" s="228"/>
      <c r="R10" s="228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  <c r="AC10" s="322" t="s">
        <v>48</v>
      </c>
      <c r="AD10" s="322" t="s">
        <v>131</v>
      </c>
      <c r="AE10" s="324" t="s">
        <v>414</v>
      </c>
    </row>
    <row r="11" spans="1:31" ht="8.25" customHeight="1">
      <c r="A11" s="327"/>
      <c r="B11" s="329"/>
      <c r="C11" s="329"/>
      <c r="D11" s="329"/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228"/>
      <c r="R11" s="228"/>
      <c r="S11" s="228"/>
      <c r="T11" s="228"/>
      <c r="U11" s="228"/>
      <c r="V11" s="228"/>
      <c r="W11" s="228"/>
      <c r="X11" s="228"/>
      <c r="Y11" s="228"/>
      <c r="Z11" s="228"/>
      <c r="AA11" s="228"/>
      <c r="AB11" s="228"/>
      <c r="AC11" s="323"/>
      <c r="AD11" s="323"/>
      <c r="AE11" s="325"/>
    </row>
    <row r="12" spans="1:31" ht="42.75" customHeight="1">
      <c r="A12" s="327"/>
      <c r="B12" s="230" t="s">
        <v>10</v>
      </c>
      <c r="C12" s="230" t="s">
        <v>11</v>
      </c>
      <c r="D12" s="230" t="s">
        <v>12</v>
      </c>
      <c r="E12" s="230" t="s">
        <v>13</v>
      </c>
      <c r="F12" s="230" t="s">
        <v>14</v>
      </c>
      <c r="G12" s="230" t="s">
        <v>15</v>
      </c>
      <c r="H12" s="230" t="s">
        <v>16</v>
      </c>
      <c r="I12" s="230" t="s">
        <v>17</v>
      </c>
      <c r="J12" s="230" t="s">
        <v>18</v>
      </c>
      <c r="K12" s="230" t="s">
        <v>19</v>
      </c>
      <c r="L12" s="230" t="s">
        <v>20</v>
      </c>
      <c r="M12" s="230" t="s">
        <v>21</v>
      </c>
      <c r="N12" s="243" t="s">
        <v>132</v>
      </c>
      <c r="O12" s="228" t="s">
        <v>69</v>
      </c>
      <c r="P12" s="229" t="s">
        <v>133</v>
      </c>
      <c r="Q12" s="230" t="s">
        <v>10</v>
      </c>
      <c r="R12" s="230" t="s">
        <v>11</v>
      </c>
      <c r="S12" s="230" t="s">
        <v>12</v>
      </c>
      <c r="T12" s="230" t="s">
        <v>13</v>
      </c>
      <c r="U12" s="230" t="s">
        <v>14</v>
      </c>
      <c r="V12" s="230" t="s">
        <v>15</v>
      </c>
      <c r="W12" s="230" t="s">
        <v>16</v>
      </c>
      <c r="X12" s="230" t="s">
        <v>17</v>
      </c>
      <c r="Y12" s="230" t="s">
        <v>18</v>
      </c>
      <c r="Z12" s="230" t="s">
        <v>19</v>
      </c>
      <c r="AA12" s="230" t="s">
        <v>20</v>
      </c>
      <c r="AB12" s="230" t="s">
        <v>21</v>
      </c>
      <c r="AC12" s="323"/>
      <c r="AD12" s="323"/>
      <c r="AE12" s="325"/>
    </row>
    <row r="13" spans="1:31" ht="18" customHeight="1">
      <c r="A13" s="108" t="s">
        <v>86</v>
      </c>
      <c r="B13" s="109">
        <v>2</v>
      </c>
      <c r="C13" s="109">
        <v>6</v>
      </c>
      <c r="D13" s="109">
        <v>3</v>
      </c>
      <c r="E13" s="109">
        <v>1</v>
      </c>
      <c r="F13" s="109"/>
      <c r="G13" s="109">
        <v>2</v>
      </c>
      <c r="H13" s="109">
        <v>2</v>
      </c>
      <c r="I13" s="63">
        <v>3</v>
      </c>
      <c r="J13" s="109">
        <v>2</v>
      </c>
      <c r="K13" s="109">
        <v>2</v>
      </c>
      <c r="L13" s="109">
        <v>0</v>
      </c>
      <c r="M13" s="109">
        <v>3</v>
      </c>
      <c r="N13" s="109">
        <f t="shared" ref="N13:N44" si="0">SUM(B13:M13)</f>
        <v>26</v>
      </c>
      <c r="O13" s="110">
        <v>220470</v>
      </c>
      <c r="P13" s="111">
        <f>(100000/O13)*(N13/12)*12</f>
        <v>11.792987708078195</v>
      </c>
      <c r="Q13" s="63">
        <v>0</v>
      </c>
      <c r="R13" s="63">
        <v>0</v>
      </c>
      <c r="S13" s="63">
        <v>0</v>
      </c>
      <c r="T13" s="63">
        <v>0</v>
      </c>
      <c r="U13" s="63">
        <v>0</v>
      </c>
      <c r="V13" s="63">
        <v>0</v>
      </c>
      <c r="W13" s="63">
        <v>0</v>
      </c>
      <c r="X13" s="63">
        <v>0</v>
      </c>
      <c r="Y13" s="63">
        <v>0</v>
      </c>
      <c r="Z13" s="63">
        <v>0</v>
      </c>
      <c r="AA13" s="63">
        <v>0</v>
      </c>
      <c r="AB13" s="63">
        <v>0</v>
      </c>
      <c r="AC13" s="109">
        <f>SUM(Q13:AB13)</f>
        <v>0</v>
      </c>
      <c r="AD13" s="109">
        <f>'PROVINCIAS 2015-16 (2)'!$N13-'PROVINCIAS 2015-16 (2)'!$AC13</f>
        <v>26</v>
      </c>
      <c r="AE13" s="112">
        <f>(100000/O13)*(AD13/12)*12</f>
        <v>11.792987708078195</v>
      </c>
    </row>
    <row r="14" spans="1:31" ht="18" customHeight="1">
      <c r="A14" s="108" t="s">
        <v>134</v>
      </c>
      <c r="B14" s="109">
        <v>2</v>
      </c>
      <c r="C14" s="109">
        <v>1</v>
      </c>
      <c r="D14" s="109">
        <v>1</v>
      </c>
      <c r="E14" s="109">
        <v>1</v>
      </c>
      <c r="F14" s="109">
        <v>2</v>
      </c>
      <c r="G14" s="109">
        <v>1</v>
      </c>
      <c r="H14" s="109">
        <v>3</v>
      </c>
      <c r="I14" s="63">
        <v>6</v>
      </c>
      <c r="J14" s="109">
        <v>1</v>
      </c>
      <c r="K14" s="109">
        <v>0</v>
      </c>
      <c r="L14" s="109">
        <v>2</v>
      </c>
      <c r="M14" s="109">
        <v>1</v>
      </c>
      <c r="N14" s="109">
        <f t="shared" si="0"/>
        <v>21</v>
      </c>
      <c r="O14" s="110">
        <v>99964</v>
      </c>
      <c r="P14" s="111">
        <f t="shared" ref="P14:P45" si="1">(100000/O14)*(N14/12)*12</f>
        <v>21.007562722580133</v>
      </c>
      <c r="Q14" s="63">
        <v>0</v>
      </c>
      <c r="R14" s="63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3">
        <v>1</v>
      </c>
      <c r="Z14" s="63">
        <v>0</v>
      </c>
      <c r="AA14" s="63">
        <v>0</v>
      </c>
      <c r="AB14" s="63">
        <v>0</v>
      </c>
      <c r="AC14" s="109">
        <f t="shared" ref="AC14:AC44" si="2">SUM(Q14:AB14)</f>
        <v>1</v>
      </c>
      <c r="AD14" s="109">
        <f>'PROVINCIAS 2015-16 (2)'!$N14-'PROVINCIAS 2015-16 (2)'!$AC14</f>
        <v>20</v>
      </c>
      <c r="AE14" s="112">
        <f t="shared" ref="AE14:AE44" si="3">(100000/O14)*(AD14/12)*12</f>
        <v>20.007202592933456</v>
      </c>
    </row>
    <row r="15" spans="1:31" ht="14.25" customHeight="1">
      <c r="A15" s="108" t="s">
        <v>89</v>
      </c>
      <c r="B15" s="109">
        <v>5</v>
      </c>
      <c r="C15" s="109">
        <v>4</v>
      </c>
      <c r="D15" s="109">
        <v>4</v>
      </c>
      <c r="E15" s="109">
        <v>3</v>
      </c>
      <c r="F15" s="109">
        <v>2</v>
      </c>
      <c r="G15" s="109">
        <v>3</v>
      </c>
      <c r="H15" s="109">
        <v>2</v>
      </c>
      <c r="I15" s="63">
        <v>5</v>
      </c>
      <c r="J15" s="109">
        <v>3</v>
      </c>
      <c r="K15" s="109">
        <v>2</v>
      </c>
      <c r="L15" s="109">
        <v>0</v>
      </c>
      <c r="M15" s="109">
        <v>3</v>
      </c>
      <c r="N15" s="109">
        <f t="shared" si="0"/>
        <v>36</v>
      </c>
      <c r="O15" s="110">
        <v>188929</v>
      </c>
      <c r="P15" s="111">
        <f t="shared" si="1"/>
        <v>19.0547771914317</v>
      </c>
      <c r="Q15" s="63">
        <v>0</v>
      </c>
      <c r="R15" s="63">
        <v>0</v>
      </c>
      <c r="S15" s="63">
        <v>0</v>
      </c>
      <c r="T15" s="63">
        <v>0</v>
      </c>
      <c r="U15" s="63">
        <v>0</v>
      </c>
      <c r="V15" s="63">
        <v>0</v>
      </c>
      <c r="W15" s="63">
        <v>0</v>
      </c>
      <c r="X15" s="63">
        <v>1</v>
      </c>
      <c r="Y15" s="63">
        <v>0</v>
      </c>
      <c r="Z15" s="63">
        <v>0</v>
      </c>
      <c r="AA15" s="63">
        <v>0</v>
      </c>
      <c r="AB15" s="63">
        <v>0</v>
      </c>
      <c r="AC15" s="109">
        <f t="shared" si="2"/>
        <v>1</v>
      </c>
      <c r="AD15" s="109">
        <f>'PROVINCIAS 2015-16 (2)'!$N15-'PROVINCIAS 2015-16 (2)'!$AC15</f>
        <v>35</v>
      </c>
      <c r="AE15" s="112">
        <f t="shared" si="3"/>
        <v>18.525477825003041</v>
      </c>
    </row>
    <row r="16" spans="1:31" ht="18" customHeight="1">
      <c r="A16" s="108" t="s">
        <v>135</v>
      </c>
      <c r="B16" s="109">
        <v>2</v>
      </c>
      <c r="C16" s="109">
        <v>0</v>
      </c>
      <c r="D16" s="109">
        <v>0</v>
      </c>
      <c r="E16" s="109">
        <v>0</v>
      </c>
      <c r="F16" s="109">
        <v>0</v>
      </c>
      <c r="G16" s="109">
        <v>1</v>
      </c>
      <c r="H16" s="109">
        <v>0</v>
      </c>
      <c r="I16" s="63">
        <v>1</v>
      </c>
      <c r="J16" s="109">
        <v>0</v>
      </c>
      <c r="K16" s="109">
        <v>1</v>
      </c>
      <c r="L16" s="109">
        <v>0</v>
      </c>
      <c r="M16" s="109">
        <v>0</v>
      </c>
      <c r="N16" s="109">
        <f t="shared" si="0"/>
        <v>5</v>
      </c>
      <c r="O16" s="110">
        <v>65760</v>
      </c>
      <c r="P16" s="111">
        <f t="shared" si="1"/>
        <v>7.6034063260340634</v>
      </c>
      <c r="Q16" s="63">
        <v>0</v>
      </c>
      <c r="R16" s="63">
        <v>0</v>
      </c>
      <c r="S16" s="63">
        <v>0</v>
      </c>
      <c r="T16" s="63">
        <v>0</v>
      </c>
      <c r="U16" s="63">
        <v>0</v>
      </c>
      <c r="V16" s="63">
        <v>1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109">
        <f t="shared" si="2"/>
        <v>1</v>
      </c>
      <c r="AD16" s="109">
        <f>'PROVINCIAS 2015-16 (2)'!$N16-'PROVINCIAS 2015-16 (2)'!$AC16</f>
        <v>4</v>
      </c>
      <c r="AE16" s="112">
        <f t="shared" si="3"/>
        <v>6.0827250608272507</v>
      </c>
    </row>
    <row r="17" spans="1:31" ht="16.5" customHeight="1">
      <c r="A17" s="108" t="s">
        <v>136</v>
      </c>
      <c r="B17" s="109">
        <v>9</v>
      </c>
      <c r="C17" s="109">
        <v>12</v>
      </c>
      <c r="D17" s="109">
        <v>17</v>
      </c>
      <c r="E17" s="109">
        <v>17</v>
      </c>
      <c r="F17" s="109">
        <v>17</v>
      </c>
      <c r="G17" s="109">
        <v>15</v>
      </c>
      <c r="H17" s="109">
        <v>9</v>
      </c>
      <c r="I17" s="63">
        <v>9</v>
      </c>
      <c r="J17" s="109">
        <v>8</v>
      </c>
      <c r="K17" s="109">
        <v>11</v>
      </c>
      <c r="L17" s="109">
        <v>12</v>
      </c>
      <c r="M17" s="109">
        <v>15</v>
      </c>
      <c r="N17" s="109">
        <f t="shared" si="0"/>
        <v>151</v>
      </c>
      <c r="O17" s="110">
        <v>1022236</v>
      </c>
      <c r="P17" s="111">
        <f t="shared" si="1"/>
        <v>14.771540035764737</v>
      </c>
      <c r="Q17" s="63">
        <v>0</v>
      </c>
      <c r="R17" s="63">
        <v>1</v>
      </c>
      <c r="S17" s="63">
        <v>1</v>
      </c>
      <c r="T17" s="63">
        <v>1</v>
      </c>
      <c r="U17" s="63">
        <v>0</v>
      </c>
      <c r="V17" s="63">
        <v>1</v>
      </c>
      <c r="W17" s="63">
        <v>0</v>
      </c>
      <c r="X17" s="63">
        <v>2</v>
      </c>
      <c r="Y17" s="63">
        <v>1</v>
      </c>
      <c r="Z17" s="63">
        <v>3</v>
      </c>
      <c r="AA17" s="63">
        <v>2</v>
      </c>
      <c r="AB17" s="63">
        <v>1</v>
      </c>
      <c r="AC17" s="109">
        <f t="shared" si="2"/>
        <v>13</v>
      </c>
      <c r="AD17" s="109">
        <f>'PROVINCIAS 2015-16 (2)'!$N17-'PROVINCIAS 2015-16 (2)'!$AC17</f>
        <v>138</v>
      </c>
      <c r="AE17" s="112">
        <f t="shared" si="3"/>
        <v>13.499818045930684</v>
      </c>
    </row>
    <row r="18" spans="1:31" ht="18" customHeight="1">
      <c r="A18" s="108" t="s">
        <v>82</v>
      </c>
      <c r="B18" s="109">
        <v>3</v>
      </c>
      <c r="C18" s="109">
        <v>3</v>
      </c>
      <c r="D18" s="109">
        <v>5</v>
      </c>
      <c r="E18" s="109">
        <v>2</v>
      </c>
      <c r="F18" s="109">
        <v>8</v>
      </c>
      <c r="G18" s="109">
        <v>8</v>
      </c>
      <c r="H18" s="109">
        <v>12</v>
      </c>
      <c r="I18" s="63">
        <v>5</v>
      </c>
      <c r="J18" s="109">
        <v>5</v>
      </c>
      <c r="K18" s="109">
        <v>5</v>
      </c>
      <c r="L18" s="109">
        <v>3</v>
      </c>
      <c r="M18" s="109">
        <v>4</v>
      </c>
      <c r="N18" s="109">
        <f t="shared" si="0"/>
        <v>63</v>
      </c>
      <c r="O18" s="110">
        <v>296558</v>
      </c>
      <c r="P18" s="111">
        <f t="shared" si="1"/>
        <v>21.243736469763078</v>
      </c>
      <c r="Q18" s="63">
        <v>0</v>
      </c>
      <c r="R18" s="63">
        <v>0</v>
      </c>
      <c r="S18" s="63">
        <v>0</v>
      </c>
      <c r="T18" s="63">
        <v>0</v>
      </c>
      <c r="U18" s="63">
        <v>4</v>
      </c>
      <c r="V18" s="63">
        <v>0</v>
      </c>
      <c r="W18" s="63">
        <v>1</v>
      </c>
      <c r="X18" s="63">
        <v>0</v>
      </c>
      <c r="Y18" s="63">
        <v>1</v>
      </c>
      <c r="Z18" s="63">
        <v>0</v>
      </c>
      <c r="AA18" s="63">
        <v>0</v>
      </c>
      <c r="AB18" s="63">
        <v>0</v>
      </c>
      <c r="AC18" s="109">
        <f t="shared" si="2"/>
        <v>6</v>
      </c>
      <c r="AD18" s="109">
        <f>'PROVINCIAS 2015-16 (2)'!$N18-'PROVINCIAS 2015-16 (2)'!$AC18</f>
        <v>57</v>
      </c>
      <c r="AE18" s="112">
        <f t="shared" si="3"/>
        <v>19.220523472642785</v>
      </c>
    </row>
    <row r="19" spans="1:31" ht="18" customHeight="1">
      <c r="A19" s="108" t="s">
        <v>98</v>
      </c>
      <c r="B19" s="109">
        <v>1</v>
      </c>
      <c r="C19" s="109">
        <v>0</v>
      </c>
      <c r="D19" s="109">
        <v>2</v>
      </c>
      <c r="E19" s="109">
        <v>2</v>
      </c>
      <c r="F19" s="109">
        <v>2</v>
      </c>
      <c r="G19" s="109">
        <v>2</v>
      </c>
      <c r="H19" s="109">
        <v>1</v>
      </c>
      <c r="I19" s="63">
        <v>0</v>
      </c>
      <c r="J19" s="109">
        <v>2</v>
      </c>
      <c r="K19" s="109">
        <v>0</v>
      </c>
      <c r="L19" s="109">
        <v>3</v>
      </c>
      <c r="M19" s="109">
        <v>1</v>
      </c>
      <c r="N19" s="109">
        <f t="shared" si="0"/>
        <v>16</v>
      </c>
      <c r="O19" s="110">
        <v>91826</v>
      </c>
      <c r="P19" s="111">
        <f t="shared" si="1"/>
        <v>17.424258924487617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109">
        <f t="shared" si="2"/>
        <v>0</v>
      </c>
      <c r="AD19" s="109">
        <f>'PROVINCIAS 2015-16 (2)'!$N19-'PROVINCIAS 2015-16 (2)'!$AC19</f>
        <v>16</v>
      </c>
      <c r="AE19" s="112">
        <f t="shared" si="3"/>
        <v>17.424258924487617</v>
      </c>
    </row>
    <row r="20" spans="1:31" ht="18" customHeight="1">
      <c r="A20" s="108" t="s">
        <v>101</v>
      </c>
      <c r="B20" s="109">
        <v>1</v>
      </c>
      <c r="C20" s="109">
        <v>1</v>
      </c>
      <c r="D20" s="109">
        <v>0</v>
      </c>
      <c r="E20" s="109">
        <v>3</v>
      </c>
      <c r="F20" s="109">
        <v>1</v>
      </c>
      <c r="G20" s="109">
        <v>0</v>
      </c>
      <c r="H20" s="109">
        <v>0</v>
      </c>
      <c r="I20" s="63">
        <v>3</v>
      </c>
      <c r="J20" s="109">
        <v>2</v>
      </c>
      <c r="K20" s="109">
        <v>1</v>
      </c>
      <c r="L20" s="109">
        <v>1</v>
      </c>
      <c r="M20" s="109">
        <v>0</v>
      </c>
      <c r="N20" s="109">
        <f t="shared" si="0"/>
        <v>13</v>
      </c>
      <c r="O20" s="110">
        <v>63438</v>
      </c>
      <c r="P20" s="111">
        <f t="shared" si="1"/>
        <v>20.492449320596485</v>
      </c>
      <c r="Q20" s="63">
        <v>0</v>
      </c>
      <c r="R20" s="63">
        <v>0</v>
      </c>
      <c r="S20" s="63">
        <v>0</v>
      </c>
      <c r="T20" s="63">
        <v>0</v>
      </c>
      <c r="U20" s="63">
        <v>0</v>
      </c>
      <c r="V20" s="63">
        <v>0</v>
      </c>
      <c r="W20" s="63">
        <v>0</v>
      </c>
      <c r="X20" s="63">
        <v>1</v>
      </c>
      <c r="Y20" s="63">
        <v>0</v>
      </c>
      <c r="Z20" s="63">
        <v>0</v>
      </c>
      <c r="AA20" s="63">
        <v>0</v>
      </c>
      <c r="AB20" s="63">
        <v>0</v>
      </c>
      <c r="AC20" s="109">
        <f t="shared" si="2"/>
        <v>1</v>
      </c>
      <c r="AD20" s="109">
        <f>'PROVINCIAS 2015-16 (2)'!$N20-'PROVINCIAS 2015-16 (2)'!$AC20</f>
        <v>12</v>
      </c>
      <c r="AE20" s="112">
        <f t="shared" si="3"/>
        <v>18.916107065165988</v>
      </c>
    </row>
    <row r="21" spans="1:31" ht="15" customHeight="1">
      <c r="A21" s="108" t="s">
        <v>84</v>
      </c>
      <c r="B21" s="109">
        <v>6</v>
      </c>
      <c r="C21" s="109">
        <v>1</v>
      </c>
      <c r="D21" s="109">
        <v>5</v>
      </c>
      <c r="E21" s="109">
        <v>0</v>
      </c>
      <c r="F21" s="109">
        <v>4</v>
      </c>
      <c r="G21" s="109"/>
      <c r="H21" s="109">
        <v>3</v>
      </c>
      <c r="I21" s="63">
        <v>3</v>
      </c>
      <c r="J21" s="109">
        <v>1</v>
      </c>
      <c r="K21" s="109">
        <v>2</v>
      </c>
      <c r="L21" s="109">
        <v>2</v>
      </c>
      <c r="M21" s="109">
        <v>3</v>
      </c>
      <c r="N21" s="109">
        <f t="shared" si="0"/>
        <v>30</v>
      </c>
      <c r="O21" s="110">
        <v>237855</v>
      </c>
      <c r="P21" s="111">
        <f t="shared" si="1"/>
        <v>12.612726240776944</v>
      </c>
      <c r="Q21" s="63">
        <v>0</v>
      </c>
      <c r="R21" s="63">
        <v>0</v>
      </c>
      <c r="S21" s="63">
        <v>1</v>
      </c>
      <c r="T21" s="63">
        <v>0</v>
      </c>
      <c r="U21" s="63">
        <v>1</v>
      </c>
      <c r="V21" s="63">
        <v>0</v>
      </c>
      <c r="W21" s="63">
        <v>0</v>
      </c>
      <c r="X21" s="63">
        <v>1</v>
      </c>
      <c r="Y21" s="63">
        <v>0</v>
      </c>
      <c r="Z21" s="63">
        <v>0</v>
      </c>
      <c r="AA21" s="63">
        <v>0</v>
      </c>
      <c r="AB21" s="63">
        <v>0</v>
      </c>
      <c r="AC21" s="109">
        <f t="shared" si="2"/>
        <v>3</v>
      </c>
      <c r="AD21" s="109">
        <f>'PROVINCIAS 2015-16 (2)'!$N21-'PROVINCIAS 2015-16 (2)'!$AC21</f>
        <v>27</v>
      </c>
      <c r="AE21" s="112">
        <f t="shared" si="3"/>
        <v>11.351453616699249</v>
      </c>
    </row>
    <row r="22" spans="1:31" ht="18" customHeight="1">
      <c r="A22" s="108" t="s">
        <v>99</v>
      </c>
      <c r="B22" s="109">
        <v>4</v>
      </c>
      <c r="C22" s="109">
        <v>1</v>
      </c>
      <c r="D22" s="109">
        <v>0</v>
      </c>
      <c r="E22" s="109">
        <v>1</v>
      </c>
      <c r="F22" s="109">
        <v>1</v>
      </c>
      <c r="G22" s="109">
        <v>0</v>
      </c>
      <c r="H22" s="109">
        <v>0</v>
      </c>
      <c r="I22" s="63">
        <v>1</v>
      </c>
      <c r="J22" s="109">
        <v>0</v>
      </c>
      <c r="K22" s="109">
        <v>2</v>
      </c>
      <c r="L22" s="109">
        <v>0</v>
      </c>
      <c r="M22" s="109">
        <v>1</v>
      </c>
      <c r="N22" s="109">
        <f t="shared" si="0"/>
        <v>11</v>
      </c>
      <c r="O22" s="110">
        <v>85653</v>
      </c>
      <c r="P22" s="111">
        <f t="shared" si="1"/>
        <v>12.842515732081768</v>
      </c>
      <c r="Q22" s="63">
        <v>0</v>
      </c>
      <c r="R22" s="63">
        <v>0</v>
      </c>
      <c r="S22" s="63">
        <v>0</v>
      </c>
      <c r="T22" s="63">
        <v>1</v>
      </c>
      <c r="U22" s="63">
        <v>0</v>
      </c>
      <c r="V22" s="63">
        <v>0</v>
      </c>
      <c r="W22" s="63">
        <v>0</v>
      </c>
      <c r="X22" s="63">
        <v>0</v>
      </c>
      <c r="Y22" s="63">
        <v>0</v>
      </c>
      <c r="Z22" s="63">
        <v>0</v>
      </c>
      <c r="AA22" s="63">
        <v>0</v>
      </c>
      <c r="AB22" s="63">
        <v>0</v>
      </c>
      <c r="AC22" s="109">
        <f t="shared" si="2"/>
        <v>1</v>
      </c>
      <c r="AD22" s="109">
        <f>'PROVINCIAS 2015-16 (2)'!$N22-'PROVINCIAS 2015-16 (2)'!$AC22</f>
        <v>10</v>
      </c>
      <c r="AE22" s="112">
        <f t="shared" si="3"/>
        <v>11.675014301892519</v>
      </c>
    </row>
    <row r="23" spans="1:31" ht="15.75" customHeight="1">
      <c r="A23" s="108" t="s">
        <v>97</v>
      </c>
      <c r="B23" s="109">
        <v>1</v>
      </c>
      <c r="C23" s="109">
        <v>1</v>
      </c>
      <c r="D23" s="109">
        <v>3</v>
      </c>
      <c r="E23" s="109">
        <v>0</v>
      </c>
      <c r="F23" s="109">
        <v>0</v>
      </c>
      <c r="G23" s="109">
        <v>1</v>
      </c>
      <c r="H23" s="113">
        <v>3</v>
      </c>
      <c r="I23" s="63">
        <v>1</v>
      </c>
      <c r="J23" s="109">
        <v>1</v>
      </c>
      <c r="K23" s="109">
        <v>1</v>
      </c>
      <c r="L23" s="109">
        <v>1</v>
      </c>
      <c r="M23" s="109">
        <v>0</v>
      </c>
      <c r="N23" s="109">
        <f t="shared" si="0"/>
        <v>13</v>
      </c>
      <c r="O23" s="110">
        <v>92311</v>
      </c>
      <c r="P23" s="111">
        <f t="shared" si="1"/>
        <v>14.082828698638298</v>
      </c>
      <c r="Q23" s="63">
        <v>0</v>
      </c>
      <c r="R23" s="63">
        <v>0</v>
      </c>
      <c r="S23" s="63">
        <v>0</v>
      </c>
      <c r="T23" s="63">
        <v>0</v>
      </c>
      <c r="U23" s="63">
        <v>0</v>
      </c>
      <c r="V23" s="63">
        <v>0</v>
      </c>
      <c r="W23" s="63">
        <v>0</v>
      </c>
      <c r="X23" s="63">
        <v>0</v>
      </c>
      <c r="Y23" s="63">
        <v>0</v>
      </c>
      <c r="Z23" s="63">
        <v>0</v>
      </c>
      <c r="AA23" s="63">
        <v>1</v>
      </c>
      <c r="AB23" s="63">
        <v>0</v>
      </c>
      <c r="AC23" s="109">
        <f t="shared" si="2"/>
        <v>1</v>
      </c>
      <c r="AD23" s="109">
        <f>'PROVINCIAS 2015-16 (2)'!$N23-'PROVINCIAS 2015-16 (2)'!$AC23</f>
        <v>12</v>
      </c>
      <c r="AE23" s="112">
        <f t="shared" si="3"/>
        <v>12.999534183358431</v>
      </c>
    </row>
    <row r="24" spans="1:31" ht="18" customHeight="1">
      <c r="A24" s="108" t="s">
        <v>103</v>
      </c>
      <c r="B24" s="109">
        <v>2</v>
      </c>
      <c r="C24" s="109">
        <v>0</v>
      </c>
      <c r="D24" s="109">
        <v>0</v>
      </c>
      <c r="E24" s="109">
        <v>0</v>
      </c>
      <c r="F24" s="109">
        <v>0</v>
      </c>
      <c r="G24" s="109">
        <v>3</v>
      </c>
      <c r="H24" s="109">
        <v>0</v>
      </c>
      <c r="I24" s="63">
        <v>1</v>
      </c>
      <c r="J24" s="109">
        <v>3</v>
      </c>
      <c r="K24" s="109">
        <v>0</v>
      </c>
      <c r="L24" s="109">
        <v>3</v>
      </c>
      <c r="M24" s="109">
        <v>0</v>
      </c>
      <c r="N24" s="109">
        <f t="shared" si="0"/>
        <v>12</v>
      </c>
      <c r="O24" s="110">
        <v>56763</v>
      </c>
      <c r="P24" s="111">
        <f t="shared" si="1"/>
        <v>21.140531684371862</v>
      </c>
      <c r="Q24" s="63">
        <v>0</v>
      </c>
      <c r="R24" s="63">
        <v>0</v>
      </c>
      <c r="S24" s="63">
        <v>0</v>
      </c>
      <c r="T24" s="63">
        <v>0</v>
      </c>
      <c r="U24" s="63">
        <v>0</v>
      </c>
      <c r="V24" s="63">
        <v>0</v>
      </c>
      <c r="W24" s="63">
        <v>0</v>
      </c>
      <c r="X24" s="63">
        <v>0</v>
      </c>
      <c r="Y24" s="63">
        <v>0</v>
      </c>
      <c r="Z24" s="63">
        <v>0</v>
      </c>
      <c r="AA24" s="63">
        <v>0</v>
      </c>
      <c r="AB24" s="63">
        <v>0</v>
      </c>
      <c r="AC24" s="109">
        <f t="shared" si="2"/>
        <v>0</v>
      </c>
      <c r="AD24" s="109">
        <f>'PROVINCIAS 2015-16 (2)'!$N24-'PROVINCIAS 2015-16 (2)'!$AC24</f>
        <v>12</v>
      </c>
      <c r="AE24" s="112">
        <f t="shared" si="3"/>
        <v>21.140531684371862</v>
      </c>
    </row>
    <row r="25" spans="1:31" ht="18" customHeight="1">
      <c r="A25" s="108" t="s">
        <v>80</v>
      </c>
      <c r="B25" s="109">
        <v>6</v>
      </c>
      <c r="C25" s="109">
        <v>2</v>
      </c>
      <c r="D25" s="109">
        <v>7</v>
      </c>
      <c r="E25" s="109">
        <v>10</v>
      </c>
      <c r="F25" s="109">
        <v>10</v>
      </c>
      <c r="G25" s="109">
        <v>7</v>
      </c>
      <c r="H25" s="109">
        <v>7</v>
      </c>
      <c r="I25" s="113">
        <v>15</v>
      </c>
      <c r="J25" s="109">
        <v>5</v>
      </c>
      <c r="K25" s="109">
        <v>3</v>
      </c>
      <c r="L25" s="109">
        <v>4</v>
      </c>
      <c r="M25" s="109">
        <v>5</v>
      </c>
      <c r="N25" s="109">
        <f t="shared" si="0"/>
        <v>81</v>
      </c>
      <c r="O25" s="110">
        <v>330367</v>
      </c>
      <c r="P25" s="111">
        <f t="shared" si="1"/>
        <v>24.51818734922071</v>
      </c>
      <c r="Q25" s="63">
        <v>0</v>
      </c>
      <c r="R25" s="63">
        <v>0</v>
      </c>
      <c r="S25" s="63">
        <v>0</v>
      </c>
      <c r="T25" s="63">
        <v>1</v>
      </c>
      <c r="U25" s="63">
        <v>1</v>
      </c>
      <c r="V25" s="63">
        <v>0</v>
      </c>
      <c r="W25" s="63">
        <v>1</v>
      </c>
      <c r="X25" s="63">
        <v>4</v>
      </c>
      <c r="Y25" s="63">
        <v>0</v>
      </c>
      <c r="Z25" s="63">
        <v>0</v>
      </c>
      <c r="AA25" s="63">
        <v>0</v>
      </c>
      <c r="AB25" s="63">
        <v>1</v>
      </c>
      <c r="AC25" s="109">
        <f t="shared" si="2"/>
        <v>8</v>
      </c>
      <c r="AD25" s="109">
        <f>'PROVINCIAS 2015-16 (2)'!$N25-'PROVINCIAS 2015-16 (2)'!$AC25</f>
        <v>73</v>
      </c>
      <c r="AE25" s="112">
        <f t="shared" si="3"/>
        <v>22.096637981396444</v>
      </c>
    </row>
    <row r="26" spans="1:31" ht="18" customHeight="1">
      <c r="A26" s="108" t="s">
        <v>83</v>
      </c>
      <c r="B26" s="109">
        <v>2</v>
      </c>
      <c r="C26" s="109">
        <v>7</v>
      </c>
      <c r="D26" s="109">
        <v>6</v>
      </c>
      <c r="E26" s="109">
        <v>6</v>
      </c>
      <c r="F26" s="109">
        <v>10</v>
      </c>
      <c r="G26" s="109">
        <v>6</v>
      </c>
      <c r="H26" s="109">
        <v>4</v>
      </c>
      <c r="I26" s="63">
        <v>5</v>
      </c>
      <c r="J26" s="109">
        <v>1</v>
      </c>
      <c r="K26" s="109">
        <v>5</v>
      </c>
      <c r="L26" s="109">
        <v>3</v>
      </c>
      <c r="M26" s="109">
        <v>2</v>
      </c>
      <c r="N26" s="109">
        <f t="shared" si="0"/>
        <v>57</v>
      </c>
      <c r="O26" s="110">
        <v>265084</v>
      </c>
      <c r="P26" s="111">
        <f t="shared" si="1"/>
        <v>21.502618038055861</v>
      </c>
      <c r="Q26" s="63">
        <v>0</v>
      </c>
      <c r="R26" s="63">
        <v>1</v>
      </c>
      <c r="S26" s="63">
        <v>2</v>
      </c>
      <c r="T26" s="63">
        <v>2</v>
      </c>
      <c r="U26" s="63">
        <v>1</v>
      </c>
      <c r="V26" s="63">
        <v>0</v>
      </c>
      <c r="W26" s="63">
        <v>1</v>
      </c>
      <c r="X26" s="63">
        <v>0</v>
      </c>
      <c r="Y26" s="63">
        <v>0</v>
      </c>
      <c r="Z26" s="63">
        <v>1</v>
      </c>
      <c r="AA26" s="63">
        <v>0</v>
      </c>
      <c r="AB26" s="63">
        <v>0</v>
      </c>
      <c r="AC26" s="109">
        <f t="shared" si="2"/>
        <v>8</v>
      </c>
      <c r="AD26" s="109">
        <f>'PROVINCIAS 2015-16 (2)'!$N26-'PROVINCIAS 2015-16 (2)'!$AC26</f>
        <v>49</v>
      </c>
      <c r="AE26" s="112">
        <f t="shared" si="3"/>
        <v>18.484706734469071</v>
      </c>
    </row>
    <row r="27" spans="1:31" ht="18" customHeight="1">
      <c r="A27" s="108" t="s">
        <v>78</v>
      </c>
      <c r="B27" s="109">
        <v>4</v>
      </c>
      <c r="C27" s="109">
        <v>6</v>
      </c>
      <c r="D27" s="109">
        <v>3</v>
      </c>
      <c r="E27" s="109">
        <v>1</v>
      </c>
      <c r="F27" s="109">
        <v>6</v>
      </c>
      <c r="G27" s="109">
        <v>6</v>
      </c>
      <c r="H27" s="109">
        <v>4</v>
      </c>
      <c r="I27" s="63">
        <v>5</v>
      </c>
      <c r="J27" s="109">
        <v>1</v>
      </c>
      <c r="K27" s="109">
        <v>2</v>
      </c>
      <c r="L27" s="109">
        <v>8</v>
      </c>
      <c r="M27" s="109">
        <v>6</v>
      </c>
      <c r="N27" s="109">
        <f t="shared" si="0"/>
        <v>52</v>
      </c>
      <c r="O27" s="110">
        <v>406990</v>
      </c>
      <c r="P27" s="111">
        <f t="shared" si="1"/>
        <v>12.776726700901742</v>
      </c>
      <c r="Q27" s="63">
        <v>1</v>
      </c>
      <c r="R27" s="63">
        <v>0</v>
      </c>
      <c r="S27" s="63">
        <v>0</v>
      </c>
      <c r="T27" s="63">
        <v>0</v>
      </c>
      <c r="U27" s="63">
        <v>0</v>
      </c>
      <c r="V27" s="63">
        <v>0</v>
      </c>
      <c r="W27" s="63">
        <v>1</v>
      </c>
      <c r="X27" s="63">
        <v>0</v>
      </c>
      <c r="Y27" s="63">
        <v>0</v>
      </c>
      <c r="Z27" s="63">
        <v>0</v>
      </c>
      <c r="AA27" s="63">
        <v>1</v>
      </c>
      <c r="AB27" s="63">
        <v>0</v>
      </c>
      <c r="AC27" s="109">
        <f t="shared" si="2"/>
        <v>3</v>
      </c>
      <c r="AD27" s="109">
        <f>'PROVINCIAS 2015-16 (2)'!$N27-'PROVINCIAS 2015-16 (2)'!$AC27</f>
        <v>49</v>
      </c>
      <c r="AE27" s="112">
        <f t="shared" si="3"/>
        <v>12.039607852772797</v>
      </c>
    </row>
    <row r="28" spans="1:31" ht="22.5" customHeight="1">
      <c r="A28" s="108" t="s">
        <v>93</v>
      </c>
      <c r="B28" s="109"/>
      <c r="C28" s="109">
        <v>6</v>
      </c>
      <c r="D28" s="109">
        <v>2</v>
      </c>
      <c r="E28" s="109">
        <v>2</v>
      </c>
      <c r="F28" s="109">
        <v>2</v>
      </c>
      <c r="G28" s="109">
        <v>3</v>
      </c>
      <c r="H28" s="109">
        <v>1</v>
      </c>
      <c r="I28" s="63">
        <v>1</v>
      </c>
      <c r="J28" s="109">
        <v>3</v>
      </c>
      <c r="K28" s="109">
        <v>3</v>
      </c>
      <c r="L28" s="109">
        <v>2</v>
      </c>
      <c r="M28" s="109">
        <v>4</v>
      </c>
      <c r="N28" s="109">
        <f t="shared" si="0"/>
        <v>29</v>
      </c>
      <c r="O28" s="110">
        <v>141284</v>
      </c>
      <c r="P28" s="111">
        <f t="shared" si="1"/>
        <v>20.526032671781657</v>
      </c>
      <c r="Q28" s="63">
        <v>0</v>
      </c>
      <c r="R28" s="63">
        <v>0</v>
      </c>
      <c r="S28" s="63">
        <v>0</v>
      </c>
      <c r="T28" s="63">
        <v>0</v>
      </c>
      <c r="U28" s="63">
        <v>0</v>
      </c>
      <c r="V28" s="63">
        <v>0</v>
      </c>
      <c r="W28" s="63">
        <v>0</v>
      </c>
      <c r="X28" s="63">
        <v>0</v>
      </c>
      <c r="Y28" s="63">
        <v>0</v>
      </c>
      <c r="Z28" s="63">
        <v>0</v>
      </c>
      <c r="AA28" s="63">
        <v>2</v>
      </c>
      <c r="AB28" s="63">
        <v>1</v>
      </c>
      <c r="AC28" s="109">
        <f t="shared" si="2"/>
        <v>3</v>
      </c>
      <c r="AD28" s="109">
        <f>'PROVINCIAS 2015-16 (2)'!$N28-'PROVINCIAS 2015-16 (2)'!$AC28</f>
        <v>26</v>
      </c>
      <c r="AE28" s="112">
        <f t="shared" si="3"/>
        <v>18.402649981597349</v>
      </c>
    </row>
    <row r="29" spans="1:31" ht="18" customHeight="1">
      <c r="A29" s="108" t="s">
        <v>91</v>
      </c>
      <c r="B29" s="109">
        <v>2</v>
      </c>
      <c r="C29" s="109">
        <v>1</v>
      </c>
      <c r="D29" s="109">
        <v>1</v>
      </c>
      <c r="E29" s="109">
        <v>1</v>
      </c>
      <c r="F29" s="109"/>
      <c r="G29" s="109">
        <v>3</v>
      </c>
      <c r="H29" s="109">
        <v>5</v>
      </c>
      <c r="I29" s="63">
        <v>1</v>
      </c>
      <c r="J29" s="109">
        <v>3</v>
      </c>
      <c r="K29" s="109">
        <v>2</v>
      </c>
      <c r="L29" s="109">
        <v>3</v>
      </c>
      <c r="M29" s="109">
        <v>9</v>
      </c>
      <c r="N29" s="109">
        <f t="shared" si="0"/>
        <v>31</v>
      </c>
      <c r="O29" s="110">
        <v>171865</v>
      </c>
      <c r="P29" s="111">
        <f t="shared" si="1"/>
        <v>18.037413085852268</v>
      </c>
      <c r="Q29" s="63">
        <v>0</v>
      </c>
      <c r="R29" s="63">
        <v>0</v>
      </c>
      <c r="S29" s="63">
        <v>0</v>
      </c>
      <c r="T29" s="63">
        <v>0</v>
      </c>
      <c r="U29" s="63">
        <v>0</v>
      </c>
      <c r="V29" s="63">
        <v>0</v>
      </c>
      <c r="W29" s="63">
        <v>0</v>
      </c>
      <c r="X29" s="63">
        <v>0</v>
      </c>
      <c r="Y29" s="63">
        <v>1</v>
      </c>
      <c r="Z29" s="63">
        <v>0</v>
      </c>
      <c r="AA29" s="63">
        <v>0</v>
      </c>
      <c r="AB29" s="63">
        <v>0</v>
      </c>
      <c r="AC29" s="109">
        <f t="shared" si="2"/>
        <v>1</v>
      </c>
      <c r="AD29" s="109">
        <f>'PROVINCIAS 2015-16 (2)'!$N29-'PROVINCIAS 2015-16 (2)'!$AC29</f>
        <v>30</v>
      </c>
      <c r="AE29" s="112">
        <f t="shared" si="3"/>
        <v>17.455561050824777</v>
      </c>
    </row>
    <row r="30" spans="1:31" ht="18" customHeight="1">
      <c r="A30" s="108" t="s">
        <v>94</v>
      </c>
      <c r="B30" s="109">
        <v>1</v>
      </c>
      <c r="C30" s="109">
        <v>1</v>
      </c>
      <c r="D30" s="109">
        <v>6</v>
      </c>
      <c r="E30" s="109">
        <v>0</v>
      </c>
      <c r="F30" s="109">
        <v>3</v>
      </c>
      <c r="G30" s="109">
        <v>2</v>
      </c>
      <c r="H30" s="109">
        <v>1</v>
      </c>
      <c r="I30" s="63">
        <v>1</v>
      </c>
      <c r="J30" s="73">
        <v>1</v>
      </c>
      <c r="K30" s="73">
        <v>1</v>
      </c>
      <c r="L30" s="73">
        <v>2</v>
      </c>
      <c r="M30" s="109">
        <v>2</v>
      </c>
      <c r="N30" s="109">
        <f t="shared" si="0"/>
        <v>21</v>
      </c>
      <c r="O30" s="110">
        <v>115278</v>
      </c>
      <c r="P30" s="111">
        <f t="shared" si="1"/>
        <v>18.216832353094262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1</v>
      </c>
      <c r="Z30" s="114">
        <v>0</v>
      </c>
      <c r="AA30" s="114">
        <v>0</v>
      </c>
      <c r="AB30" s="114">
        <v>0</v>
      </c>
      <c r="AC30" s="109">
        <f t="shared" si="2"/>
        <v>1</v>
      </c>
      <c r="AD30" s="115">
        <f>'PROVINCIAS 2015-16 (2)'!$N30-'PROVINCIAS 2015-16 (2)'!$AC30</f>
        <v>20</v>
      </c>
      <c r="AE30" s="112">
        <f t="shared" si="3"/>
        <v>17.349364145804056</v>
      </c>
    </row>
    <row r="31" spans="1:31" ht="18" customHeight="1">
      <c r="A31" s="108" t="s">
        <v>88</v>
      </c>
      <c r="B31" s="109">
        <v>0</v>
      </c>
      <c r="C31" s="109">
        <v>0</v>
      </c>
      <c r="D31" s="109">
        <v>1</v>
      </c>
      <c r="E31" s="109">
        <v>4</v>
      </c>
      <c r="F31" s="109">
        <v>2</v>
      </c>
      <c r="G31" s="109">
        <v>2</v>
      </c>
      <c r="H31" s="109">
        <v>4</v>
      </c>
      <c r="I31" s="63">
        <v>1</v>
      </c>
      <c r="J31" s="73">
        <v>7</v>
      </c>
      <c r="K31" s="73">
        <v>3</v>
      </c>
      <c r="L31" s="73">
        <v>2</v>
      </c>
      <c r="M31" s="109">
        <v>0</v>
      </c>
      <c r="N31" s="109">
        <f t="shared" si="0"/>
        <v>26</v>
      </c>
      <c r="O31" s="110">
        <v>189649</v>
      </c>
      <c r="P31" s="111">
        <f t="shared" si="1"/>
        <v>13.709537092207183</v>
      </c>
      <c r="Q31" s="63">
        <v>0</v>
      </c>
      <c r="R31" s="63">
        <v>0</v>
      </c>
      <c r="S31" s="63">
        <v>0</v>
      </c>
      <c r="T31" s="63">
        <v>0</v>
      </c>
      <c r="U31" s="63">
        <v>0</v>
      </c>
      <c r="V31" s="63">
        <v>1</v>
      </c>
      <c r="W31" s="63">
        <v>1</v>
      </c>
      <c r="X31" s="63">
        <v>0</v>
      </c>
      <c r="Y31" s="63">
        <v>0</v>
      </c>
      <c r="Z31" s="63">
        <v>0</v>
      </c>
      <c r="AA31" s="63">
        <v>0</v>
      </c>
      <c r="AB31" s="63">
        <v>0</v>
      </c>
      <c r="AC31" s="109">
        <f t="shared" si="2"/>
        <v>2</v>
      </c>
      <c r="AD31" s="109">
        <f>'PROVINCIAS 2015-16 (2)'!$N31-'PROVINCIAS 2015-16 (2)'!$AC31</f>
        <v>24</v>
      </c>
      <c r="AE31" s="112">
        <f t="shared" si="3"/>
        <v>12.654957315883554</v>
      </c>
    </row>
    <row r="32" spans="1:31" ht="18" customHeight="1">
      <c r="A32" s="108" t="s">
        <v>105</v>
      </c>
      <c r="B32" s="109">
        <v>0</v>
      </c>
      <c r="C32" s="109">
        <v>0</v>
      </c>
      <c r="D32" s="109">
        <v>2</v>
      </c>
      <c r="E32" s="109">
        <v>2</v>
      </c>
      <c r="F32" s="109">
        <v>0</v>
      </c>
      <c r="G32" s="109">
        <v>0</v>
      </c>
      <c r="H32" s="109">
        <v>0</v>
      </c>
      <c r="I32" s="63">
        <v>1</v>
      </c>
      <c r="J32" s="109">
        <v>0</v>
      </c>
      <c r="K32" s="109">
        <v>0</v>
      </c>
      <c r="L32" s="109">
        <v>0</v>
      </c>
      <c r="M32" s="109">
        <v>0</v>
      </c>
      <c r="N32" s="109">
        <f t="shared" si="0"/>
        <v>5</v>
      </c>
      <c r="O32" s="110">
        <v>34070</v>
      </c>
      <c r="P32" s="111">
        <f t="shared" si="1"/>
        <v>14.675667742882302</v>
      </c>
      <c r="Q32" s="63">
        <v>0</v>
      </c>
      <c r="R32" s="63">
        <v>0</v>
      </c>
      <c r="S32" s="63">
        <v>0</v>
      </c>
      <c r="T32" s="63">
        <v>2</v>
      </c>
      <c r="U32" s="63">
        <v>0</v>
      </c>
      <c r="V32" s="63">
        <v>0</v>
      </c>
      <c r="W32" s="63">
        <v>0</v>
      </c>
      <c r="X32" s="63">
        <v>0</v>
      </c>
      <c r="Y32" s="63">
        <v>0</v>
      </c>
      <c r="Z32" s="63">
        <v>0</v>
      </c>
      <c r="AA32" s="63">
        <v>0</v>
      </c>
      <c r="AB32" s="63">
        <v>0</v>
      </c>
      <c r="AC32" s="109">
        <f t="shared" si="2"/>
        <v>2</v>
      </c>
      <c r="AD32" s="109">
        <f>'PROVINCIAS 2015-16 (2)'!$N32-'PROVINCIAS 2015-16 (2)'!$AC32</f>
        <v>3</v>
      </c>
      <c r="AE32" s="112">
        <f t="shared" si="3"/>
        <v>8.8054006457293816</v>
      </c>
    </row>
    <row r="33" spans="1:31" ht="18" customHeight="1">
      <c r="A33" s="108" t="s">
        <v>87</v>
      </c>
      <c r="B33" s="109">
        <v>1</v>
      </c>
      <c r="C33" s="109">
        <v>3</v>
      </c>
      <c r="D33" s="109">
        <v>2</v>
      </c>
      <c r="E33" s="109">
        <v>3</v>
      </c>
      <c r="F33" s="109">
        <v>2</v>
      </c>
      <c r="G33" s="109">
        <v>6</v>
      </c>
      <c r="H33" s="109">
        <v>3</v>
      </c>
      <c r="I33" s="63">
        <v>1</v>
      </c>
      <c r="J33" s="109">
        <v>1</v>
      </c>
      <c r="K33" s="109">
        <v>2</v>
      </c>
      <c r="L33" s="109">
        <v>2</v>
      </c>
      <c r="M33" s="109">
        <v>7</v>
      </c>
      <c r="N33" s="109">
        <f t="shared" si="0"/>
        <v>33</v>
      </c>
      <c r="O33" s="110">
        <v>193869</v>
      </c>
      <c r="P33" s="111">
        <f t="shared" si="1"/>
        <v>17.021803382696561</v>
      </c>
      <c r="Q33" s="63">
        <v>0</v>
      </c>
      <c r="R33" s="63">
        <v>0</v>
      </c>
      <c r="S33" s="63">
        <v>0</v>
      </c>
      <c r="T33" s="63">
        <v>0</v>
      </c>
      <c r="U33" s="63">
        <v>0</v>
      </c>
      <c r="V33" s="63">
        <v>0</v>
      </c>
      <c r="W33" s="63">
        <v>0</v>
      </c>
      <c r="X33" s="63">
        <v>0</v>
      </c>
      <c r="Y33" s="63">
        <v>0</v>
      </c>
      <c r="Z33" s="63">
        <v>0</v>
      </c>
      <c r="AA33" s="63">
        <v>0</v>
      </c>
      <c r="AB33" s="63">
        <v>0</v>
      </c>
      <c r="AC33" s="109">
        <f t="shared" si="2"/>
        <v>0</v>
      </c>
      <c r="AD33" s="109">
        <f>'PROVINCIAS 2015-16 (2)'!$N33-'PROVINCIAS 2015-16 (2)'!$AC33</f>
        <v>33</v>
      </c>
      <c r="AE33" s="112">
        <f t="shared" si="3"/>
        <v>17.021803382696561</v>
      </c>
    </row>
    <row r="34" spans="1:31" ht="18" customHeight="1">
      <c r="A34" s="108" t="s">
        <v>79</v>
      </c>
      <c r="B34" s="109">
        <v>3</v>
      </c>
      <c r="C34" s="109">
        <v>3</v>
      </c>
      <c r="D34" s="109">
        <v>6</v>
      </c>
      <c r="E34" s="109">
        <v>1</v>
      </c>
      <c r="F34" s="109">
        <v>3</v>
      </c>
      <c r="G34" s="109">
        <v>3</v>
      </c>
      <c r="H34" s="109">
        <v>3</v>
      </c>
      <c r="I34" s="63">
        <v>1</v>
      </c>
      <c r="J34" s="109">
        <v>2</v>
      </c>
      <c r="K34" s="109">
        <v>2</v>
      </c>
      <c r="L34" s="109">
        <v>1</v>
      </c>
      <c r="M34" s="109">
        <v>2</v>
      </c>
      <c r="N34" s="109">
        <f t="shared" si="0"/>
        <v>30</v>
      </c>
      <c r="O34" s="110">
        <v>330439</v>
      </c>
      <c r="P34" s="111">
        <f t="shared" si="1"/>
        <v>9.0788314938611965</v>
      </c>
      <c r="Q34" s="63">
        <v>0</v>
      </c>
      <c r="R34" s="63">
        <v>0</v>
      </c>
      <c r="S34" s="63">
        <v>0</v>
      </c>
      <c r="T34" s="63">
        <v>0</v>
      </c>
      <c r="U34" s="63">
        <v>0</v>
      </c>
      <c r="V34" s="63">
        <v>0</v>
      </c>
      <c r="W34" s="63">
        <v>0</v>
      </c>
      <c r="X34" s="63">
        <v>0</v>
      </c>
      <c r="Y34" s="63">
        <v>0</v>
      </c>
      <c r="Z34" s="63">
        <v>0</v>
      </c>
      <c r="AA34" s="63">
        <v>0</v>
      </c>
      <c r="AB34" s="63">
        <v>2</v>
      </c>
      <c r="AC34" s="109">
        <f t="shared" si="2"/>
        <v>2</v>
      </c>
      <c r="AD34" s="109">
        <f>'PROVINCIAS 2015-16 (2)'!$N34-'PROVINCIAS 2015-16 (2)'!$AC34</f>
        <v>28</v>
      </c>
      <c r="AE34" s="112">
        <f t="shared" si="3"/>
        <v>8.473576060937118</v>
      </c>
    </row>
    <row r="35" spans="1:31" ht="18" customHeight="1">
      <c r="A35" s="108" t="s">
        <v>95</v>
      </c>
      <c r="B35" s="109">
        <v>0</v>
      </c>
      <c r="C35" s="109">
        <v>0</v>
      </c>
      <c r="D35" s="109">
        <v>1</v>
      </c>
      <c r="E35" s="109">
        <v>2</v>
      </c>
      <c r="F35" s="109">
        <v>1</v>
      </c>
      <c r="G35" s="109">
        <v>0</v>
      </c>
      <c r="H35" s="109">
        <v>1</v>
      </c>
      <c r="I35" s="63">
        <v>1</v>
      </c>
      <c r="J35" s="109">
        <v>1</v>
      </c>
      <c r="K35" s="109">
        <v>0</v>
      </c>
      <c r="L35" s="109">
        <v>1</v>
      </c>
      <c r="M35" s="109">
        <v>2</v>
      </c>
      <c r="N35" s="109">
        <f t="shared" si="0"/>
        <v>10</v>
      </c>
      <c r="O35" s="110">
        <v>109226</v>
      </c>
      <c r="P35" s="111">
        <f t="shared" si="1"/>
        <v>9.155329317195541</v>
      </c>
      <c r="Q35" s="63">
        <v>0</v>
      </c>
      <c r="R35" s="63">
        <v>0</v>
      </c>
      <c r="S35" s="63">
        <v>0</v>
      </c>
      <c r="T35" s="63">
        <v>0</v>
      </c>
      <c r="U35" s="63">
        <v>0</v>
      </c>
      <c r="V35" s="63">
        <v>0</v>
      </c>
      <c r="W35" s="63">
        <v>0</v>
      </c>
      <c r="X35" s="63">
        <v>0</v>
      </c>
      <c r="Y35" s="63">
        <v>0</v>
      </c>
      <c r="Z35" s="63">
        <v>0</v>
      </c>
      <c r="AA35" s="63">
        <v>0</v>
      </c>
      <c r="AB35" s="63">
        <v>0</v>
      </c>
      <c r="AC35" s="109">
        <f t="shared" si="2"/>
        <v>0</v>
      </c>
      <c r="AD35" s="109">
        <f>'PROVINCIAS 2015-16 (2)'!$N35-'PROVINCIAS 2015-16 (2)'!$AC35</f>
        <v>10</v>
      </c>
      <c r="AE35" s="112">
        <f t="shared" si="3"/>
        <v>9.155329317195541</v>
      </c>
    </row>
    <row r="36" spans="1:31" ht="18" customHeight="1">
      <c r="A36" s="108" t="s">
        <v>77</v>
      </c>
      <c r="B36" s="109">
        <v>7</v>
      </c>
      <c r="C36" s="109">
        <v>4</v>
      </c>
      <c r="D36" s="109">
        <v>7</v>
      </c>
      <c r="E36" s="109">
        <v>3</v>
      </c>
      <c r="F36" s="109">
        <v>14</v>
      </c>
      <c r="G36" s="109">
        <v>5</v>
      </c>
      <c r="H36" s="109">
        <v>5</v>
      </c>
      <c r="I36" s="63">
        <v>5</v>
      </c>
      <c r="J36" s="109">
        <v>7</v>
      </c>
      <c r="K36" s="109">
        <v>4</v>
      </c>
      <c r="L36" s="109">
        <v>3</v>
      </c>
      <c r="M36" s="109">
        <v>10</v>
      </c>
      <c r="N36" s="109">
        <f t="shared" si="0"/>
        <v>74</v>
      </c>
      <c r="O36" s="110">
        <v>618165</v>
      </c>
      <c r="P36" s="111">
        <f t="shared" si="1"/>
        <v>11.970913914569737</v>
      </c>
      <c r="Q36" s="63">
        <v>0</v>
      </c>
      <c r="R36" s="63">
        <v>0</v>
      </c>
      <c r="S36" s="63">
        <v>2</v>
      </c>
      <c r="T36" s="63">
        <v>1</v>
      </c>
      <c r="U36" s="63">
        <v>2</v>
      </c>
      <c r="V36" s="63">
        <v>0</v>
      </c>
      <c r="W36" s="63">
        <v>0</v>
      </c>
      <c r="X36" s="63">
        <v>0</v>
      </c>
      <c r="Y36" s="63">
        <v>3</v>
      </c>
      <c r="Z36" s="63">
        <v>0</v>
      </c>
      <c r="AA36" s="63">
        <v>1</v>
      </c>
      <c r="AB36" s="63">
        <v>2</v>
      </c>
      <c r="AC36" s="109">
        <f t="shared" si="2"/>
        <v>11</v>
      </c>
      <c r="AD36" s="109">
        <f>'PROVINCIAS 2015-16 (2)'!$N36-'PROVINCIAS 2015-16 (2)'!$AC36</f>
        <v>63</v>
      </c>
      <c r="AE36" s="112">
        <f t="shared" si="3"/>
        <v>10.191453738079641</v>
      </c>
    </row>
    <row r="37" spans="1:31" ht="18" customHeight="1">
      <c r="A37" s="108" t="s">
        <v>104</v>
      </c>
      <c r="B37" s="109">
        <v>0</v>
      </c>
      <c r="C37" s="109">
        <v>0</v>
      </c>
      <c r="D37" s="109">
        <v>0</v>
      </c>
      <c r="E37" s="109">
        <v>1</v>
      </c>
      <c r="F37" s="109">
        <v>2</v>
      </c>
      <c r="G37" s="109">
        <v>1</v>
      </c>
      <c r="H37" s="109">
        <v>5</v>
      </c>
      <c r="I37" s="63">
        <v>2</v>
      </c>
      <c r="J37" s="109">
        <v>0</v>
      </c>
      <c r="K37" s="109">
        <v>0</v>
      </c>
      <c r="L37" s="109">
        <v>0</v>
      </c>
      <c r="M37" s="109">
        <v>1</v>
      </c>
      <c r="N37" s="109">
        <f t="shared" si="0"/>
        <v>12</v>
      </c>
      <c r="O37" s="110">
        <v>56027</v>
      </c>
      <c r="P37" s="111">
        <f t="shared" si="1"/>
        <v>21.418244774840701</v>
      </c>
      <c r="Q37" s="63">
        <v>0</v>
      </c>
      <c r="R37" s="63">
        <v>0</v>
      </c>
      <c r="S37" s="63">
        <v>0</v>
      </c>
      <c r="T37" s="63">
        <v>0</v>
      </c>
      <c r="U37" s="63">
        <v>0</v>
      </c>
      <c r="V37" s="63">
        <v>0</v>
      </c>
      <c r="W37" s="63">
        <v>1</v>
      </c>
      <c r="X37" s="63">
        <v>2</v>
      </c>
      <c r="Y37" s="63">
        <v>0</v>
      </c>
      <c r="Z37" s="63">
        <v>0</v>
      </c>
      <c r="AA37" s="63">
        <v>0</v>
      </c>
      <c r="AB37" s="63">
        <v>0</v>
      </c>
      <c r="AC37" s="109">
        <f t="shared" si="2"/>
        <v>3</v>
      </c>
      <c r="AD37" s="109">
        <f>'PROVINCIAS 2015-16 (2)'!$N37-'PROVINCIAS 2015-16 (2)'!$AC37</f>
        <v>9</v>
      </c>
      <c r="AE37" s="112">
        <f t="shared" si="3"/>
        <v>16.063683581130526</v>
      </c>
    </row>
    <row r="38" spans="1:31" ht="18" customHeight="1">
      <c r="A38" s="108" t="s">
        <v>85</v>
      </c>
      <c r="B38" s="109">
        <v>7</v>
      </c>
      <c r="C38" s="109">
        <v>0</v>
      </c>
      <c r="D38" s="109">
        <v>3</v>
      </c>
      <c r="E38" s="109">
        <v>3</v>
      </c>
      <c r="F38" s="109">
        <v>3</v>
      </c>
      <c r="G38" s="109">
        <v>5</v>
      </c>
      <c r="H38" s="109">
        <v>5</v>
      </c>
      <c r="I38" s="63">
        <v>1</v>
      </c>
      <c r="J38" s="109">
        <v>2</v>
      </c>
      <c r="K38" s="109">
        <v>1</v>
      </c>
      <c r="L38" s="109">
        <v>2</v>
      </c>
      <c r="M38" s="109">
        <v>6</v>
      </c>
      <c r="N38" s="109">
        <f t="shared" si="0"/>
        <v>38</v>
      </c>
      <c r="O38" s="110">
        <v>225318</v>
      </c>
      <c r="P38" s="111">
        <f t="shared" si="1"/>
        <v>16.865052947389913</v>
      </c>
      <c r="Q38" s="63">
        <v>0</v>
      </c>
      <c r="R38" s="63">
        <v>0</v>
      </c>
      <c r="S38" s="63">
        <v>0</v>
      </c>
      <c r="T38" s="63">
        <v>0</v>
      </c>
      <c r="U38" s="63">
        <v>0</v>
      </c>
      <c r="V38" s="63">
        <v>0</v>
      </c>
      <c r="W38" s="63">
        <v>0</v>
      </c>
      <c r="X38" s="63">
        <v>0</v>
      </c>
      <c r="Y38" s="63">
        <v>1</v>
      </c>
      <c r="Z38" s="63">
        <v>0</v>
      </c>
      <c r="AA38" s="63">
        <v>0</v>
      </c>
      <c r="AB38" s="63">
        <v>1</v>
      </c>
      <c r="AC38" s="109">
        <f t="shared" si="2"/>
        <v>2</v>
      </c>
      <c r="AD38" s="109">
        <f>'PROVINCIAS 2015-16 (2)'!$N38-'PROVINCIAS 2015-16 (2)'!$AC38</f>
        <v>36</v>
      </c>
      <c r="AE38" s="112">
        <f t="shared" si="3"/>
        <v>15.97741858173781</v>
      </c>
    </row>
    <row r="39" spans="1:31" ht="27" customHeight="1">
      <c r="A39" s="108" t="s">
        <v>81</v>
      </c>
      <c r="B39" s="109">
        <v>3</v>
      </c>
      <c r="C39" s="109">
        <v>7</v>
      </c>
      <c r="D39" s="109">
        <v>5</v>
      </c>
      <c r="E39" s="109">
        <v>5</v>
      </c>
      <c r="F39" s="109">
        <v>9</v>
      </c>
      <c r="G39" s="109">
        <v>8</v>
      </c>
      <c r="H39" s="109">
        <v>3</v>
      </c>
      <c r="I39" s="63">
        <v>2</v>
      </c>
      <c r="J39" s="109">
        <v>0</v>
      </c>
      <c r="K39" s="109">
        <v>7</v>
      </c>
      <c r="L39" s="109">
        <v>5</v>
      </c>
      <c r="M39" s="109">
        <v>4</v>
      </c>
      <c r="N39" s="109">
        <f t="shared" si="0"/>
        <v>58</v>
      </c>
      <c r="O39" s="110">
        <v>301215</v>
      </c>
      <c r="P39" s="111">
        <f t="shared" si="1"/>
        <v>19.25534916919808</v>
      </c>
      <c r="Q39" s="63">
        <v>1</v>
      </c>
      <c r="R39" s="63">
        <v>1</v>
      </c>
      <c r="S39" s="63">
        <v>0</v>
      </c>
      <c r="T39" s="63">
        <v>0</v>
      </c>
      <c r="U39" s="63">
        <v>0</v>
      </c>
      <c r="V39" s="63">
        <v>0</v>
      </c>
      <c r="W39" s="63">
        <v>0</v>
      </c>
      <c r="X39" s="63">
        <v>0</v>
      </c>
      <c r="Y39" s="63">
        <v>0</v>
      </c>
      <c r="Z39" s="63">
        <v>0</v>
      </c>
      <c r="AA39" s="63">
        <v>2</v>
      </c>
      <c r="AB39" s="63">
        <v>0</v>
      </c>
      <c r="AC39" s="109">
        <f t="shared" si="2"/>
        <v>4</v>
      </c>
      <c r="AD39" s="109">
        <f>'PROVINCIAS 2015-16 (2)'!$N39-'PROVINCIAS 2015-16 (2)'!$AC39</f>
        <v>54</v>
      </c>
      <c r="AE39" s="112">
        <f t="shared" si="3"/>
        <v>17.92739405408097</v>
      </c>
    </row>
    <row r="40" spans="1:31" ht="18" customHeight="1">
      <c r="A40" s="108" t="s">
        <v>92</v>
      </c>
      <c r="B40" s="109">
        <v>1</v>
      </c>
      <c r="C40" s="109">
        <v>1</v>
      </c>
      <c r="D40" s="109">
        <v>0</v>
      </c>
      <c r="E40" s="109">
        <v>0</v>
      </c>
      <c r="F40" s="109">
        <v>3</v>
      </c>
      <c r="G40" s="109">
        <v>2</v>
      </c>
      <c r="H40" s="113">
        <v>1</v>
      </c>
      <c r="I40" s="63">
        <v>1</v>
      </c>
      <c r="J40" s="109">
        <v>3</v>
      </c>
      <c r="K40" s="109">
        <v>2</v>
      </c>
      <c r="L40" s="109">
        <v>2</v>
      </c>
      <c r="M40" s="109">
        <v>6</v>
      </c>
      <c r="N40" s="109">
        <f t="shared" si="0"/>
        <v>22</v>
      </c>
      <c r="O40" s="110">
        <v>152027</v>
      </c>
      <c r="P40" s="111">
        <f t="shared" si="1"/>
        <v>14.471113683753543</v>
      </c>
      <c r="Q40" s="63">
        <v>0</v>
      </c>
      <c r="R40" s="63">
        <v>0</v>
      </c>
      <c r="S40" s="63">
        <v>0</v>
      </c>
      <c r="T40" s="63">
        <v>0</v>
      </c>
      <c r="U40" s="63">
        <v>0</v>
      </c>
      <c r="V40" s="63">
        <v>0</v>
      </c>
      <c r="W40" s="63">
        <v>0</v>
      </c>
      <c r="X40" s="63">
        <v>0</v>
      </c>
      <c r="Y40" s="63">
        <v>0</v>
      </c>
      <c r="Z40" s="63">
        <v>0</v>
      </c>
      <c r="AA40" s="63">
        <v>0</v>
      </c>
      <c r="AB40" s="63">
        <v>3</v>
      </c>
      <c r="AC40" s="109">
        <f t="shared" si="2"/>
        <v>3</v>
      </c>
      <c r="AD40" s="109">
        <f>'PROVINCIAS 2015-16 (2)'!$N40-'PROVINCIAS 2015-16 (2)'!$AC40</f>
        <v>19</v>
      </c>
      <c r="AE40" s="112">
        <f t="shared" si="3"/>
        <v>12.497779999605335</v>
      </c>
    </row>
    <row r="41" spans="1:31" ht="18" customHeight="1">
      <c r="A41" s="108" t="s">
        <v>75</v>
      </c>
      <c r="B41" s="109">
        <v>19</v>
      </c>
      <c r="C41" s="109">
        <v>21</v>
      </c>
      <c r="D41" s="109">
        <v>24</v>
      </c>
      <c r="E41" s="109">
        <v>17</v>
      </c>
      <c r="F41" s="109">
        <v>7</v>
      </c>
      <c r="G41" s="109">
        <v>14</v>
      </c>
      <c r="H41" s="73">
        <v>14</v>
      </c>
      <c r="I41" s="63">
        <v>14</v>
      </c>
      <c r="J41" s="109">
        <v>8</v>
      </c>
      <c r="K41" s="109">
        <v>16</v>
      </c>
      <c r="L41" s="109">
        <v>12</v>
      </c>
      <c r="M41" s="109">
        <v>12</v>
      </c>
      <c r="N41" s="109">
        <f t="shared" si="0"/>
        <v>178</v>
      </c>
      <c r="O41" s="110">
        <v>1022916</v>
      </c>
      <c r="P41" s="111">
        <f t="shared" si="1"/>
        <v>17.401233336852684</v>
      </c>
      <c r="Q41" s="63">
        <v>2</v>
      </c>
      <c r="R41" s="63">
        <v>5</v>
      </c>
      <c r="S41" s="63">
        <v>3</v>
      </c>
      <c r="T41" s="63">
        <v>1</v>
      </c>
      <c r="U41" s="63">
        <v>3</v>
      </c>
      <c r="V41" s="63">
        <v>3</v>
      </c>
      <c r="W41" s="63">
        <v>1</v>
      </c>
      <c r="X41" s="63">
        <v>1</v>
      </c>
      <c r="Y41" s="63">
        <v>1</v>
      </c>
      <c r="Z41" s="63">
        <v>1</v>
      </c>
      <c r="AA41" s="63">
        <v>4</v>
      </c>
      <c r="AB41" s="63">
        <v>1</v>
      </c>
      <c r="AC41" s="109">
        <f t="shared" si="2"/>
        <v>26</v>
      </c>
      <c r="AD41" s="109">
        <f>'PROVINCIAS 2015-16 (2)'!$N41-'PROVINCIAS 2015-16 (2)'!$AC41</f>
        <v>152</v>
      </c>
      <c r="AE41" s="112">
        <f t="shared" si="3"/>
        <v>14.859480152818021</v>
      </c>
    </row>
    <row r="42" spans="1:31" ht="18" customHeight="1">
      <c r="A42" s="108" t="s">
        <v>137</v>
      </c>
      <c r="B42" s="109">
        <v>1</v>
      </c>
      <c r="C42" s="109">
        <v>0</v>
      </c>
      <c r="D42" s="109">
        <v>0</v>
      </c>
      <c r="E42" s="109">
        <v>0</v>
      </c>
      <c r="F42" s="109">
        <v>1</v>
      </c>
      <c r="G42" s="109">
        <v>0</v>
      </c>
      <c r="H42" s="109">
        <v>0</v>
      </c>
      <c r="I42" s="63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f t="shared" si="0"/>
        <v>2</v>
      </c>
      <c r="O42" s="110">
        <v>57390</v>
      </c>
      <c r="P42" s="111">
        <f t="shared" si="1"/>
        <v>3.4849276877504787</v>
      </c>
      <c r="Q42" s="63">
        <v>0</v>
      </c>
      <c r="R42" s="63">
        <v>0</v>
      </c>
      <c r="S42" s="63">
        <v>0</v>
      </c>
      <c r="T42" s="63">
        <v>0</v>
      </c>
      <c r="U42" s="63">
        <v>0</v>
      </c>
      <c r="V42" s="63">
        <v>0</v>
      </c>
      <c r="W42" s="63">
        <v>0</v>
      </c>
      <c r="X42" s="63">
        <v>0</v>
      </c>
      <c r="Y42" s="63">
        <v>0</v>
      </c>
      <c r="Z42" s="63">
        <v>0</v>
      </c>
      <c r="AA42" s="63">
        <v>0</v>
      </c>
      <c r="AB42" s="63">
        <v>0</v>
      </c>
      <c r="AC42" s="109">
        <f t="shared" si="2"/>
        <v>0</v>
      </c>
      <c r="AD42" s="109">
        <f>'PROVINCIAS 2015-16 (2)'!$N42-'PROVINCIAS 2015-16 (2)'!$AC42</f>
        <v>2</v>
      </c>
      <c r="AE42" s="112">
        <f t="shared" si="3"/>
        <v>3.4849276877504787</v>
      </c>
    </row>
    <row r="43" spans="1:31" ht="18" customHeight="1">
      <c r="A43" s="108" t="s">
        <v>74</v>
      </c>
      <c r="B43" s="109">
        <v>41</v>
      </c>
      <c r="C43" s="109">
        <v>29</v>
      </c>
      <c r="D43" s="109">
        <v>32</v>
      </c>
      <c r="E43" s="109">
        <v>33</v>
      </c>
      <c r="F43" s="109">
        <v>30</v>
      </c>
      <c r="G43" s="109">
        <v>18</v>
      </c>
      <c r="H43" s="113">
        <v>39</v>
      </c>
      <c r="I43" s="113">
        <v>43</v>
      </c>
      <c r="J43" s="109">
        <v>36</v>
      </c>
      <c r="K43" s="109">
        <v>41</v>
      </c>
      <c r="L43" s="109">
        <v>17</v>
      </c>
      <c r="M43" s="109">
        <v>22</v>
      </c>
      <c r="N43" s="109">
        <f t="shared" si="0"/>
        <v>381</v>
      </c>
      <c r="O43" s="110">
        <v>2753219</v>
      </c>
      <c r="P43" s="111">
        <f t="shared" si="1"/>
        <v>13.838347040318986</v>
      </c>
      <c r="Q43" s="63">
        <v>2</v>
      </c>
      <c r="R43" s="63">
        <v>1</v>
      </c>
      <c r="S43" s="63">
        <v>2</v>
      </c>
      <c r="T43" s="63">
        <v>5</v>
      </c>
      <c r="U43" s="63">
        <v>1</v>
      </c>
      <c r="V43" s="63">
        <v>1</v>
      </c>
      <c r="W43" s="63">
        <v>5</v>
      </c>
      <c r="X43" s="63">
        <v>1</v>
      </c>
      <c r="Y43" s="63">
        <v>4</v>
      </c>
      <c r="Z43" s="63">
        <v>7</v>
      </c>
      <c r="AA43" s="63">
        <v>2</v>
      </c>
      <c r="AB43" s="63">
        <v>1</v>
      </c>
      <c r="AC43" s="109">
        <f t="shared" si="2"/>
        <v>32</v>
      </c>
      <c r="AD43" s="109">
        <f>'PROVINCIAS 2015-16 (2)'!$N43-'PROVINCIAS 2015-16 (2)'!$AC43</f>
        <v>349</v>
      </c>
      <c r="AE43" s="112">
        <f t="shared" si="3"/>
        <v>12.676071173415554</v>
      </c>
    </row>
    <row r="44" spans="1:31" ht="17.25" customHeight="1">
      <c r="A44" s="108" t="s">
        <v>90</v>
      </c>
      <c r="B44" s="109">
        <v>4</v>
      </c>
      <c r="C44" s="109">
        <v>2</v>
      </c>
      <c r="D44" s="109">
        <v>3</v>
      </c>
      <c r="E44" s="109">
        <v>0</v>
      </c>
      <c r="F44" s="109">
        <v>0</v>
      </c>
      <c r="G44" s="109">
        <v>3</v>
      </c>
      <c r="H44" s="113">
        <v>3</v>
      </c>
      <c r="I44" s="63">
        <v>2</v>
      </c>
      <c r="J44" s="109">
        <v>2</v>
      </c>
      <c r="K44" s="109">
        <v>2</v>
      </c>
      <c r="L44" s="109">
        <v>2</v>
      </c>
      <c r="M44" s="109">
        <v>2</v>
      </c>
      <c r="N44" s="109">
        <f t="shared" si="0"/>
        <v>25</v>
      </c>
      <c r="O44" s="110">
        <v>173011</v>
      </c>
      <c r="P44" s="111">
        <f t="shared" si="1"/>
        <v>14.449948269185199</v>
      </c>
      <c r="Q44" s="63">
        <v>0</v>
      </c>
      <c r="R44" s="63">
        <v>0</v>
      </c>
      <c r="S44" s="63">
        <v>0</v>
      </c>
      <c r="T44" s="63">
        <v>0</v>
      </c>
      <c r="U44" s="63">
        <v>0</v>
      </c>
      <c r="V44" s="63">
        <v>0</v>
      </c>
      <c r="W44" s="63">
        <v>0</v>
      </c>
      <c r="X44" s="63">
        <v>0</v>
      </c>
      <c r="Y44" s="63">
        <v>1</v>
      </c>
      <c r="Z44" s="63">
        <v>0</v>
      </c>
      <c r="AA44" s="63">
        <v>0</v>
      </c>
      <c r="AB44" s="63">
        <v>0</v>
      </c>
      <c r="AC44" s="109">
        <f t="shared" si="2"/>
        <v>1</v>
      </c>
      <c r="AD44" s="109">
        <f>'PROVINCIAS 2015-16 (2)'!$N44-'PROVINCIAS 2015-16 (2)'!$AC44</f>
        <v>24</v>
      </c>
      <c r="AE44" s="112">
        <f t="shared" si="3"/>
        <v>13.87195033841779</v>
      </c>
    </row>
    <row r="45" spans="1:31" ht="18" customHeight="1" thickBot="1">
      <c r="A45" s="116" t="s">
        <v>4</v>
      </c>
      <c r="B45" s="117">
        <f>SUM(B13:B44)</f>
        <v>140</v>
      </c>
      <c r="C45" s="117">
        <f t="shared" ref="C45:N45" si="4">SUM(C13:C44)</f>
        <v>123</v>
      </c>
      <c r="D45" s="117">
        <f t="shared" si="4"/>
        <v>151</v>
      </c>
      <c r="E45" s="117">
        <f t="shared" si="4"/>
        <v>124</v>
      </c>
      <c r="F45" s="117">
        <f t="shared" si="4"/>
        <v>145</v>
      </c>
      <c r="G45" s="117">
        <f t="shared" si="4"/>
        <v>130</v>
      </c>
      <c r="H45" s="117">
        <f t="shared" si="4"/>
        <v>143</v>
      </c>
      <c r="I45" s="117">
        <f t="shared" si="4"/>
        <v>141</v>
      </c>
      <c r="J45" s="117">
        <f t="shared" si="4"/>
        <v>111</v>
      </c>
      <c r="K45" s="117">
        <f t="shared" si="4"/>
        <v>123</v>
      </c>
      <c r="L45" s="117">
        <f t="shared" si="4"/>
        <v>98</v>
      </c>
      <c r="M45" s="117">
        <f t="shared" si="4"/>
        <v>133</v>
      </c>
      <c r="N45" s="117">
        <f t="shared" si="4"/>
        <v>1562</v>
      </c>
      <c r="O45" s="118">
        <f>SUM(O13:O44)</f>
        <v>10169172</v>
      </c>
      <c r="P45" s="244">
        <f t="shared" si="1"/>
        <v>15.360149282557124</v>
      </c>
      <c r="Q45" s="117">
        <f t="shared" ref="Q45:AD45" si="5">SUM(Q13:Q44)</f>
        <v>6</v>
      </c>
      <c r="R45" s="117">
        <f t="shared" si="5"/>
        <v>9</v>
      </c>
      <c r="S45" s="117">
        <f t="shared" si="5"/>
        <v>11</v>
      </c>
      <c r="T45" s="117">
        <f t="shared" si="5"/>
        <v>14</v>
      </c>
      <c r="U45" s="117">
        <f t="shared" si="5"/>
        <v>13</v>
      </c>
      <c r="V45" s="117">
        <f t="shared" si="5"/>
        <v>7</v>
      </c>
      <c r="W45" s="117">
        <f t="shared" si="5"/>
        <v>12</v>
      </c>
      <c r="X45" s="117">
        <f t="shared" si="5"/>
        <v>13</v>
      </c>
      <c r="Y45" s="117">
        <f t="shared" si="5"/>
        <v>15</v>
      </c>
      <c r="Z45" s="117">
        <f t="shared" si="5"/>
        <v>12</v>
      </c>
      <c r="AA45" s="117">
        <f t="shared" si="5"/>
        <v>15</v>
      </c>
      <c r="AB45" s="117">
        <f t="shared" si="5"/>
        <v>13</v>
      </c>
      <c r="AC45" s="117">
        <f t="shared" si="5"/>
        <v>140</v>
      </c>
      <c r="AD45" s="72">
        <f t="shared" si="5"/>
        <v>1422</v>
      </c>
      <c r="AE45" s="119">
        <f>(100000/O45)*(AD45/12)*12</f>
        <v>13.983439359664681</v>
      </c>
    </row>
    <row r="46" spans="1:31" ht="12.75" customHeight="1">
      <c r="A46" s="107" t="s">
        <v>125</v>
      </c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</row>
  </sheetData>
  <mergeCells count="9">
    <mergeCell ref="A5:AE5"/>
    <mergeCell ref="A6:AE6"/>
    <mergeCell ref="A7:AE7"/>
    <mergeCell ref="A9:AE9"/>
    <mergeCell ref="AD10:AD12"/>
    <mergeCell ref="AE10:AE12"/>
    <mergeCell ref="A10:A12"/>
    <mergeCell ref="AC10:AC12"/>
    <mergeCell ref="B10:P11"/>
  </mergeCells>
  <conditionalFormatting sqref="AE13:AE44">
    <cfRule type="cellIs" dxfId="1" priority="1" operator="between">
      <formula>40</formula>
      <formula>50</formula>
    </cfRule>
  </conditionalFormatting>
  <conditionalFormatting sqref="AE13:AE44">
    <cfRule type="cellIs" dxfId="0" priority="2" operator="between">
      <formula>30</formula>
      <formula>39</formula>
    </cfRule>
  </conditionalFormatting>
  <pageMargins left="0.39370078740157483" right="0.39370078740157483" top="0.39370078740157483" bottom="0.74803149606299213" header="0.31496062992125984" footer="0.31496062992125984"/>
  <pageSetup scale="6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R109"/>
  <sheetViews>
    <sheetView topLeftCell="B1" zoomScale="115" zoomScaleNormal="115" workbookViewId="0">
      <selection activeCell="B1" sqref="B1"/>
    </sheetView>
  </sheetViews>
  <sheetFormatPr baseColWidth="10" defaultRowHeight="12.75"/>
  <cols>
    <col min="1" max="1" width="3.85546875" style="245" hidden="1" customWidth="1"/>
    <col min="2" max="2" width="27.140625" style="245" customWidth="1"/>
    <col min="3" max="3" width="5.85546875" style="245" bestFit="1" customWidth="1"/>
    <col min="4" max="4" width="7.42578125" style="246" bestFit="1" customWidth="1"/>
    <col min="5" max="5" width="6" style="246" bestFit="1" customWidth="1"/>
    <col min="6" max="6" width="5" style="246" bestFit="1" customWidth="1"/>
    <col min="7" max="7" width="5.28515625" style="247" bestFit="1" customWidth="1"/>
    <col min="8" max="8" width="5" style="246" bestFit="1" customWidth="1"/>
    <col min="9" max="9" width="4.42578125" style="246" bestFit="1" customWidth="1"/>
    <col min="10" max="10" width="7.28515625" style="246" customWidth="1"/>
    <col min="11" max="11" width="10.5703125" style="246" bestFit="1" customWidth="1"/>
    <col min="12" max="12" width="7.85546875" style="246" bestFit="1" customWidth="1"/>
    <col min="13" max="13" width="9.7109375" style="246" customWidth="1"/>
    <col min="14" max="14" width="9" style="246" customWidth="1"/>
    <col min="15" max="15" width="9" style="245" customWidth="1"/>
    <col min="16" max="16" width="0.85546875" style="245" customWidth="1"/>
    <col min="17" max="17" width="4.140625" style="245" customWidth="1"/>
    <col min="18" max="18" width="0.7109375" style="245" customWidth="1"/>
    <col min="19" max="16384" width="11.42578125" style="245"/>
  </cols>
  <sheetData>
    <row r="4" spans="1:18" ht="21" customHeight="1">
      <c r="I4" s="248"/>
    </row>
    <row r="5" spans="1:18" s="249" customFormat="1" ht="14.25" customHeight="1">
      <c r="A5" s="330" t="s">
        <v>0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</row>
    <row r="6" spans="1:18" s="249" customFormat="1" ht="18.75" customHeight="1">
      <c r="A6" s="331" t="s">
        <v>1</v>
      </c>
      <c r="B6" s="331"/>
      <c r="C6" s="331"/>
      <c r="D6" s="331"/>
      <c r="E6" s="331"/>
      <c r="F6" s="331"/>
      <c r="G6" s="331"/>
      <c r="H6" s="331"/>
      <c r="I6" s="331"/>
      <c r="J6" s="331"/>
      <c r="K6" s="331"/>
      <c r="L6" s="331"/>
      <c r="M6" s="331"/>
      <c r="N6" s="331"/>
      <c r="O6" s="331"/>
      <c r="P6" s="331"/>
      <c r="Q6" s="331"/>
      <c r="R6" s="331"/>
    </row>
    <row r="7" spans="1:18" ht="12.75" customHeight="1">
      <c r="A7" s="332" t="s">
        <v>2</v>
      </c>
      <c r="B7" s="332"/>
      <c r="C7" s="332"/>
      <c r="D7" s="332"/>
      <c r="E7" s="332"/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2"/>
      <c r="Q7" s="332"/>
      <c r="R7" s="332"/>
    </row>
    <row r="8" spans="1:18" ht="8.25" customHeight="1"/>
    <row r="9" spans="1:18" ht="15.75" thickBot="1">
      <c r="A9" s="333"/>
      <c r="B9" s="333"/>
      <c r="C9" s="333"/>
      <c r="D9" s="333"/>
      <c r="E9" s="333"/>
      <c r="F9" s="333"/>
      <c r="G9" s="333"/>
      <c r="H9" s="333"/>
      <c r="I9" s="333"/>
      <c r="J9" s="333"/>
      <c r="K9" s="333"/>
      <c r="L9" s="333"/>
      <c r="M9" s="333"/>
      <c r="N9" s="333"/>
      <c r="O9" s="333"/>
      <c r="P9" s="333"/>
      <c r="Q9" s="333"/>
      <c r="R9" s="333"/>
    </row>
    <row r="10" spans="1:18" s="249" customFormat="1" ht="16.5" customHeight="1">
      <c r="B10" s="334" t="s">
        <v>417</v>
      </c>
      <c r="C10" s="335"/>
      <c r="D10" s="335"/>
      <c r="E10" s="335"/>
      <c r="F10" s="335"/>
      <c r="G10" s="335"/>
      <c r="H10" s="335"/>
      <c r="I10" s="335"/>
      <c r="J10" s="335"/>
      <c r="K10" s="335"/>
      <c r="L10" s="335"/>
      <c r="M10" s="335"/>
      <c r="N10" s="335"/>
      <c r="O10" s="336"/>
      <c r="P10" s="250"/>
      <c r="Q10" s="250"/>
      <c r="R10" s="250"/>
    </row>
    <row r="11" spans="1:18" ht="20.25" customHeight="1" thickBot="1">
      <c r="B11" s="268" t="s">
        <v>138</v>
      </c>
      <c r="C11" s="269" t="s">
        <v>10</v>
      </c>
      <c r="D11" s="269" t="s">
        <v>11</v>
      </c>
      <c r="E11" s="269" t="s">
        <v>12</v>
      </c>
      <c r="F11" s="269" t="s">
        <v>13</v>
      </c>
      <c r="G11" s="269" t="s">
        <v>14</v>
      </c>
      <c r="H11" s="269" t="s">
        <v>15</v>
      </c>
      <c r="I11" s="269" t="s">
        <v>16</v>
      </c>
      <c r="J11" s="269" t="s">
        <v>17</v>
      </c>
      <c r="K11" s="269" t="s">
        <v>18</v>
      </c>
      <c r="L11" s="269" t="s">
        <v>19</v>
      </c>
      <c r="M11" s="269" t="s">
        <v>20</v>
      </c>
      <c r="N11" s="269" t="s">
        <v>21</v>
      </c>
      <c r="O11" s="270" t="s">
        <v>4</v>
      </c>
    </row>
    <row r="12" spans="1:18" ht="24.95" customHeight="1">
      <c r="B12" s="251" t="s">
        <v>139</v>
      </c>
      <c r="C12" s="252">
        <v>0</v>
      </c>
      <c r="D12" s="252">
        <v>0</v>
      </c>
      <c r="E12" s="252">
        <v>0</v>
      </c>
      <c r="F12" s="252">
        <v>0</v>
      </c>
      <c r="G12" s="253">
        <v>0</v>
      </c>
      <c r="H12" s="254">
        <v>0</v>
      </c>
      <c r="I12" s="254">
        <v>0</v>
      </c>
      <c r="J12" s="254">
        <v>0</v>
      </c>
      <c r="K12" s="254">
        <v>1</v>
      </c>
      <c r="L12" s="254">
        <v>0</v>
      </c>
      <c r="M12" s="254">
        <v>0</v>
      </c>
      <c r="N12" s="254">
        <v>0</v>
      </c>
      <c r="O12" s="255">
        <f>SUM(C12:N12)</f>
        <v>1</v>
      </c>
    </row>
    <row r="13" spans="1:18" ht="24.95" customHeight="1">
      <c r="B13" s="251" t="s">
        <v>140</v>
      </c>
      <c r="C13" s="252">
        <v>0</v>
      </c>
      <c r="D13" s="252">
        <v>0</v>
      </c>
      <c r="E13" s="252">
        <v>0</v>
      </c>
      <c r="F13" s="252">
        <v>0</v>
      </c>
      <c r="G13" s="253">
        <v>0</v>
      </c>
      <c r="H13" s="254">
        <v>0</v>
      </c>
      <c r="I13" s="254">
        <v>1</v>
      </c>
      <c r="J13" s="254">
        <v>1</v>
      </c>
      <c r="K13" s="254">
        <v>1</v>
      </c>
      <c r="L13" s="254">
        <v>0</v>
      </c>
      <c r="M13" s="254">
        <v>0</v>
      </c>
      <c r="N13" s="254">
        <v>0</v>
      </c>
      <c r="O13" s="255">
        <f t="shared" ref="O13:O76" si="0">SUM(C13:N13)</f>
        <v>3</v>
      </c>
    </row>
    <row r="14" spans="1:18" ht="24.95" customHeight="1">
      <c r="B14" s="251" t="s">
        <v>141</v>
      </c>
      <c r="C14" s="252">
        <v>0</v>
      </c>
      <c r="D14" s="252">
        <v>0</v>
      </c>
      <c r="E14" s="252">
        <v>1</v>
      </c>
      <c r="F14" s="252">
        <v>0</v>
      </c>
      <c r="G14" s="253">
        <v>0</v>
      </c>
      <c r="H14" s="254">
        <v>0</v>
      </c>
      <c r="I14" s="254">
        <v>0</v>
      </c>
      <c r="J14" s="254">
        <v>0</v>
      </c>
      <c r="K14" s="254">
        <v>0</v>
      </c>
      <c r="L14" s="254">
        <v>0</v>
      </c>
      <c r="M14" s="254">
        <v>0</v>
      </c>
      <c r="N14" s="254">
        <v>0</v>
      </c>
      <c r="O14" s="255">
        <f t="shared" si="0"/>
        <v>1</v>
      </c>
    </row>
    <row r="15" spans="1:18" ht="24.95" customHeight="1">
      <c r="B15" s="251" t="s">
        <v>329</v>
      </c>
      <c r="C15" s="252">
        <v>0</v>
      </c>
      <c r="D15" s="252">
        <v>0</v>
      </c>
      <c r="E15" s="252">
        <v>0</v>
      </c>
      <c r="F15" s="252">
        <v>1</v>
      </c>
      <c r="G15" s="253">
        <v>0</v>
      </c>
      <c r="H15" s="254">
        <v>0</v>
      </c>
      <c r="I15" s="254">
        <v>0</v>
      </c>
      <c r="J15" s="254">
        <v>0</v>
      </c>
      <c r="K15" s="254">
        <v>0</v>
      </c>
      <c r="L15" s="254">
        <v>0</v>
      </c>
      <c r="M15" s="254">
        <v>0</v>
      </c>
      <c r="N15" s="254">
        <v>0</v>
      </c>
      <c r="O15" s="255">
        <f t="shared" si="0"/>
        <v>1</v>
      </c>
    </row>
    <row r="16" spans="1:18" ht="24.95" customHeight="1">
      <c r="B16" s="251" t="s">
        <v>330</v>
      </c>
      <c r="C16" s="252">
        <v>0</v>
      </c>
      <c r="D16" s="252">
        <v>0</v>
      </c>
      <c r="E16" s="252">
        <v>0</v>
      </c>
      <c r="F16" s="252">
        <v>0</v>
      </c>
      <c r="G16" s="253">
        <v>0</v>
      </c>
      <c r="H16" s="254">
        <v>0</v>
      </c>
      <c r="I16" s="254">
        <v>0</v>
      </c>
      <c r="J16" s="254">
        <v>0</v>
      </c>
      <c r="K16" s="254">
        <v>0</v>
      </c>
      <c r="L16" s="254">
        <v>0</v>
      </c>
      <c r="M16" s="254">
        <v>1</v>
      </c>
      <c r="N16" s="254">
        <v>0</v>
      </c>
      <c r="O16" s="255">
        <f t="shared" si="0"/>
        <v>1</v>
      </c>
    </row>
    <row r="17" spans="2:15" ht="24.95" customHeight="1">
      <c r="B17" s="251" t="s">
        <v>142</v>
      </c>
      <c r="C17" s="252">
        <v>0</v>
      </c>
      <c r="D17" s="252">
        <v>0</v>
      </c>
      <c r="E17" s="252">
        <v>0</v>
      </c>
      <c r="F17" s="252">
        <v>0</v>
      </c>
      <c r="G17" s="253">
        <v>0</v>
      </c>
      <c r="H17" s="254">
        <v>0</v>
      </c>
      <c r="I17" s="254">
        <v>0</v>
      </c>
      <c r="J17" s="254">
        <v>0</v>
      </c>
      <c r="K17" s="254">
        <v>1</v>
      </c>
      <c r="L17" s="254">
        <v>0</v>
      </c>
      <c r="M17" s="254">
        <v>0</v>
      </c>
      <c r="N17" s="254">
        <v>0</v>
      </c>
      <c r="O17" s="255">
        <f t="shared" si="0"/>
        <v>1</v>
      </c>
    </row>
    <row r="18" spans="2:15" ht="24.95" customHeight="1">
      <c r="B18" s="251" t="s">
        <v>143</v>
      </c>
      <c r="C18" s="252">
        <v>0</v>
      </c>
      <c r="D18" s="252">
        <v>0</v>
      </c>
      <c r="E18" s="252">
        <v>0</v>
      </c>
      <c r="F18" s="252">
        <v>0</v>
      </c>
      <c r="G18" s="253">
        <v>0</v>
      </c>
      <c r="H18" s="254">
        <v>0</v>
      </c>
      <c r="I18" s="254">
        <v>0</v>
      </c>
      <c r="J18" s="254">
        <v>1</v>
      </c>
      <c r="K18" s="254">
        <v>0</v>
      </c>
      <c r="L18" s="254">
        <v>0</v>
      </c>
      <c r="M18" s="254">
        <v>0</v>
      </c>
      <c r="N18" s="254">
        <v>0</v>
      </c>
      <c r="O18" s="255">
        <f t="shared" si="0"/>
        <v>1</v>
      </c>
    </row>
    <row r="19" spans="2:15" ht="24.95" customHeight="1">
      <c r="B19" s="251" t="s">
        <v>331</v>
      </c>
      <c r="C19" s="252">
        <v>1</v>
      </c>
      <c r="D19" s="252">
        <v>0</v>
      </c>
      <c r="E19" s="252">
        <v>0</v>
      </c>
      <c r="F19" s="252">
        <v>0</v>
      </c>
      <c r="G19" s="253">
        <v>0</v>
      </c>
      <c r="H19" s="254">
        <v>0</v>
      </c>
      <c r="I19" s="254">
        <v>0</v>
      </c>
      <c r="J19" s="254">
        <v>0</v>
      </c>
      <c r="K19" s="254">
        <v>0</v>
      </c>
      <c r="L19" s="254">
        <v>0</v>
      </c>
      <c r="M19" s="254">
        <v>0</v>
      </c>
      <c r="N19" s="254">
        <v>0</v>
      </c>
      <c r="O19" s="255">
        <f t="shared" si="0"/>
        <v>1</v>
      </c>
    </row>
    <row r="20" spans="2:15" ht="24.95" customHeight="1">
      <c r="B20" s="251" t="s">
        <v>332</v>
      </c>
      <c r="C20" s="252">
        <v>2</v>
      </c>
      <c r="D20" s="252">
        <v>0</v>
      </c>
      <c r="E20" s="252">
        <v>1</v>
      </c>
      <c r="F20" s="252">
        <v>0</v>
      </c>
      <c r="G20" s="253">
        <v>0</v>
      </c>
      <c r="H20" s="254">
        <v>0</v>
      </c>
      <c r="I20" s="254">
        <v>0</v>
      </c>
      <c r="J20" s="254">
        <v>2</v>
      </c>
      <c r="K20" s="254">
        <v>1</v>
      </c>
      <c r="L20" s="254">
        <v>0</v>
      </c>
      <c r="M20" s="254">
        <v>0</v>
      </c>
      <c r="N20" s="254">
        <v>0</v>
      </c>
      <c r="O20" s="255">
        <f t="shared" si="0"/>
        <v>6</v>
      </c>
    </row>
    <row r="21" spans="2:15" ht="24.95" customHeight="1">
      <c r="B21" s="251" t="s">
        <v>333</v>
      </c>
      <c r="C21" s="252">
        <v>0</v>
      </c>
      <c r="D21" s="252">
        <v>0</v>
      </c>
      <c r="E21" s="252">
        <v>0</v>
      </c>
      <c r="F21" s="252">
        <v>0</v>
      </c>
      <c r="G21" s="253">
        <v>0</v>
      </c>
      <c r="H21" s="254">
        <v>0</v>
      </c>
      <c r="I21" s="254">
        <v>0</v>
      </c>
      <c r="J21" s="254">
        <v>0</v>
      </c>
      <c r="K21" s="254">
        <v>0</v>
      </c>
      <c r="L21" s="254">
        <v>1</v>
      </c>
      <c r="M21" s="254">
        <v>0</v>
      </c>
      <c r="N21" s="254">
        <v>0</v>
      </c>
      <c r="O21" s="255">
        <f t="shared" si="0"/>
        <v>1</v>
      </c>
    </row>
    <row r="22" spans="2:15" ht="24.95" customHeight="1">
      <c r="B22" s="251" t="s">
        <v>334</v>
      </c>
      <c r="C22" s="252">
        <v>3</v>
      </c>
      <c r="D22" s="252">
        <v>1</v>
      </c>
      <c r="E22" s="252">
        <v>1</v>
      </c>
      <c r="F22" s="252">
        <v>0</v>
      </c>
      <c r="G22" s="253">
        <v>0</v>
      </c>
      <c r="H22" s="254">
        <v>2</v>
      </c>
      <c r="I22" s="254">
        <v>0</v>
      </c>
      <c r="J22" s="254">
        <v>1</v>
      </c>
      <c r="K22" s="254">
        <v>0</v>
      </c>
      <c r="L22" s="254">
        <v>0</v>
      </c>
      <c r="M22" s="254">
        <v>0</v>
      </c>
      <c r="N22" s="254">
        <v>0</v>
      </c>
      <c r="O22" s="255">
        <f t="shared" si="0"/>
        <v>8</v>
      </c>
    </row>
    <row r="23" spans="2:15" ht="24.95" customHeight="1">
      <c r="B23" s="251" t="s">
        <v>335</v>
      </c>
      <c r="C23" s="252">
        <v>0</v>
      </c>
      <c r="D23" s="252">
        <v>0</v>
      </c>
      <c r="E23" s="252">
        <v>0</v>
      </c>
      <c r="F23" s="252">
        <v>0</v>
      </c>
      <c r="G23" s="253">
        <v>0</v>
      </c>
      <c r="H23" s="254">
        <v>0</v>
      </c>
      <c r="I23" s="254">
        <v>0</v>
      </c>
      <c r="J23" s="254">
        <v>0</v>
      </c>
      <c r="K23" s="254">
        <v>0</v>
      </c>
      <c r="L23" s="254">
        <v>0</v>
      </c>
      <c r="M23" s="254">
        <v>1</v>
      </c>
      <c r="N23" s="254">
        <v>0</v>
      </c>
      <c r="O23" s="255">
        <f t="shared" si="0"/>
        <v>1</v>
      </c>
    </row>
    <row r="24" spans="2:15" ht="24.95" customHeight="1">
      <c r="B24" s="251" t="s">
        <v>336</v>
      </c>
      <c r="C24" s="252">
        <v>0</v>
      </c>
      <c r="D24" s="252">
        <v>0</v>
      </c>
      <c r="E24" s="252">
        <v>0</v>
      </c>
      <c r="F24" s="252">
        <v>0</v>
      </c>
      <c r="G24" s="253">
        <v>0</v>
      </c>
      <c r="H24" s="254">
        <v>0</v>
      </c>
      <c r="I24" s="254">
        <v>0</v>
      </c>
      <c r="J24" s="254">
        <v>0</v>
      </c>
      <c r="K24" s="254">
        <v>0</v>
      </c>
      <c r="L24" s="254">
        <v>0</v>
      </c>
      <c r="M24" s="254">
        <v>0</v>
      </c>
      <c r="N24" s="254">
        <v>1</v>
      </c>
      <c r="O24" s="255">
        <f t="shared" si="0"/>
        <v>1</v>
      </c>
    </row>
    <row r="25" spans="2:15" ht="24.95" customHeight="1">
      <c r="B25" s="251" t="s">
        <v>337</v>
      </c>
      <c r="C25" s="252">
        <v>0</v>
      </c>
      <c r="D25" s="252">
        <v>1</v>
      </c>
      <c r="E25" s="252">
        <v>0</v>
      </c>
      <c r="F25" s="252">
        <v>0</v>
      </c>
      <c r="G25" s="253">
        <v>0</v>
      </c>
      <c r="H25" s="254">
        <v>0</v>
      </c>
      <c r="I25" s="254">
        <v>0</v>
      </c>
      <c r="J25" s="254">
        <v>0</v>
      </c>
      <c r="K25" s="254">
        <v>0</v>
      </c>
      <c r="L25" s="254">
        <v>0</v>
      </c>
      <c r="M25" s="254">
        <v>0</v>
      </c>
      <c r="N25" s="254">
        <v>0</v>
      </c>
      <c r="O25" s="255">
        <f t="shared" si="0"/>
        <v>1</v>
      </c>
    </row>
    <row r="26" spans="2:15" ht="24.95" customHeight="1">
      <c r="B26" s="251" t="s">
        <v>144</v>
      </c>
      <c r="C26" s="252">
        <v>0</v>
      </c>
      <c r="D26" s="252">
        <v>0</v>
      </c>
      <c r="E26" s="252">
        <v>0</v>
      </c>
      <c r="F26" s="252">
        <v>0</v>
      </c>
      <c r="G26" s="253">
        <v>0</v>
      </c>
      <c r="H26" s="254">
        <v>0</v>
      </c>
      <c r="I26" s="254">
        <v>1</v>
      </c>
      <c r="J26" s="254">
        <v>0</v>
      </c>
      <c r="K26" s="254">
        <v>0</v>
      </c>
      <c r="L26" s="254">
        <v>0</v>
      </c>
      <c r="M26" s="254">
        <v>0</v>
      </c>
      <c r="N26" s="254">
        <v>1</v>
      </c>
      <c r="O26" s="255">
        <f t="shared" si="0"/>
        <v>2</v>
      </c>
    </row>
    <row r="27" spans="2:15" ht="24.95" customHeight="1">
      <c r="B27" s="251" t="s">
        <v>145</v>
      </c>
      <c r="C27" s="252">
        <v>1</v>
      </c>
      <c r="D27" s="252">
        <v>1</v>
      </c>
      <c r="E27" s="252">
        <v>0</v>
      </c>
      <c r="F27" s="252">
        <v>1</v>
      </c>
      <c r="G27" s="253">
        <v>1</v>
      </c>
      <c r="H27" s="254">
        <v>0</v>
      </c>
      <c r="I27" s="254">
        <v>0</v>
      </c>
      <c r="J27" s="254">
        <v>1</v>
      </c>
      <c r="K27" s="254">
        <v>0</v>
      </c>
      <c r="L27" s="254">
        <v>1</v>
      </c>
      <c r="M27" s="254">
        <v>2</v>
      </c>
      <c r="N27" s="254">
        <v>1</v>
      </c>
      <c r="O27" s="255">
        <f t="shared" si="0"/>
        <v>9</v>
      </c>
    </row>
    <row r="28" spans="2:15" ht="24.95" customHeight="1">
      <c r="B28" s="251" t="s">
        <v>146</v>
      </c>
      <c r="C28" s="252">
        <v>0</v>
      </c>
      <c r="D28" s="252">
        <v>0</v>
      </c>
      <c r="E28" s="252">
        <v>0</v>
      </c>
      <c r="F28" s="252">
        <v>0</v>
      </c>
      <c r="G28" s="253">
        <v>0</v>
      </c>
      <c r="H28" s="254">
        <v>0</v>
      </c>
      <c r="I28" s="254">
        <v>0</v>
      </c>
      <c r="J28" s="254">
        <v>0</v>
      </c>
      <c r="K28" s="254">
        <v>1</v>
      </c>
      <c r="L28" s="254">
        <v>0</v>
      </c>
      <c r="M28" s="254">
        <v>0</v>
      </c>
      <c r="N28" s="254">
        <v>0</v>
      </c>
      <c r="O28" s="255">
        <f t="shared" si="0"/>
        <v>1</v>
      </c>
    </row>
    <row r="29" spans="2:15" ht="24.95" customHeight="1">
      <c r="B29" s="251" t="s">
        <v>147</v>
      </c>
      <c r="C29" s="252">
        <v>2</v>
      </c>
      <c r="D29" s="252">
        <v>0</v>
      </c>
      <c r="E29" s="252">
        <v>0</v>
      </c>
      <c r="F29" s="252">
        <v>0</v>
      </c>
      <c r="G29" s="253">
        <v>0</v>
      </c>
      <c r="H29" s="254">
        <v>0</v>
      </c>
      <c r="I29" s="254">
        <v>0</v>
      </c>
      <c r="J29" s="254">
        <v>0</v>
      </c>
      <c r="K29" s="254">
        <v>0</v>
      </c>
      <c r="L29" s="254">
        <v>0</v>
      </c>
      <c r="M29" s="254">
        <v>0</v>
      </c>
      <c r="N29" s="254">
        <v>0</v>
      </c>
      <c r="O29" s="255">
        <f t="shared" si="0"/>
        <v>2</v>
      </c>
    </row>
    <row r="30" spans="2:15" ht="24.95" customHeight="1">
      <c r="B30" s="251" t="s">
        <v>208</v>
      </c>
      <c r="C30" s="252">
        <v>0</v>
      </c>
      <c r="D30" s="252">
        <v>0</v>
      </c>
      <c r="E30" s="252">
        <v>2</v>
      </c>
      <c r="F30" s="252">
        <v>0</v>
      </c>
      <c r="G30" s="253">
        <v>1</v>
      </c>
      <c r="H30" s="254">
        <v>0</v>
      </c>
      <c r="I30" s="254">
        <v>0</v>
      </c>
      <c r="J30" s="254">
        <v>3</v>
      </c>
      <c r="K30" s="254">
        <v>1</v>
      </c>
      <c r="L30" s="254">
        <v>0</v>
      </c>
      <c r="M30" s="254">
        <v>0</v>
      </c>
      <c r="N30" s="254">
        <v>0</v>
      </c>
      <c r="O30" s="255">
        <f t="shared" si="0"/>
        <v>7</v>
      </c>
    </row>
    <row r="31" spans="2:15" ht="24.95" customHeight="1">
      <c r="B31" s="251" t="s">
        <v>149</v>
      </c>
      <c r="C31" s="252">
        <v>0</v>
      </c>
      <c r="D31" s="252">
        <v>0</v>
      </c>
      <c r="E31" s="252">
        <v>0</v>
      </c>
      <c r="F31" s="252">
        <v>0</v>
      </c>
      <c r="G31" s="253">
        <v>1</v>
      </c>
      <c r="H31" s="254">
        <v>0</v>
      </c>
      <c r="I31" s="254">
        <v>0</v>
      </c>
      <c r="J31" s="254">
        <v>0</v>
      </c>
      <c r="K31" s="254">
        <v>0</v>
      </c>
      <c r="L31" s="254">
        <v>0</v>
      </c>
      <c r="M31" s="254">
        <v>0</v>
      </c>
      <c r="N31" s="254">
        <v>0</v>
      </c>
      <c r="O31" s="255">
        <f t="shared" si="0"/>
        <v>1</v>
      </c>
    </row>
    <row r="32" spans="2:15" ht="24.95" customHeight="1">
      <c r="B32" s="251" t="s">
        <v>338</v>
      </c>
      <c r="C32" s="252">
        <v>1</v>
      </c>
      <c r="D32" s="252">
        <v>1</v>
      </c>
      <c r="E32" s="252">
        <v>0</v>
      </c>
      <c r="F32" s="252">
        <v>0</v>
      </c>
      <c r="G32" s="253">
        <v>0</v>
      </c>
      <c r="H32" s="254">
        <v>0</v>
      </c>
      <c r="I32" s="254">
        <v>0</v>
      </c>
      <c r="J32" s="254">
        <v>0</v>
      </c>
      <c r="K32" s="254">
        <v>0</v>
      </c>
      <c r="L32" s="254">
        <v>1</v>
      </c>
      <c r="M32" s="254">
        <v>0</v>
      </c>
      <c r="N32" s="254">
        <v>0</v>
      </c>
      <c r="O32" s="255">
        <f t="shared" si="0"/>
        <v>3</v>
      </c>
    </row>
    <row r="33" spans="2:15" ht="24.95" customHeight="1">
      <c r="B33" s="251" t="s">
        <v>150</v>
      </c>
      <c r="C33" s="252">
        <v>0</v>
      </c>
      <c r="D33" s="252">
        <v>0</v>
      </c>
      <c r="E33" s="252">
        <v>0</v>
      </c>
      <c r="F33" s="252">
        <v>0</v>
      </c>
      <c r="G33" s="253">
        <v>0</v>
      </c>
      <c r="H33" s="254">
        <v>0</v>
      </c>
      <c r="I33" s="254">
        <v>0</v>
      </c>
      <c r="J33" s="254">
        <v>0</v>
      </c>
      <c r="K33" s="254">
        <v>1</v>
      </c>
      <c r="L33" s="254">
        <v>1</v>
      </c>
      <c r="M33" s="254">
        <v>0</v>
      </c>
      <c r="N33" s="254">
        <v>0</v>
      </c>
      <c r="O33" s="255">
        <f t="shared" si="0"/>
        <v>2</v>
      </c>
    </row>
    <row r="34" spans="2:15" ht="24.95" customHeight="1">
      <c r="B34" s="251" t="s">
        <v>151</v>
      </c>
      <c r="C34" s="252">
        <v>0</v>
      </c>
      <c r="D34" s="252">
        <v>0</v>
      </c>
      <c r="E34" s="252">
        <v>1</v>
      </c>
      <c r="F34" s="252">
        <v>1</v>
      </c>
      <c r="G34" s="253">
        <v>1</v>
      </c>
      <c r="H34" s="254">
        <v>0</v>
      </c>
      <c r="I34" s="254">
        <v>0</v>
      </c>
      <c r="J34" s="254">
        <v>0</v>
      </c>
      <c r="K34" s="254">
        <v>0</v>
      </c>
      <c r="L34" s="254">
        <v>0</v>
      </c>
      <c r="M34" s="254">
        <v>0</v>
      </c>
      <c r="N34" s="254">
        <v>0</v>
      </c>
      <c r="O34" s="255">
        <f t="shared" si="0"/>
        <v>3</v>
      </c>
    </row>
    <row r="35" spans="2:15" ht="24.95" customHeight="1">
      <c r="B35" s="251" t="s">
        <v>339</v>
      </c>
      <c r="C35" s="252">
        <v>0</v>
      </c>
      <c r="D35" s="252">
        <v>0</v>
      </c>
      <c r="E35" s="252">
        <v>0</v>
      </c>
      <c r="F35" s="252">
        <v>1</v>
      </c>
      <c r="G35" s="253">
        <v>0</v>
      </c>
      <c r="H35" s="254">
        <v>0</v>
      </c>
      <c r="I35" s="254">
        <v>0</v>
      </c>
      <c r="J35" s="254">
        <v>0</v>
      </c>
      <c r="K35" s="254">
        <v>0</v>
      </c>
      <c r="L35" s="254">
        <v>0</v>
      </c>
      <c r="M35" s="254">
        <v>0</v>
      </c>
      <c r="N35" s="254">
        <v>0</v>
      </c>
      <c r="O35" s="255">
        <f t="shared" si="0"/>
        <v>1</v>
      </c>
    </row>
    <row r="36" spans="2:15" ht="24.95" customHeight="1">
      <c r="B36" s="251" t="s">
        <v>340</v>
      </c>
      <c r="C36" s="252">
        <v>0</v>
      </c>
      <c r="D36" s="252">
        <v>0</v>
      </c>
      <c r="E36" s="252">
        <v>0</v>
      </c>
      <c r="F36" s="252">
        <v>0</v>
      </c>
      <c r="G36" s="253">
        <v>0</v>
      </c>
      <c r="H36" s="254">
        <v>0</v>
      </c>
      <c r="I36" s="254">
        <v>1</v>
      </c>
      <c r="J36" s="254">
        <v>0</v>
      </c>
      <c r="K36" s="254">
        <v>0</v>
      </c>
      <c r="L36" s="254">
        <v>0</v>
      </c>
      <c r="M36" s="254">
        <v>0</v>
      </c>
      <c r="N36" s="254">
        <v>0</v>
      </c>
      <c r="O36" s="255">
        <f t="shared" si="0"/>
        <v>1</v>
      </c>
    </row>
    <row r="37" spans="2:15" ht="24.95" customHeight="1">
      <c r="B37" s="251" t="s">
        <v>152</v>
      </c>
      <c r="C37" s="252">
        <v>1</v>
      </c>
      <c r="D37" s="252">
        <v>0</v>
      </c>
      <c r="E37" s="252">
        <v>0</v>
      </c>
      <c r="F37" s="252">
        <v>0</v>
      </c>
      <c r="G37" s="253">
        <v>0</v>
      </c>
      <c r="H37" s="254">
        <v>0</v>
      </c>
      <c r="I37" s="254">
        <v>2</v>
      </c>
      <c r="J37" s="254">
        <v>0</v>
      </c>
      <c r="K37" s="254">
        <v>0</v>
      </c>
      <c r="L37" s="254">
        <v>1</v>
      </c>
      <c r="M37" s="254">
        <v>1</v>
      </c>
      <c r="N37" s="254">
        <v>0</v>
      </c>
      <c r="O37" s="255">
        <f t="shared" si="0"/>
        <v>5</v>
      </c>
    </row>
    <row r="38" spans="2:15" ht="24.95" customHeight="1">
      <c r="B38" s="251" t="s">
        <v>341</v>
      </c>
      <c r="C38" s="252">
        <v>0</v>
      </c>
      <c r="D38" s="252">
        <v>0</v>
      </c>
      <c r="E38" s="252">
        <v>0</v>
      </c>
      <c r="F38" s="252">
        <v>0</v>
      </c>
      <c r="G38" s="253">
        <v>0</v>
      </c>
      <c r="H38" s="254">
        <v>0</v>
      </c>
      <c r="I38" s="254">
        <v>1</v>
      </c>
      <c r="J38" s="254">
        <v>0</v>
      </c>
      <c r="K38" s="254">
        <v>0</v>
      </c>
      <c r="L38" s="254">
        <v>1</v>
      </c>
      <c r="M38" s="254">
        <v>0</v>
      </c>
      <c r="N38" s="254">
        <v>0</v>
      </c>
      <c r="O38" s="255">
        <f t="shared" si="0"/>
        <v>2</v>
      </c>
    </row>
    <row r="39" spans="2:15" ht="24.95" customHeight="1">
      <c r="B39" s="251" t="s">
        <v>342</v>
      </c>
      <c r="C39" s="252">
        <v>0</v>
      </c>
      <c r="D39" s="252">
        <v>0</v>
      </c>
      <c r="E39" s="252">
        <v>0</v>
      </c>
      <c r="F39" s="252">
        <v>1</v>
      </c>
      <c r="G39" s="253">
        <v>0</v>
      </c>
      <c r="H39" s="254">
        <v>0</v>
      </c>
      <c r="I39" s="254">
        <v>0</v>
      </c>
      <c r="J39" s="254">
        <v>0</v>
      </c>
      <c r="K39" s="254">
        <v>0</v>
      </c>
      <c r="L39" s="254">
        <v>0</v>
      </c>
      <c r="M39" s="254">
        <v>0</v>
      </c>
      <c r="N39" s="254">
        <v>0</v>
      </c>
      <c r="O39" s="255">
        <f t="shared" si="0"/>
        <v>1</v>
      </c>
    </row>
    <row r="40" spans="2:15" ht="24.95" customHeight="1">
      <c r="B40" s="251" t="s">
        <v>148</v>
      </c>
      <c r="C40" s="252">
        <v>0</v>
      </c>
      <c r="D40" s="252">
        <v>0</v>
      </c>
      <c r="E40" s="252">
        <v>0</v>
      </c>
      <c r="F40" s="252">
        <v>0</v>
      </c>
      <c r="G40" s="253">
        <v>1</v>
      </c>
      <c r="H40" s="254">
        <v>0</v>
      </c>
      <c r="I40" s="254">
        <v>0</v>
      </c>
      <c r="J40" s="254">
        <v>0</v>
      </c>
      <c r="K40" s="254">
        <v>0</v>
      </c>
      <c r="L40" s="254">
        <v>1</v>
      </c>
      <c r="M40" s="254">
        <v>0</v>
      </c>
      <c r="N40" s="254">
        <v>0</v>
      </c>
      <c r="O40" s="255">
        <f t="shared" si="0"/>
        <v>2</v>
      </c>
    </row>
    <row r="41" spans="2:15" ht="24.95" customHeight="1">
      <c r="B41" s="251" t="s">
        <v>343</v>
      </c>
      <c r="C41" s="252">
        <v>0</v>
      </c>
      <c r="D41" s="252">
        <v>0</v>
      </c>
      <c r="E41" s="252">
        <v>0</v>
      </c>
      <c r="F41" s="252">
        <v>0</v>
      </c>
      <c r="G41" s="253">
        <v>1</v>
      </c>
      <c r="H41" s="254">
        <v>0</v>
      </c>
      <c r="I41" s="254">
        <v>0</v>
      </c>
      <c r="J41" s="254">
        <v>0</v>
      </c>
      <c r="K41" s="254">
        <v>0</v>
      </c>
      <c r="L41" s="254">
        <v>0</v>
      </c>
      <c r="M41" s="254">
        <v>0</v>
      </c>
      <c r="N41" s="254">
        <v>0</v>
      </c>
      <c r="O41" s="255">
        <f t="shared" si="0"/>
        <v>1</v>
      </c>
    </row>
    <row r="42" spans="2:15" ht="24.95" customHeight="1">
      <c r="B42" s="251" t="s">
        <v>344</v>
      </c>
      <c r="C42" s="252">
        <v>0</v>
      </c>
      <c r="D42" s="252">
        <v>0</v>
      </c>
      <c r="E42" s="252">
        <v>0</v>
      </c>
      <c r="F42" s="252">
        <v>1</v>
      </c>
      <c r="G42" s="253">
        <v>0</v>
      </c>
      <c r="H42" s="254">
        <v>0</v>
      </c>
      <c r="I42" s="254">
        <v>0</v>
      </c>
      <c r="J42" s="254">
        <v>0</v>
      </c>
      <c r="K42" s="254">
        <v>0</v>
      </c>
      <c r="L42" s="254">
        <v>0</v>
      </c>
      <c r="M42" s="254">
        <v>0</v>
      </c>
      <c r="N42" s="254">
        <v>0</v>
      </c>
      <c r="O42" s="255">
        <f t="shared" si="0"/>
        <v>1</v>
      </c>
    </row>
    <row r="43" spans="2:15" ht="24.95" customHeight="1">
      <c r="B43" s="251" t="s">
        <v>345</v>
      </c>
      <c r="C43" s="252">
        <v>1</v>
      </c>
      <c r="D43" s="252">
        <v>0</v>
      </c>
      <c r="E43" s="252">
        <v>0</v>
      </c>
      <c r="F43" s="252">
        <v>0</v>
      </c>
      <c r="G43" s="253">
        <v>0</v>
      </c>
      <c r="H43" s="254">
        <v>0</v>
      </c>
      <c r="I43" s="254">
        <v>0</v>
      </c>
      <c r="J43" s="254">
        <v>0</v>
      </c>
      <c r="K43" s="254">
        <v>1</v>
      </c>
      <c r="L43" s="254">
        <v>0</v>
      </c>
      <c r="M43" s="254">
        <v>0</v>
      </c>
      <c r="N43" s="254">
        <v>0</v>
      </c>
      <c r="O43" s="255">
        <f t="shared" si="0"/>
        <v>2</v>
      </c>
    </row>
    <row r="44" spans="2:15" ht="24.95" customHeight="1">
      <c r="B44" s="251" t="s">
        <v>153</v>
      </c>
      <c r="C44" s="252">
        <v>0</v>
      </c>
      <c r="D44" s="252">
        <v>0</v>
      </c>
      <c r="E44" s="252">
        <v>0</v>
      </c>
      <c r="F44" s="252">
        <v>0</v>
      </c>
      <c r="G44" s="253">
        <v>0</v>
      </c>
      <c r="H44" s="254">
        <v>0</v>
      </c>
      <c r="I44" s="254">
        <v>0</v>
      </c>
      <c r="J44" s="254">
        <v>1</v>
      </c>
      <c r="K44" s="254">
        <v>0</v>
      </c>
      <c r="L44" s="254">
        <v>0</v>
      </c>
      <c r="M44" s="254">
        <v>0</v>
      </c>
      <c r="N44" s="254">
        <v>0</v>
      </c>
      <c r="O44" s="255">
        <f t="shared" si="0"/>
        <v>1</v>
      </c>
    </row>
    <row r="45" spans="2:15" ht="24.95" customHeight="1">
      <c r="B45" s="251" t="s">
        <v>346</v>
      </c>
      <c r="C45" s="252">
        <v>0</v>
      </c>
      <c r="D45" s="252">
        <v>0</v>
      </c>
      <c r="E45" s="252">
        <v>1</v>
      </c>
      <c r="F45" s="252">
        <v>0</v>
      </c>
      <c r="G45" s="253">
        <v>0</v>
      </c>
      <c r="H45" s="254">
        <v>0</v>
      </c>
      <c r="I45" s="254">
        <v>0</v>
      </c>
      <c r="J45" s="254">
        <v>0</v>
      </c>
      <c r="K45" s="254">
        <v>0</v>
      </c>
      <c r="L45" s="254">
        <v>0</v>
      </c>
      <c r="M45" s="254">
        <v>0</v>
      </c>
      <c r="N45" s="254">
        <v>0</v>
      </c>
      <c r="O45" s="255">
        <f t="shared" si="0"/>
        <v>1</v>
      </c>
    </row>
    <row r="46" spans="2:15" ht="24.95" customHeight="1">
      <c r="B46" s="251" t="s">
        <v>154</v>
      </c>
      <c r="C46" s="252">
        <v>0</v>
      </c>
      <c r="D46" s="252">
        <v>1</v>
      </c>
      <c r="E46" s="252">
        <v>0</v>
      </c>
      <c r="F46" s="252">
        <v>0</v>
      </c>
      <c r="G46" s="253">
        <v>0</v>
      </c>
      <c r="H46" s="254">
        <v>0</v>
      </c>
      <c r="I46" s="254">
        <v>0</v>
      </c>
      <c r="J46" s="254">
        <v>0</v>
      </c>
      <c r="K46" s="254">
        <v>1</v>
      </c>
      <c r="L46" s="254">
        <v>0</v>
      </c>
      <c r="M46" s="254">
        <v>0</v>
      </c>
      <c r="N46" s="254">
        <v>0</v>
      </c>
      <c r="O46" s="255">
        <f t="shared" si="0"/>
        <v>2</v>
      </c>
    </row>
    <row r="47" spans="2:15" ht="24.95" customHeight="1">
      <c r="B47" s="251" t="s">
        <v>155</v>
      </c>
      <c r="C47" s="252">
        <v>0</v>
      </c>
      <c r="D47" s="252">
        <v>0</v>
      </c>
      <c r="E47" s="252">
        <v>1</v>
      </c>
      <c r="F47" s="252">
        <v>0</v>
      </c>
      <c r="G47" s="253">
        <v>0</v>
      </c>
      <c r="H47" s="254">
        <v>0</v>
      </c>
      <c r="I47" s="254">
        <v>0</v>
      </c>
      <c r="J47" s="254">
        <v>0</v>
      </c>
      <c r="K47" s="254">
        <v>1</v>
      </c>
      <c r="L47" s="254">
        <v>1</v>
      </c>
      <c r="M47" s="254">
        <v>0</v>
      </c>
      <c r="N47" s="254">
        <v>0</v>
      </c>
      <c r="O47" s="255">
        <f t="shared" si="0"/>
        <v>3</v>
      </c>
    </row>
    <row r="48" spans="2:15" ht="24.95" customHeight="1">
      <c r="B48" s="251" t="s">
        <v>156</v>
      </c>
      <c r="C48" s="252">
        <v>0</v>
      </c>
      <c r="D48" s="252">
        <v>0</v>
      </c>
      <c r="E48" s="252">
        <v>0</v>
      </c>
      <c r="F48" s="252">
        <v>0</v>
      </c>
      <c r="G48" s="253">
        <v>0</v>
      </c>
      <c r="H48" s="254">
        <v>0</v>
      </c>
      <c r="I48" s="254">
        <v>0</v>
      </c>
      <c r="J48" s="254">
        <v>0</v>
      </c>
      <c r="K48" s="254">
        <v>1</v>
      </c>
      <c r="L48" s="254">
        <v>0</v>
      </c>
      <c r="M48" s="254">
        <v>0</v>
      </c>
      <c r="N48" s="254">
        <v>0</v>
      </c>
      <c r="O48" s="255">
        <f t="shared" si="0"/>
        <v>1</v>
      </c>
    </row>
    <row r="49" spans="2:15" ht="24.95" customHeight="1">
      <c r="B49" s="251" t="s">
        <v>157</v>
      </c>
      <c r="C49" s="252">
        <v>1</v>
      </c>
      <c r="D49" s="252">
        <v>0</v>
      </c>
      <c r="E49" s="252">
        <v>0</v>
      </c>
      <c r="F49" s="252">
        <v>1</v>
      </c>
      <c r="G49" s="253">
        <v>0</v>
      </c>
      <c r="H49" s="254">
        <v>0</v>
      </c>
      <c r="I49" s="254">
        <v>1</v>
      </c>
      <c r="J49" s="254">
        <v>0</v>
      </c>
      <c r="K49" s="254">
        <v>0</v>
      </c>
      <c r="L49" s="254">
        <v>0</v>
      </c>
      <c r="M49" s="254">
        <v>0</v>
      </c>
      <c r="N49" s="254">
        <v>1</v>
      </c>
      <c r="O49" s="255">
        <f t="shared" si="0"/>
        <v>4</v>
      </c>
    </row>
    <row r="50" spans="2:15" ht="24.95" customHeight="1">
      <c r="B50" s="251" t="s">
        <v>158</v>
      </c>
      <c r="C50" s="252">
        <v>0</v>
      </c>
      <c r="D50" s="252">
        <v>0</v>
      </c>
      <c r="E50" s="252">
        <v>0</v>
      </c>
      <c r="F50" s="252">
        <v>1</v>
      </c>
      <c r="G50" s="253">
        <v>0</v>
      </c>
      <c r="H50" s="254">
        <v>0</v>
      </c>
      <c r="I50" s="254">
        <v>0</v>
      </c>
      <c r="J50" s="254">
        <v>0</v>
      </c>
      <c r="K50" s="254">
        <v>0</v>
      </c>
      <c r="L50" s="254">
        <v>0</v>
      </c>
      <c r="M50" s="254">
        <v>0</v>
      </c>
      <c r="N50" s="254">
        <v>0</v>
      </c>
      <c r="O50" s="255">
        <f t="shared" si="0"/>
        <v>1</v>
      </c>
    </row>
    <row r="51" spans="2:15" ht="24.95" customHeight="1">
      <c r="B51" s="251" t="s">
        <v>159</v>
      </c>
      <c r="C51" s="252">
        <v>0</v>
      </c>
      <c r="D51" s="252">
        <v>0</v>
      </c>
      <c r="E51" s="252">
        <v>0</v>
      </c>
      <c r="F51" s="252">
        <v>1</v>
      </c>
      <c r="G51" s="253">
        <v>1</v>
      </c>
      <c r="H51" s="254">
        <v>0</v>
      </c>
      <c r="I51" s="254">
        <v>1</v>
      </c>
      <c r="J51" s="254">
        <v>0</v>
      </c>
      <c r="K51" s="254">
        <v>0</v>
      </c>
      <c r="L51" s="254">
        <v>0</v>
      </c>
      <c r="M51" s="254">
        <v>0</v>
      </c>
      <c r="N51" s="254">
        <v>0</v>
      </c>
      <c r="O51" s="255">
        <f t="shared" si="0"/>
        <v>3</v>
      </c>
    </row>
    <row r="52" spans="2:15" ht="24.95" customHeight="1">
      <c r="B52" s="251" t="s">
        <v>160</v>
      </c>
      <c r="C52" s="252">
        <v>0</v>
      </c>
      <c r="D52" s="252">
        <v>0</v>
      </c>
      <c r="E52" s="252">
        <v>0</v>
      </c>
      <c r="F52" s="252">
        <v>0</v>
      </c>
      <c r="G52" s="253">
        <v>0</v>
      </c>
      <c r="H52" s="254">
        <v>0</v>
      </c>
      <c r="I52" s="254">
        <v>1</v>
      </c>
      <c r="J52" s="254">
        <v>0</v>
      </c>
      <c r="K52" s="254">
        <v>0</v>
      </c>
      <c r="L52" s="254">
        <v>0</v>
      </c>
      <c r="M52" s="254">
        <v>0</v>
      </c>
      <c r="N52" s="254">
        <v>0</v>
      </c>
      <c r="O52" s="255">
        <f t="shared" si="0"/>
        <v>1</v>
      </c>
    </row>
    <row r="53" spans="2:15" ht="24.95" customHeight="1">
      <c r="B53" s="251" t="s">
        <v>161</v>
      </c>
      <c r="C53" s="252">
        <v>1</v>
      </c>
      <c r="D53" s="252">
        <v>1</v>
      </c>
      <c r="E53" s="252">
        <v>1</v>
      </c>
      <c r="F53" s="252">
        <v>2</v>
      </c>
      <c r="G53" s="253">
        <v>1</v>
      </c>
      <c r="H53" s="254">
        <v>0</v>
      </c>
      <c r="I53" s="254">
        <v>5</v>
      </c>
      <c r="J53" s="254">
        <v>2</v>
      </c>
      <c r="K53" s="254">
        <v>0</v>
      </c>
      <c r="L53" s="254">
        <v>1</v>
      </c>
      <c r="M53" s="254">
        <v>0</v>
      </c>
      <c r="N53" s="254">
        <v>1</v>
      </c>
      <c r="O53" s="255">
        <f t="shared" si="0"/>
        <v>15</v>
      </c>
    </row>
    <row r="54" spans="2:15" ht="24.95" customHeight="1">
      <c r="B54" s="251" t="s">
        <v>162</v>
      </c>
      <c r="C54" s="252">
        <v>0</v>
      </c>
      <c r="D54" s="252">
        <v>0</v>
      </c>
      <c r="E54" s="252">
        <v>0</v>
      </c>
      <c r="F54" s="252">
        <v>1</v>
      </c>
      <c r="G54" s="253">
        <v>0</v>
      </c>
      <c r="H54" s="254">
        <v>0</v>
      </c>
      <c r="I54" s="254">
        <v>0</v>
      </c>
      <c r="J54" s="254">
        <v>0</v>
      </c>
      <c r="K54" s="254">
        <v>1</v>
      </c>
      <c r="L54" s="254">
        <v>0</v>
      </c>
      <c r="M54" s="254">
        <v>0</v>
      </c>
      <c r="N54" s="254">
        <v>0</v>
      </c>
      <c r="O54" s="255">
        <f t="shared" si="0"/>
        <v>2</v>
      </c>
    </row>
    <row r="55" spans="2:15" ht="24.95" customHeight="1">
      <c r="B55" s="251" t="s">
        <v>163</v>
      </c>
      <c r="C55" s="252">
        <v>0</v>
      </c>
      <c r="D55" s="252">
        <v>0</v>
      </c>
      <c r="E55" s="252">
        <v>0</v>
      </c>
      <c r="F55" s="252">
        <v>0</v>
      </c>
      <c r="G55" s="253">
        <v>0</v>
      </c>
      <c r="H55" s="254">
        <v>1</v>
      </c>
      <c r="I55" s="254">
        <v>0</v>
      </c>
      <c r="J55" s="254">
        <v>1</v>
      </c>
      <c r="K55" s="254">
        <v>0</v>
      </c>
      <c r="L55" s="254">
        <v>0</v>
      </c>
      <c r="M55" s="254">
        <v>0</v>
      </c>
      <c r="N55" s="254">
        <v>0</v>
      </c>
      <c r="O55" s="255">
        <f t="shared" si="0"/>
        <v>2</v>
      </c>
    </row>
    <row r="56" spans="2:15" ht="24.95" customHeight="1">
      <c r="B56" s="251" t="s">
        <v>347</v>
      </c>
      <c r="C56" s="252">
        <v>0</v>
      </c>
      <c r="D56" s="252">
        <v>0</v>
      </c>
      <c r="E56" s="252">
        <v>0</v>
      </c>
      <c r="F56" s="252">
        <v>0</v>
      </c>
      <c r="G56" s="253">
        <v>0</v>
      </c>
      <c r="H56" s="254">
        <v>0</v>
      </c>
      <c r="I56" s="254">
        <v>0</v>
      </c>
      <c r="J56" s="254">
        <v>0</v>
      </c>
      <c r="K56" s="254">
        <v>1</v>
      </c>
      <c r="L56" s="254">
        <v>0</v>
      </c>
      <c r="M56" s="254">
        <v>0</v>
      </c>
      <c r="N56" s="254">
        <v>0</v>
      </c>
      <c r="O56" s="255">
        <f t="shared" si="0"/>
        <v>1</v>
      </c>
    </row>
    <row r="57" spans="2:15" ht="24.95" customHeight="1">
      <c r="B57" s="251" t="s">
        <v>164</v>
      </c>
      <c r="C57" s="252">
        <v>0</v>
      </c>
      <c r="D57" s="252">
        <v>0</v>
      </c>
      <c r="E57" s="252">
        <v>1</v>
      </c>
      <c r="F57" s="252">
        <v>0</v>
      </c>
      <c r="G57" s="253">
        <v>0</v>
      </c>
      <c r="H57" s="254">
        <v>0</v>
      </c>
      <c r="I57" s="254">
        <v>0</v>
      </c>
      <c r="J57" s="254">
        <v>0</v>
      </c>
      <c r="K57" s="254">
        <v>0</v>
      </c>
      <c r="L57" s="254">
        <v>0</v>
      </c>
      <c r="M57" s="254">
        <v>0</v>
      </c>
      <c r="N57" s="254">
        <v>1</v>
      </c>
      <c r="O57" s="255">
        <f t="shared" si="0"/>
        <v>2</v>
      </c>
    </row>
    <row r="58" spans="2:15" ht="24.95" customHeight="1">
      <c r="B58" s="251" t="s">
        <v>165</v>
      </c>
      <c r="C58" s="252">
        <v>0</v>
      </c>
      <c r="D58" s="252">
        <v>0</v>
      </c>
      <c r="E58" s="252">
        <v>0</v>
      </c>
      <c r="F58" s="252">
        <v>0</v>
      </c>
      <c r="G58" s="253">
        <v>0</v>
      </c>
      <c r="H58" s="254">
        <v>0</v>
      </c>
      <c r="I58" s="254">
        <v>1</v>
      </c>
      <c r="J58" s="254">
        <v>0</v>
      </c>
      <c r="K58" s="254">
        <v>0</v>
      </c>
      <c r="L58" s="254">
        <v>0</v>
      </c>
      <c r="M58" s="254">
        <v>0</v>
      </c>
      <c r="N58" s="254">
        <v>0</v>
      </c>
      <c r="O58" s="255">
        <f t="shared" si="0"/>
        <v>1</v>
      </c>
    </row>
    <row r="59" spans="2:15" ht="24.95" customHeight="1">
      <c r="B59" s="251" t="s">
        <v>348</v>
      </c>
      <c r="C59" s="252">
        <v>0</v>
      </c>
      <c r="D59" s="252">
        <v>1</v>
      </c>
      <c r="E59" s="252">
        <v>1</v>
      </c>
      <c r="F59" s="252">
        <v>0</v>
      </c>
      <c r="G59" s="253">
        <v>0</v>
      </c>
      <c r="H59" s="254">
        <v>0</v>
      </c>
      <c r="I59" s="254">
        <v>0</v>
      </c>
      <c r="J59" s="254">
        <v>0</v>
      </c>
      <c r="K59" s="254">
        <v>0</v>
      </c>
      <c r="L59" s="254">
        <v>0</v>
      </c>
      <c r="M59" s="254">
        <v>0</v>
      </c>
      <c r="N59" s="254">
        <v>0</v>
      </c>
      <c r="O59" s="255">
        <f t="shared" si="0"/>
        <v>2</v>
      </c>
    </row>
    <row r="60" spans="2:15" ht="24.95" customHeight="1">
      <c r="B60" s="251" t="s">
        <v>349</v>
      </c>
      <c r="C60" s="252">
        <v>0</v>
      </c>
      <c r="D60" s="252">
        <v>0</v>
      </c>
      <c r="E60" s="252">
        <v>0</v>
      </c>
      <c r="F60" s="252">
        <v>0</v>
      </c>
      <c r="G60" s="253">
        <v>0</v>
      </c>
      <c r="H60" s="254">
        <v>0</v>
      </c>
      <c r="I60" s="254">
        <v>0</v>
      </c>
      <c r="J60" s="254">
        <v>0</v>
      </c>
      <c r="K60" s="254">
        <v>0</v>
      </c>
      <c r="L60" s="254">
        <v>0</v>
      </c>
      <c r="M60" s="254">
        <v>1</v>
      </c>
      <c r="N60" s="254">
        <v>1</v>
      </c>
      <c r="O60" s="255">
        <f t="shared" si="0"/>
        <v>2</v>
      </c>
    </row>
    <row r="61" spans="2:15" ht="24.95" customHeight="1">
      <c r="B61" s="251" t="s">
        <v>166</v>
      </c>
      <c r="C61" s="252">
        <v>0</v>
      </c>
      <c r="D61" s="252">
        <v>0</v>
      </c>
      <c r="E61" s="252">
        <v>0</v>
      </c>
      <c r="F61" s="252">
        <v>1</v>
      </c>
      <c r="G61" s="253">
        <v>0</v>
      </c>
      <c r="H61" s="254">
        <v>0</v>
      </c>
      <c r="I61" s="254">
        <v>0</v>
      </c>
      <c r="J61" s="254">
        <v>0</v>
      </c>
      <c r="K61" s="254">
        <v>0</v>
      </c>
      <c r="L61" s="254">
        <v>0</v>
      </c>
      <c r="M61" s="254">
        <v>0</v>
      </c>
      <c r="N61" s="254">
        <v>0</v>
      </c>
      <c r="O61" s="255">
        <f t="shared" si="0"/>
        <v>1</v>
      </c>
    </row>
    <row r="62" spans="2:15" ht="24.95" customHeight="1">
      <c r="B62" s="251" t="s">
        <v>167</v>
      </c>
      <c r="C62" s="252">
        <v>0</v>
      </c>
      <c r="D62" s="252">
        <v>0</v>
      </c>
      <c r="E62" s="252">
        <v>0</v>
      </c>
      <c r="F62" s="252">
        <v>0</v>
      </c>
      <c r="G62" s="253">
        <v>0</v>
      </c>
      <c r="H62" s="254">
        <v>0</v>
      </c>
      <c r="I62" s="254">
        <v>2</v>
      </c>
      <c r="J62" s="254">
        <v>0</v>
      </c>
      <c r="K62" s="254">
        <v>0</v>
      </c>
      <c r="L62" s="254">
        <v>0</v>
      </c>
      <c r="M62" s="254">
        <v>0</v>
      </c>
      <c r="N62" s="254">
        <v>0</v>
      </c>
      <c r="O62" s="255">
        <f t="shared" si="0"/>
        <v>2</v>
      </c>
    </row>
    <row r="63" spans="2:15" ht="24.95" customHeight="1">
      <c r="B63" s="251" t="s">
        <v>168</v>
      </c>
      <c r="C63" s="252">
        <v>0</v>
      </c>
      <c r="D63" s="252">
        <v>0</v>
      </c>
      <c r="E63" s="252">
        <v>0</v>
      </c>
      <c r="F63" s="252">
        <v>0</v>
      </c>
      <c r="G63" s="253">
        <v>1</v>
      </c>
      <c r="H63" s="254">
        <v>0</v>
      </c>
      <c r="I63" s="254">
        <v>0</v>
      </c>
      <c r="J63" s="254">
        <v>0</v>
      </c>
      <c r="K63" s="254">
        <v>0</v>
      </c>
      <c r="L63" s="254">
        <v>1</v>
      </c>
      <c r="M63" s="254">
        <v>0</v>
      </c>
      <c r="N63" s="254">
        <v>0</v>
      </c>
      <c r="O63" s="255">
        <f t="shared" si="0"/>
        <v>2</v>
      </c>
    </row>
    <row r="64" spans="2:15" ht="24.95" customHeight="1">
      <c r="B64" s="251" t="s">
        <v>350</v>
      </c>
      <c r="C64" s="252">
        <v>0</v>
      </c>
      <c r="D64" s="252">
        <v>0</v>
      </c>
      <c r="E64" s="252">
        <v>0</v>
      </c>
      <c r="F64" s="252">
        <v>0</v>
      </c>
      <c r="G64" s="253">
        <v>0</v>
      </c>
      <c r="H64" s="254">
        <v>1</v>
      </c>
      <c r="I64" s="254">
        <v>0</v>
      </c>
      <c r="J64" s="254">
        <v>0</v>
      </c>
      <c r="K64" s="254">
        <v>0</v>
      </c>
      <c r="L64" s="254">
        <v>0</v>
      </c>
      <c r="M64" s="254">
        <v>0</v>
      </c>
      <c r="N64" s="254">
        <v>0</v>
      </c>
      <c r="O64" s="255">
        <f t="shared" si="0"/>
        <v>1</v>
      </c>
    </row>
    <row r="65" spans="2:15" ht="24.95" customHeight="1">
      <c r="B65" s="251" t="s">
        <v>169</v>
      </c>
      <c r="C65" s="252">
        <v>0</v>
      </c>
      <c r="D65" s="252">
        <v>2</v>
      </c>
      <c r="E65" s="252">
        <v>0</v>
      </c>
      <c r="F65" s="252">
        <v>0</v>
      </c>
      <c r="G65" s="253">
        <v>0</v>
      </c>
      <c r="H65" s="254">
        <v>0</v>
      </c>
      <c r="I65" s="254">
        <v>0</v>
      </c>
      <c r="J65" s="254">
        <v>4</v>
      </c>
      <c r="K65" s="254">
        <v>1</v>
      </c>
      <c r="L65" s="254">
        <v>0</v>
      </c>
      <c r="M65" s="254">
        <v>0</v>
      </c>
      <c r="N65" s="254">
        <v>0</v>
      </c>
      <c r="O65" s="255">
        <f t="shared" si="0"/>
        <v>7</v>
      </c>
    </row>
    <row r="66" spans="2:15" ht="24.95" customHeight="1">
      <c r="B66" s="251" t="s">
        <v>170</v>
      </c>
      <c r="C66" s="252">
        <v>0</v>
      </c>
      <c r="D66" s="252">
        <v>1</v>
      </c>
      <c r="E66" s="252">
        <v>0</v>
      </c>
      <c r="F66" s="252">
        <v>0</v>
      </c>
      <c r="G66" s="253">
        <v>0</v>
      </c>
      <c r="H66" s="254">
        <v>0</v>
      </c>
      <c r="I66" s="254">
        <v>0</v>
      </c>
      <c r="J66" s="254">
        <v>1</v>
      </c>
      <c r="K66" s="254">
        <v>0</v>
      </c>
      <c r="L66" s="254">
        <v>0</v>
      </c>
      <c r="M66" s="254">
        <v>0</v>
      </c>
      <c r="N66" s="254">
        <v>1</v>
      </c>
      <c r="O66" s="255">
        <f t="shared" si="0"/>
        <v>3</v>
      </c>
    </row>
    <row r="67" spans="2:15" ht="24.95" customHeight="1">
      <c r="B67" s="251" t="s">
        <v>171</v>
      </c>
      <c r="C67" s="252">
        <v>0</v>
      </c>
      <c r="D67" s="252">
        <v>0</v>
      </c>
      <c r="E67" s="252">
        <v>0</v>
      </c>
      <c r="F67" s="252">
        <v>0</v>
      </c>
      <c r="G67" s="253">
        <v>0</v>
      </c>
      <c r="H67" s="254">
        <v>0</v>
      </c>
      <c r="I67" s="254">
        <v>1</v>
      </c>
      <c r="J67" s="254">
        <v>0</v>
      </c>
      <c r="K67" s="254">
        <v>0</v>
      </c>
      <c r="L67" s="254">
        <v>0</v>
      </c>
      <c r="M67" s="254">
        <v>0</v>
      </c>
      <c r="N67" s="254">
        <v>0</v>
      </c>
      <c r="O67" s="255">
        <f t="shared" si="0"/>
        <v>1</v>
      </c>
    </row>
    <row r="68" spans="2:15" ht="24.95" customHeight="1">
      <c r="B68" s="256" t="s">
        <v>351</v>
      </c>
      <c r="C68" s="257">
        <v>0</v>
      </c>
      <c r="D68" s="257">
        <v>1</v>
      </c>
      <c r="E68" s="257">
        <v>0</v>
      </c>
      <c r="F68" s="257">
        <v>0</v>
      </c>
      <c r="G68" s="258">
        <v>0</v>
      </c>
      <c r="H68" s="259">
        <v>0</v>
      </c>
      <c r="I68" s="259">
        <v>0</v>
      </c>
      <c r="J68" s="259">
        <v>1</v>
      </c>
      <c r="K68" s="259">
        <v>0</v>
      </c>
      <c r="L68" s="259">
        <v>0</v>
      </c>
      <c r="M68" s="259">
        <v>0</v>
      </c>
      <c r="N68" s="259">
        <v>0</v>
      </c>
      <c r="O68" s="255">
        <f t="shared" si="0"/>
        <v>2</v>
      </c>
    </row>
    <row r="69" spans="2:15" ht="24.95" customHeight="1">
      <c r="B69" s="256" t="s">
        <v>352</v>
      </c>
      <c r="C69" s="257">
        <v>0</v>
      </c>
      <c r="D69" s="257">
        <v>0</v>
      </c>
      <c r="E69" s="257">
        <v>0</v>
      </c>
      <c r="F69" s="257">
        <v>0</v>
      </c>
      <c r="G69" s="258">
        <v>0</v>
      </c>
      <c r="H69" s="259">
        <v>0</v>
      </c>
      <c r="I69" s="259">
        <v>1</v>
      </c>
      <c r="J69" s="259">
        <v>0</v>
      </c>
      <c r="K69" s="259">
        <v>0</v>
      </c>
      <c r="L69" s="259">
        <v>0</v>
      </c>
      <c r="M69" s="259">
        <v>0</v>
      </c>
      <c r="N69" s="259">
        <v>0</v>
      </c>
      <c r="O69" s="255">
        <f t="shared" si="0"/>
        <v>1</v>
      </c>
    </row>
    <row r="70" spans="2:15" ht="24.95" customHeight="1">
      <c r="B70" s="256" t="s">
        <v>172</v>
      </c>
      <c r="C70" s="257">
        <v>3</v>
      </c>
      <c r="D70" s="257">
        <v>4</v>
      </c>
      <c r="E70" s="257">
        <v>4</v>
      </c>
      <c r="F70" s="257">
        <v>3</v>
      </c>
      <c r="G70" s="258">
        <v>7</v>
      </c>
      <c r="H70" s="259">
        <v>1</v>
      </c>
      <c r="I70" s="259">
        <v>5</v>
      </c>
      <c r="J70" s="259">
        <v>5</v>
      </c>
      <c r="K70" s="259">
        <v>1</v>
      </c>
      <c r="L70" s="259">
        <v>9</v>
      </c>
      <c r="M70" s="259">
        <v>0</v>
      </c>
      <c r="N70" s="259">
        <v>4</v>
      </c>
      <c r="O70" s="255">
        <f t="shared" si="0"/>
        <v>46</v>
      </c>
    </row>
    <row r="71" spans="2:15" ht="24.95" customHeight="1">
      <c r="B71" s="256" t="s">
        <v>173</v>
      </c>
      <c r="C71" s="257">
        <v>0</v>
      </c>
      <c r="D71" s="257">
        <v>0</v>
      </c>
      <c r="E71" s="257">
        <v>0</v>
      </c>
      <c r="F71" s="257">
        <v>0</v>
      </c>
      <c r="G71" s="258">
        <v>0</v>
      </c>
      <c r="H71" s="259">
        <v>0</v>
      </c>
      <c r="I71" s="259">
        <v>0</v>
      </c>
      <c r="J71" s="259">
        <v>0</v>
      </c>
      <c r="K71" s="259">
        <v>2</v>
      </c>
      <c r="L71" s="259">
        <v>0</v>
      </c>
      <c r="M71" s="259">
        <v>0</v>
      </c>
      <c r="N71" s="259">
        <v>0</v>
      </c>
      <c r="O71" s="255">
        <f t="shared" si="0"/>
        <v>2</v>
      </c>
    </row>
    <row r="72" spans="2:15" ht="24.95" customHeight="1">
      <c r="B72" s="256" t="s">
        <v>174</v>
      </c>
      <c r="C72" s="257">
        <v>0</v>
      </c>
      <c r="D72" s="257">
        <v>0</v>
      </c>
      <c r="E72" s="257">
        <v>2</v>
      </c>
      <c r="F72" s="257">
        <v>3</v>
      </c>
      <c r="G72" s="258">
        <v>0</v>
      </c>
      <c r="H72" s="259">
        <v>0</v>
      </c>
      <c r="I72" s="259">
        <v>0</v>
      </c>
      <c r="J72" s="259">
        <v>1</v>
      </c>
      <c r="K72" s="259">
        <v>1</v>
      </c>
      <c r="L72" s="259">
        <v>0</v>
      </c>
      <c r="M72" s="259">
        <v>0</v>
      </c>
      <c r="N72" s="259">
        <v>0</v>
      </c>
      <c r="O72" s="255">
        <f t="shared" si="0"/>
        <v>7</v>
      </c>
    </row>
    <row r="73" spans="2:15" ht="24.95" customHeight="1">
      <c r="B73" s="256" t="s">
        <v>175</v>
      </c>
      <c r="C73" s="257">
        <v>1</v>
      </c>
      <c r="D73" s="257">
        <v>1</v>
      </c>
      <c r="E73" s="257">
        <v>0</v>
      </c>
      <c r="F73" s="257">
        <v>0</v>
      </c>
      <c r="G73" s="258">
        <v>0</v>
      </c>
      <c r="H73" s="259">
        <v>0</v>
      </c>
      <c r="I73" s="259">
        <v>0</v>
      </c>
      <c r="J73" s="259">
        <v>0</v>
      </c>
      <c r="K73" s="259">
        <v>0</v>
      </c>
      <c r="L73" s="259">
        <v>0</v>
      </c>
      <c r="M73" s="259">
        <v>1</v>
      </c>
      <c r="N73" s="259">
        <v>0</v>
      </c>
      <c r="O73" s="255">
        <f t="shared" si="0"/>
        <v>3</v>
      </c>
    </row>
    <row r="74" spans="2:15" ht="24.95" customHeight="1">
      <c r="B74" s="256" t="s">
        <v>176</v>
      </c>
      <c r="C74" s="257">
        <v>0</v>
      </c>
      <c r="D74" s="257">
        <v>0</v>
      </c>
      <c r="E74" s="257">
        <v>0</v>
      </c>
      <c r="F74" s="257">
        <v>1</v>
      </c>
      <c r="G74" s="258">
        <v>0</v>
      </c>
      <c r="H74" s="259">
        <v>0</v>
      </c>
      <c r="I74" s="259">
        <v>0</v>
      </c>
      <c r="J74" s="259">
        <v>0</v>
      </c>
      <c r="K74" s="259">
        <v>0</v>
      </c>
      <c r="L74" s="259">
        <v>0</v>
      </c>
      <c r="M74" s="259">
        <v>0</v>
      </c>
      <c r="N74" s="259">
        <v>0</v>
      </c>
      <c r="O74" s="255">
        <f t="shared" si="0"/>
        <v>1</v>
      </c>
    </row>
    <row r="75" spans="2:15" ht="24.95" customHeight="1">
      <c r="B75" s="256" t="s">
        <v>177</v>
      </c>
      <c r="C75" s="257">
        <v>3</v>
      </c>
      <c r="D75" s="257">
        <v>1</v>
      </c>
      <c r="E75" s="257">
        <v>6</v>
      </c>
      <c r="F75" s="257">
        <v>0</v>
      </c>
      <c r="G75" s="258">
        <v>4</v>
      </c>
      <c r="H75" s="259">
        <v>2</v>
      </c>
      <c r="I75" s="259">
        <v>3</v>
      </c>
      <c r="J75" s="259">
        <v>1</v>
      </c>
      <c r="K75" s="259">
        <v>3</v>
      </c>
      <c r="L75" s="259">
        <v>4</v>
      </c>
      <c r="M75" s="259">
        <v>0</v>
      </c>
      <c r="N75" s="259">
        <v>0</v>
      </c>
      <c r="O75" s="255">
        <f t="shared" si="0"/>
        <v>27</v>
      </c>
    </row>
    <row r="76" spans="2:15" ht="24.95" customHeight="1">
      <c r="B76" s="256" t="s">
        <v>178</v>
      </c>
      <c r="C76" s="257">
        <v>0</v>
      </c>
      <c r="D76" s="257">
        <v>0</v>
      </c>
      <c r="E76" s="257">
        <v>0</v>
      </c>
      <c r="F76" s="257">
        <v>0</v>
      </c>
      <c r="G76" s="258">
        <v>0</v>
      </c>
      <c r="H76" s="259">
        <v>0</v>
      </c>
      <c r="I76" s="259">
        <v>1</v>
      </c>
      <c r="J76" s="259">
        <v>0</v>
      </c>
      <c r="K76" s="259">
        <v>0</v>
      </c>
      <c r="L76" s="259">
        <v>0</v>
      </c>
      <c r="M76" s="259">
        <v>0</v>
      </c>
      <c r="N76" s="259">
        <v>0</v>
      </c>
      <c r="O76" s="255">
        <f t="shared" si="0"/>
        <v>1</v>
      </c>
    </row>
    <row r="77" spans="2:15" ht="24.95" customHeight="1">
      <c r="B77" s="256" t="s">
        <v>179</v>
      </c>
      <c r="C77" s="257">
        <v>0</v>
      </c>
      <c r="D77" s="257">
        <v>1</v>
      </c>
      <c r="E77" s="257">
        <v>1</v>
      </c>
      <c r="F77" s="257">
        <v>0</v>
      </c>
      <c r="G77" s="258">
        <v>0</v>
      </c>
      <c r="H77" s="259">
        <v>1</v>
      </c>
      <c r="I77" s="259">
        <v>0</v>
      </c>
      <c r="J77" s="259">
        <v>0</v>
      </c>
      <c r="K77" s="259">
        <v>0</v>
      </c>
      <c r="L77" s="259">
        <v>0</v>
      </c>
      <c r="M77" s="259">
        <v>1</v>
      </c>
      <c r="N77" s="259">
        <v>1</v>
      </c>
      <c r="O77" s="255">
        <f t="shared" ref="O77:O107" si="1">SUM(C77:N77)</f>
        <v>5</v>
      </c>
    </row>
    <row r="78" spans="2:15" ht="24.95" customHeight="1">
      <c r="B78" s="256" t="s">
        <v>353</v>
      </c>
      <c r="C78" s="257">
        <v>0</v>
      </c>
      <c r="D78" s="257">
        <v>0</v>
      </c>
      <c r="E78" s="257">
        <v>1</v>
      </c>
      <c r="F78" s="257">
        <v>0</v>
      </c>
      <c r="G78" s="258">
        <v>2</v>
      </c>
      <c r="H78" s="259">
        <v>2</v>
      </c>
      <c r="I78" s="259">
        <v>0</v>
      </c>
      <c r="J78" s="259">
        <v>0</v>
      </c>
      <c r="K78" s="259">
        <v>2</v>
      </c>
      <c r="L78" s="259">
        <v>5</v>
      </c>
      <c r="M78" s="259">
        <v>0</v>
      </c>
      <c r="N78" s="259">
        <v>0</v>
      </c>
      <c r="O78" s="255">
        <f t="shared" si="1"/>
        <v>12</v>
      </c>
    </row>
    <row r="79" spans="2:15" ht="24.95" customHeight="1">
      <c r="B79" s="256" t="s">
        <v>354</v>
      </c>
      <c r="C79" s="257">
        <v>0</v>
      </c>
      <c r="D79" s="257">
        <v>0</v>
      </c>
      <c r="E79" s="257">
        <v>0</v>
      </c>
      <c r="F79" s="257">
        <v>0</v>
      </c>
      <c r="G79" s="258">
        <v>0</v>
      </c>
      <c r="H79" s="259">
        <v>0</v>
      </c>
      <c r="I79" s="259">
        <v>0</v>
      </c>
      <c r="J79" s="259">
        <v>0</v>
      </c>
      <c r="K79" s="259">
        <v>0</v>
      </c>
      <c r="L79" s="259">
        <v>1</v>
      </c>
      <c r="M79" s="259">
        <v>0</v>
      </c>
      <c r="N79" s="259">
        <v>0</v>
      </c>
      <c r="O79" s="255">
        <f t="shared" si="1"/>
        <v>1</v>
      </c>
    </row>
    <row r="80" spans="2:15" ht="24.95" customHeight="1">
      <c r="B80" s="256" t="s">
        <v>180</v>
      </c>
      <c r="C80" s="257">
        <v>0</v>
      </c>
      <c r="D80" s="257">
        <v>0</v>
      </c>
      <c r="E80" s="257">
        <v>0</v>
      </c>
      <c r="F80" s="257">
        <v>0</v>
      </c>
      <c r="G80" s="258">
        <v>1</v>
      </c>
      <c r="H80" s="259">
        <v>0</v>
      </c>
      <c r="I80" s="259">
        <v>0</v>
      </c>
      <c r="J80" s="259">
        <v>0</v>
      </c>
      <c r="K80" s="259">
        <v>0</v>
      </c>
      <c r="L80" s="259">
        <v>0</v>
      </c>
      <c r="M80" s="259">
        <v>0</v>
      </c>
      <c r="N80" s="259">
        <v>0</v>
      </c>
      <c r="O80" s="255">
        <f t="shared" si="1"/>
        <v>1</v>
      </c>
    </row>
    <row r="81" spans="2:15" ht="24.95" customHeight="1">
      <c r="B81" s="256" t="s">
        <v>181</v>
      </c>
      <c r="C81" s="257">
        <v>0</v>
      </c>
      <c r="D81" s="257">
        <v>0</v>
      </c>
      <c r="E81" s="257">
        <v>0</v>
      </c>
      <c r="F81" s="257">
        <v>0</v>
      </c>
      <c r="G81" s="258">
        <v>0</v>
      </c>
      <c r="H81" s="259">
        <v>0</v>
      </c>
      <c r="I81" s="259">
        <v>0</v>
      </c>
      <c r="J81" s="259">
        <v>1</v>
      </c>
      <c r="K81" s="259">
        <v>0</v>
      </c>
      <c r="L81" s="259">
        <v>0</v>
      </c>
      <c r="M81" s="259">
        <v>0</v>
      </c>
      <c r="N81" s="259">
        <v>0</v>
      </c>
      <c r="O81" s="255">
        <f t="shared" si="1"/>
        <v>1</v>
      </c>
    </row>
    <row r="82" spans="2:15" ht="24.95" customHeight="1">
      <c r="B82" s="256" t="s">
        <v>182</v>
      </c>
      <c r="C82" s="257">
        <v>2</v>
      </c>
      <c r="D82" s="257">
        <v>1</v>
      </c>
      <c r="E82" s="257">
        <v>0</v>
      </c>
      <c r="F82" s="257">
        <v>0</v>
      </c>
      <c r="G82" s="258">
        <v>1</v>
      </c>
      <c r="H82" s="259">
        <v>2</v>
      </c>
      <c r="I82" s="259">
        <v>1</v>
      </c>
      <c r="J82" s="259">
        <v>0</v>
      </c>
      <c r="K82" s="259">
        <v>0</v>
      </c>
      <c r="L82" s="259">
        <v>0</v>
      </c>
      <c r="M82" s="259">
        <v>1</v>
      </c>
      <c r="N82" s="259">
        <v>1</v>
      </c>
      <c r="O82" s="255">
        <f t="shared" si="1"/>
        <v>9</v>
      </c>
    </row>
    <row r="83" spans="2:15" ht="24.95" customHeight="1">
      <c r="B83" s="256" t="s">
        <v>183</v>
      </c>
      <c r="C83" s="257">
        <v>0</v>
      </c>
      <c r="D83" s="257">
        <v>0</v>
      </c>
      <c r="E83" s="257">
        <v>0</v>
      </c>
      <c r="F83" s="257">
        <v>0</v>
      </c>
      <c r="G83" s="258">
        <v>0</v>
      </c>
      <c r="H83" s="259">
        <v>0</v>
      </c>
      <c r="I83" s="259">
        <v>0</v>
      </c>
      <c r="J83" s="259">
        <v>1</v>
      </c>
      <c r="K83" s="259">
        <v>0</v>
      </c>
      <c r="L83" s="259">
        <v>0</v>
      </c>
      <c r="M83" s="259">
        <v>0</v>
      </c>
      <c r="N83" s="259">
        <v>0</v>
      </c>
      <c r="O83" s="255">
        <f t="shared" si="1"/>
        <v>1</v>
      </c>
    </row>
    <row r="84" spans="2:15" ht="24.95" customHeight="1">
      <c r="B84" s="256" t="s">
        <v>184</v>
      </c>
      <c r="C84" s="257">
        <v>1</v>
      </c>
      <c r="D84" s="257">
        <v>0</v>
      </c>
      <c r="E84" s="257">
        <v>0</v>
      </c>
      <c r="F84" s="257">
        <v>0</v>
      </c>
      <c r="G84" s="258">
        <v>0</v>
      </c>
      <c r="H84" s="259">
        <v>0</v>
      </c>
      <c r="I84" s="259">
        <v>0</v>
      </c>
      <c r="J84" s="259">
        <v>0</v>
      </c>
      <c r="K84" s="259">
        <v>0</v>
      </c>
      <c r="L84" s="259">
        <v>0</v>
      </c>
      <c r="M84" s="259">
        <v>0</v>
      </c>
      <c r="N84" s="259">
        <v>0</v>
      </c>
      <c r="O84" s="255">
        <f t="shared" si="1"/>
        <v>1</v>
      </c>
    </row>
    <row r="85" spans="2:15" ht="24.95" customHeight="1">
      <c r="B85" s="256" t="s">
        <v>185</v>
      </c>
      <c r="C85" s="257">
        <v>2</v>
      </c>
      <c r="D85" s="257">
        <v>0</v>
      </c>
      <c r="E85" s="257">
        <v>0</v>
      </c>
      <c r="F85" s="257">
        <v>1</v>
      </c>
      <c r="G85" s="258">
        <v>0</v>
      </c>
      <c r="H85" s="259">
        <v>1</v>
      </c>
      <c r="I85" s="259">
        <v>0</v>
      </c>
      <c r="J85" s="259">
        <v>7</v>
      </c>
      <c r="K85" s="259">
        <v>1</v>
      </c>
      <c r="L85" s="259">
        <v>0</v>
      </c>
      <c r="M85" s="259">
        <v>1</v>
      </c>
      <c r="N85" s="259">
        <v>2</v>
      </c>
      <c r="O85" s="255">
        <f t="shared" si="1"/>
        <v>15</v>
      </c>
    </row>
    <row r="86" spans="2:15" ht="24.95" customHeight="1">
      <c r="B86" s="256" t="s">
        <v>186</v>
      </c>
      <c r="C86" s="257">
        <v>0</v>
      </c>
      <c r="D86" s="257">
        <v>0</v>
      </c>
      <c r="E86" s="257">
        <v>0</v>
      </c>
      <c r="F86" s="257">
        <v>0</v>
      </c>
      <c r="G86" s="258">
        <v>0</v>
      </c>
      <c r="H86" s="259">
        <v>0</v>
      </c>
      <c r="I86" s="259">
        <v>1</v>
      </c>
      <c r="J86" s="259">
        <v>0</v>
      </c>
      <c r="K86" s="259">
        <v>0</v>
      </c>
      <c r="L86" s="259">
        <v>0</v>
      </c>
      <c r="M86" s="259">
        <v>0</v>
      </c>
      <c r="N86" s="259">
        <v>0</v>
      </c>
      <c r="O86" s="255">
        <f t="shared" si="1"/>
        <v>1</v>
      </c>
    </row>
    <row r="87" spans="2:15" ht="22.5" customHeight="1">
      <c r="B87" s="256" t="s">
        <v>355</v>
      </c>
      <c r="C87" s="257">
        <v>1</v>
      </c>
      <c r="D87" s="257">
        <v>0</v>
      </c>
      <c r="E87" s="257">
        <v>0</v>
      </c>
      <c r="F87" s="257">
        <v>0</v>
      </c>
      <c r="G87" s="258">
        <v>0</v>
      </c>
      <c r="H87" s="259">
        <v>0</v>
      </c>
      <c r="I87" s="259">
        <v>0</v>
      </c>
      <c r="J87" s="259">
        <v>0</v>
      </c>
      <c r="K87" s="259">
        <v>0</v>
      </c>
      <c r="L87" s="259">
        <v>0</v>
      </c>
      <c r="M87" s="259">
        <v>0</v>
      </c>
      <c r="N87" s="259">
        <v>0</v>
      </c>
      <c r="O87" s="255">
        <f t="shared" si="1"/>
        <v>1</v>
      </c>
    </row>
    <row r="88" spans="2:15" ht="21.75" customHeight="1">
      <c r="B88" s="256" t="s">
        <v>187</v>
      </c>
      <c r="C88" s="257">
        <v>1</v>
      </c>
      <c r="D88" s="257">
        <v>1</v>
      </c>
      <c r="E88" s="257">
        <v>0</v>
      </c>
      <c r="F88" s="257">
        <v>0</v>
      </c>
      <c r="G88" s="258">
        <v>0</v>
      </c>
      <c r="H88" s="259">
        <v>0</v>
      </c>
      <c r="I88" s="259">
        <v>0</v>
      </c>
      <c r="J88" s="259">
        <v>0</v>
      </c>
      <c r="K88" s="259">
        <v>0</v>
      </c>
      <c r="L88" s="259">
        <v>1</v>
      </c>
      <c r="M88" s="259">
        <v>0</v>
      </c>
      <c r="N88" s="259">
        <v>0</v>
      </c>
      <c r="O88" s="255">
        <f t="shared" si="1"/>
        <v>3</v>
      </c>
    </row>
    <row r="89" spans="2:15" ht="24.95" customHeight="1">
      <c r="B89" s="256" t="s">
        <v>356</v>
      </c>
      <c r="C89" s="257">
        <v>0</v>
      </c>
      <c r="D89" s="257">
        <v>0</v>
      </c>
      <c r="E89" s="257">
        <v>0</v>
      </c>
      <c r="F89" s="257">
        <v>0</v>
      </c>
      <c r="G89" s="258">
        <v>0</v>
      </c>
      <c r="H89" s="259">
        <v>0</v>
      </c>
      <c r="I89" s="259">
        <v>0</v>
      </c>
      <c r="J89" s="259">
        <v>0</v>
      </c>
      <c r="K89" s="259">
        <v>0</v>
      </c>
      <c r="L89" s="259">
        <v>1</v>
      </c>
      <c r="M89" s="259">
        <v>0</v>
      </c>
      <c r="N89" s="259">
        <v>0</v>
      </c>
      <c r="O89" s="255">
        <f t="shared" si="1"/>
        <v>1</v>
      </c>
    </row>
    <row r="90" spans="2:15" ht="24.95" customHeight="1">
      <c r="B90" s="256" t="s">
        <v>188</v>
      </c>
      <c r="C90" s="257">
        <v>0</v>
      </c>
      <c r="D90" s="257">
        <v>0</v>
      </c>
      <c r="E90" s="257">
        <v>0</v>
      </c>
      <c r="F90" s="257">
        <v>0</v>
      </c>
      <c r="G90" s="258">
        <v>0</v>
      </c>
      <c r="H90" s="259">
        <v>0</v>
      </c>
      <c r="I90" s="259">
        <v>0</v>
      </c>
      <c r="J90" s="259">
        <v>0</v>
      </c>
      <c r="K90" s="259">
        <v>1</v>
      </c>
      <c r="L90" s="259">
        <v>0</v>
      </c>
      <c r="M90" s="259">
        <v>0</v>
      </c>
      <c r="N90" s="259">
        <v>0</v>
      </c>
      <c r="O90" s="255">
        <f t="shared" si="1"/>
        <v>1</v>
      </c>
    </row>
    <row r="91" spans="2:15" ht="24.95" customHeight="1">
      <c r="B91" s="256" t="s">
        <v>189</v>
      </c>
      <c r="C91" s="257">
        <v>0</v>
      </c>
      <c r="D91" s="257">
        <v>0</v>
      </c>
      <c r="E91" s="257">
        <v>0</v>
      </c>
      <c r="F91" s="257">
        <v>1</v>
      </c>
      <c r="G91" s="258">
        <v>0</v>
      </c>
      <c r="H91" s="259">
        <v>0</v>
      </c>
      <c r="I91" s="259">
        <v>0</v>
      </c>
      <c r="J91" s="259">
        <v>1</v>
      </c>
      <c r="K91" s="259">
        <v>0</v>
      </c>
      <c r="L91" s="259">
        <v>0</v>
      </c>
      <c r="M91" s="259">
        <v>0</v>
      </c>
      <c r="N91" s="259">
        <v>0</v>
      </c>
      <c r="O91" s="255">
        <f t="shared" si="1"/>
        <v>2</v>
      </c>
    </row>
    <row r="92" spans="2:15" ht="24.95" customHeight="1">
      <c r="B92" s="256" t="s">
        <v>190</v>
      </c>
      <c r="C92" s="257">
        <v>0</v>
      </c>
      <c r="D92" s="257">
        <v>0</v>
      </c>
      <c r="E92" s="257">
        <v>0</v>
      </c>
      <c r="F92" s="257">
        <v>2</v>
      </c>
      <c r="G92" s="258">
        <v>0</v>
      </c>
      <c r="H92" s="259">
        <v>0</v>
      </c>
      <c r="I92" s="259">
        <v>1</v>
      </c>
      <c r="J92" s="259">
        <v>0</v>
      </c>
      <c r="K92" s="259">
        <v>0</v>
      </c>
      <c r="L92" s="259">
        <v>0</v>
      </c>
      <c r="M92" s="259">
        <v>0</v>
      </c>
      <c r="N92" s="259">
        <v>0</v>
      </c>
      <c r="O92" s="255">
        <f t="shared" si="1"/>
        <v>3</v>
      </c>
    </row>
    <row r="93" spans="2:15" ht="24.95" customHeight="1">
      <c r="B93" s="256" t="s">
        <v>357</v>
      </c>
      <c r="C93" s="257">
        <v>0</v>
      </c>
      <c r="D93" s="257">
        <v>0</v>
      </c>
      <c r="E93" s="257">
        <v>0</v>
      </c>
      <c r="F93" s="257">
        <v>0</v>
      </c>
      <c r="G93" s="258">
        <v>0</v>
      </c>
      <c r="H93" s="259">
        <v>0</v>
      </c>
      <c r="I93" s="259">
        <v>0</v>
      </c>
      <c r="J93" s="259">
        <v>0</v>
      </c>
      <c r="K93" s="259">
        <v>1</v>
      </c>
      <c r="L93" s="259">
        <v>0</v>
      </c>
      <c r="M93" s="259">
        <v>0</v>
      </c>
      <c r="N93" s="259">
        <v>0</v>
      </c>
      <c r="O93" s="255">
        <f t="shared" si="1"/>
        <v>1</v>
      </c>
    </row>
    <row r="94" spans="2:15" ht="24.95" customHeight="1">
      <c r="B94" s="256" t="s">
        <v>191</v>
      </c>
      <c r="C94" s="257">
        <v>0</v>
      </c>
      <c r="D94" s="257">
        <v>0</v>
      </c>
      <c r="E94" s="257">
        <v>1</v>
      </c>
      <c r="F94" s="257">
        <v>0</v>
      </c>
      <c r="G94" s="258">
        <v>0</v>
      </c>
      <c r="H94" s="259">
        <v>0</v>
      </c>
      <c r="I94" s="259">
        <v>0</v>
      </c>
      <c r="J94" s="259">
        <v>0</v>
      </c>
      <c r="K94" s="259">
        <v>0</v>
      </c>
      <c r="L94" s="259">
        <v>0</v>
      </c>
      <c r="M94" s="259">
        <v>0</v>
      </c>
      <c r="N94" s="259">
        <v>0</v>
      </c>
      <c r="O94" s="255">
        <f t="shared" si="1"/>
        <v>1</v>
      </c>
    </row>
    <row r="95" spans="2:15" ht="24.95" customHeight="1">
      <c r="B95" s="256" t="s">
        <v>192</v>
      </c>
      <c r="C95" s="257">
        <v>0</v>
      </c>
      <c r="D95" s="257">
        <v>4</v>
      </c>
      <c r="E95" s="257">
        <v>2</v>
      </c>
      <c r="F95" s="257">
        <v>2</v>
      </c>
      <c r="G95" s="258">
        <v>0</v>
      </c>
      <c r="H95" s="259">
        <v>0</v>
      </c>
      <c r="I95" s="259">
        <v>3</v>
      </c>
      <c r="J95" s="259">
        <v>1</v>
      </c>
      <c r="K95" s="259">
        <v>1</v>
      </c>
      <c r="L95" s="259">
        <v>3</v>
      </c>
      <c r="M95" s="259">
        <v>2</v>
      </c>
      <c r="N95" s="259">
        <v>1</v>
      </c>
      <c r="O95" s="255">
        <f t="shared" si="1"/>
        <v>19</v>
      </c>
    </row>
    <row r="96" spans="2:15" ht="24.95" customHeight="1">
      <c r="B96" s="256" t="s">
        <v>193</v>
      </c>
      <c r="C96" s="257">
        <v>0</v>
      </c>
      <c r="D96" s="257">
        <v>1</v>
      </c>
      <c r="E96" s="257">
        <v>0</v>
      </c>
      <c r="F96" s="257">
        <v>0</v>
      </c>
      <c r="G96" s="258">
        <v>0</v>
      </c>
      <c r="H96" s="259">
        <v>0</v>
      </c>
      <c r="I96" s="259">
        <v>0</v>
      </c>
      <c r="J96" s="259">
        <v>0</v>
      </c>
      <c r="K96" s="259">
        <v>0</v>
      </c>
      <c r="L96" s="259">
        <v>1</v>
      </c>
      <c r="M96" s="259">
        <v>0</v>
      </c>
      <c r="N96" s="259">
        <v>1</v>
      </c>
      <c r="O96" s="255">
        <f t="shared" si="1"/>
        <v>3</v>
      </c>
    </row>
    <row r="97" spans="2:15" ht="24.95" customHeight="1">
      <c r="B97" s="256" t="s">
        <v>194</v>
      </c>
      <c r="C97" s="257">
        <v>3</v>
      </c>
      <c r="D97" s="257">
        <v>1</v>
      </c>
      <c r="E97" s="257">
        <v>0</v>
      </c>
      <c r="F97" s="257">
        <v>0</v>
      </c>
      <c r="G97" s="258">
        <v>0</v>
      </c>
      <c r="H97" s="259">
        <v>0</v>
      </c>
      <c r="I97" s="259">
        <v>3</v>
      </c>
      <c r="J97" s="259">
        <v>0</v>
      </c>
      <c r="K97" s="259">
        <v>3</v>
      </c>
      <c r="L97" s="259">
        <v>0</v>
      </c>
      <c r="M97" s="259">
        <v>0</v>
      </c>
      <c r="N97" s="259">
        <v>0</v>
      </c>
      <c r="O97" s="255">
        <f t="shared" si="1"/>
        <v>10</v>
      </c>
    </row>
    <row r="98" spans="2:15" ht="24.95" customHeight="1">
      <c r="B98" s="256" t="s">
        <v>195</v>
      </c>
      <c r="C98" s="257">
        <v>0</v>
      </c>
      <c r="D98" s="257">
        <v>0</v>
      </c>
      <c r="E98" s="257">
        <v>0</v>
      </c>
      <c r="F98" s="257">
        <v>0</v>
      </c>
      <c r="G98" s="258">
        <v>0</v>
      </c>
      <c r="H98" s="259">
        <v>1</v>
      </c>
      <c r="I98" s="259">
        <v>0</v>
      </c>
      <c r="J98" s="259">
        <v>1</v>
      </c>
      <c r="K98" s="259">
        <v>0</v>
      </c>
      <c r="L98" s="259">
        <v>3</v>
      </c>
      <c r="M98" s="259">
        <v>1</v>
      </c>
      <c r="N98" s="259">
        <v>0</v>
      </c>
      <c r="O98" s="255">
        <f t="shared" si="1"/>
        <v>6</v>
      </c>
    </row>
    <row r="99" spans="2:15" ht="24.95" customHeight="1">
      <c r="B99" s="256" t="s">
        <v>196</v>
      </c>
      <c r="C99" s="257">
        <v>0</v>
      </c>
      <c r="D99" s="257">
        <v>1</v>
      </c>
      <c r="E99" s="257">
        <v>0</v>
      </c>
      <c r="F99" s="257">
        <v>0</v>
      </c>
      <c r="G99" s="258">
        <v>0</v>
      </c>
      <c r="H99" s="259">
        <v>0</v>
      </c>
      <c r="I99" s="259">
        <v>0</v>
      </c>
      <c r="J99" s="259">
        <v>0</v>
      </c>
      <c r="K99" s="259">
        <v>0</v>
      </c>
      <c r="L99" s="259">
        <v>1</v>
      </c>
      <c r="M99" s="259">
        <v>0</v>
      </c>
      <c r="N99" s="259">
        <v>0</v>
      </c>
      <c r="O99" s="255">
        <f t="shared" si="1"/>
        <v>2</v>
      </c>
    </row>
    <row r="100" spans="2:15" ht="24.95" customHeight="1">
      <c r="B100" s="256" t="s">
        <v>358</v>
      </c>
      <c r="C100" s="257">
        <v>0</v>
      </c>
      <c r="D100" s="257">
        <v>0</v>
      </c>
      <c r="E100" s="257">
        <v>0</v>
      </c>
      <c r="F100" s="257">
        <v>0</v>
      </c>
      <c r="G100" s="258">
        <v>0</v>
      </c>
      <c r="H100" s="259">
        <v>0</v>
      </c>
      <c r="I100" s="259">
        <v>0</v>
      </c>
      <c r="J100" s="259">
        <v>1</v>
      </c>
      <c r="K100" s="259">
        <v>0</v>
      </c>
      <c r="L100" s="259">
        <v>0</v>
      </c>
      <c r="M100" s="259">
        <v>0</v>
      </c>
      <c r="N100" s="259">
        <v>0</v>
      </c>
      <c r="O100" s="255">
        <f t="shared" si="1"/>
        <v>1</v>
      </c>
    </row>
    <row r="101" spans="2:15" ht="24.95" customHeight="1">
      <c r="B101" s="256" t="s">
        <v>197</v>
      </c>
      <c r="C101" s="257">
        <v>0</v>
      </c>
      <c r="D101" s="257">
        <v>0</v>
      </c>
      <c r="E101" s="257">
        <v>0</v>
      </c>
      <c r="F101" s="257">
        <v>0</v>
      </c>
      <c r="G101" s="258">
        <v>0</v>
      </c>
      <c r="H101" s="259">
        <v>1</v>
      </c>
      <c r="I101" s="259">
        <v>0</v>
      </c>
      <c r="J101" s="259">
        <v>0</v>
      </c>
      <c r="K101" s="259">
        <v>0</v>
      </c>
      <c r="L101" s="259">
        <v>0</v>
      </c>
      <c r="M101" s="259">
        <v>0</v>
      </c>
      <c r="N101" s="259">
        <v>0</v>
      </c>
      <c r="O101" s="255">
        <f t="shared" si="1"/>
        <v>1</v>
      </c>
    </row>
    <row r="102" spans="2:15" ht="24.95" customHeight="1">
      <c r="B102" s="256" t="s">
        <v>198</v>
      </c>
      <c r="C102" s="257">
        <v>4</v>
      </c>
      <c r="D102" s="257">
        <v>1</v>
      </c>
      <c r="E102" s="257">
        <v>2</v>
      </c>
      <c r="F102" s="257">
        <v>1</v>
      </c>
      <c r="G102" s="258">
        <v>0</v>
      </c>
      <c r="H102" s="259">
        <v>0</v>
      </c>
      <c r="I102" s="259">
        <v>0</v>
      </c>
      <c r="J102" s="259">
        <v>1</v>
      </c>
      <c r="K102" s="259">
        <v>1</v>
      </c>
      <c r="L102" s="259">
        <v>1</v>
      </c>
      <c r="M102" s="259">
        <v>1</v>
      </c>
      <c r="N102" s="259">
        <v>1</v>
      </c>
      <c r="O102" s="255">
        <f t="shared" si="1"/>
        <v>13</v>
      </c>
    </row>
    <row r="103" spans="2:15" ht="24.95" customHeight="1">
      <c r="B103" s="256" t="s">
        <v>199</v>
      </c>
      <c r="C103" s="257">
        <v>0</v>
      </c>
      <c r="D103" s="257">
        <v>0</v>
      </c>
      <c r="E103" s="257">
        <v>0</v>
      </c>
      <c r="F103" s="257">
        <v>1</v>
      </c>
      <c r="G103" s="258">
        <v>0</v>
      </c>
      <c r="H103" s="259">
        <v>0</v>
      </c>
      <c r="I103" s="259">
        <v>0</v>
      </c>
      <c r="J103" s="259">
        <v>0</v>
      </c>
      <c r="K103" s="259">
        <v>0</v>
      </c>
      <c r="L103" s="259">
        <v>0</v>
      </c>
      <c r="M103" s="259">
        <v>0</v>
      </c>
      <c r="N103" s="259">
        <v>0</v>
      </c>
      <c r="O103" s="255">
        <f t="shared" si="1"/>
        <v>1</v>
      </c>
    </row>
    <row r="104" spans="2:15" ht="24.95" customHeight="1">
      <c r="B104" s="256" t="s">
        <v>200</v>
      </c>
      <c r="C104" s="257">
        <v>0</v>
      </c>
      <c r="D104" s="257">
        <v>0</v>
      </c>
      <c r="E104" s="257">
        <v>0</v>
      </c>
      <c r="F104" s="257">
        <v>0</v>
      </c>
      <c r="G104" s="258">
        <v>0</v>
      </c>
      <c r="H104" s="259">
        <v>2</v>
      </c>
      <c r="I104" s="259">
        <v>1</v>
      </c>
      <c r="J104" s="259">
        <v>0</v>
      </c>
      <c r="K104" s="259">
        <v>0</v>
      </c>
      <c r="L104" s="259">
        <v>0</v>
      </c>
      <c r="M104" s="259">
        <v>1</v>
      </c>
      <c r="N104" s="259">
        <v>2</v>
      </c>
      <c r="O104" s="255">
        <f t="shared" si="1"/>
        <v>6</v>
      </c>
    </row>
    <row r="105" spans="2:15" ht="24.95" customHeight="1">
      <c r="B105" s="256" t="s">
        <v>201</v>
      </c>
      <c r="C105" s="257">
        <v>0</v>
      </c>
      <c r="D105" s="257">
        <v>0</v>
      </c>
      <c r="E105" s="257">
        <v>0</v>
      </c>
      <c r="F105" s="257">
        <v>1</v>
      </c>
      <c r="G105" s="258">
        <v>0</v>
      </c>
      <c r="H105" s="259">
        <v>1</v>
      </c>
      <c r="I105" s="259">
        <v>0</v>
      </c>
      <c r="J105" s="259">
        <v>0</v>
      </c>
      <c r="K105" s="259">
        <v>1</v>
      </c>
      <c r="L105" s="259">
        <v>0</v>
      </c>
      <c r="M105" s="259">
        <v>0</v>
      </c>
      <c r="N105" s="259">
        <v>0</v>
      </c>
      <c r="O105" s="255">
        <f t="shared" si="1"/>
        <v>3</v>
      </c>
    </row>
    <row r="106" spans="2:15" ht="24.95" customHeight="1">
      <c r="B106" s="256" t="s">
        <v>202</v>
      </c>
      <c r="C106" s="257">
        <v>5</v>
      </c>
      <c r="D106" s="257">
        <v>1</v>
      </c>
      <c r="E106" s="257">
        <v>2</v>
      </c>
      <c r="F106" s="257">
        <v>4</v>
      </c>
      <c r="G106" s="258">
        <v>6</v>
      </c>
      <c r="H106" s="259">
        <v>0</v>
      </c>
      <c r="I106" s="259">
        <v>1</v>
      </c>
      <c r="J106" s="259">
        <v>3</v>
      </c>
      <c r="K106" s="259">
        <v>4</v>
      </c>
      <c r="L106" s="259">
        <v>1</v>
      </c>
      <c r="M106" s="259">
        <v>2</v>
      </c>
      <c r="N106" s="259">
        <v>1</v>
      </c>
      <c r="O106" s="255">
        <f t="shared" si="1"/>
        <v>30</v>
      </c>
    </row>
    <row r="107" spans="2:15" ht="24.95" customHeight="1">
      <c r="B107" s="256" t="s">
        <v>203</v>
      </c>
      <c r="C107" s="257">
        <v>1</v>
      </c>
      <c r="D107" s="257">
        <v>0</v>
      </c>
      <c r="E107" s="257">
        <v>0</v>
      </c>
      <c r="F107" s="257">
        <v>0</v>
      </c>
      <c r="G107" s="258">
        <v>0</v>
      </c>
      <c r="H107" s="259">
        <v>0</v>
      </c>
      <c r="I107" s="259">
        <v>0</v>
      </c>
      <c r="J107" s="259">
        <v>0</v>
      </c>
      <c r="K107" s="259">
        <v>0</v>
      </c>
      <c r="L107" s="259">
        <v>0</v>
      </c>
      <c r="M107" s="259">
        <v>0</v>
      </c>
      <c r="N107" s="259">
        <v>0</v>
      </c>
      <c r="O107" s="255">
        <f t="shared" si="1"/>
        <v>1</v>
      </c>
    </row>
    <row r="108" spans="2:15" ht="24.95" customHeight="1" thickBot="1">
      <c r="B108" s="260" t="s">
        <v>28</v>
      </c>
      <c r="C108" s="261">
        <f t="shared" ref="C108:O108" si="2">SUM(C12:C107)</f>
        <v>41</v>
      </c>
      <c r="D108" s="261">
        <f t="shared" si="2"/>
        <v>29</v>
      </c>
      <c r="E108" s="261">
        <f t="shared" si="2"/>
        <v>32</v>
      </c>
      <c r="F108" s="261">
        <f t="shared" si="2"/>
        <v>33</v>
      </c>
      <c r="G108" s="261">
        <f t="shared" si="2"/>
        <v>30</v>
      </c>
      <c r="H108" s="261">
        <f t="shared" si="2"/>
        <v>18</v>
      </c>
      <c r="I108" s="261">
        <f t="shared" si="2"/>
        <v>39</v>
      </c>
      <c r="J108" s="261">
        <f t="shared" si="2"/>
        <v>43</v>
      </c>
      <c r="K108" s="261">
        <f t="shared" si="2"/>
        <v>36</v>
      </c>
      <c r="L108" s="261">
        <f t="shared" si="2"/>
        <v>41</v>
      </c>
      <c r="M108" s="261">
        <f t="shared" si="2"/>
        <v>17</v>
      </c>
      <c r="N108" s="261">
        <f t="shared" si="2"/>
        <v>22</v>
      </c>
      <c r="O108" s="262">
        <f t="shared" si="2"/>
        <v>381</v>
      </c>
    </row>
    <row r="109" spans="2:15">
      <c r="B109" s="245" t="s">
        <v>204</v>
      </c>
    </row>
  </sheetData>
  <mergeCells count="5">
    <mergeCell ref="A5:R5"/>
    <mergeCell ref="A6:R6"/>
    <mergeCell ref="A7:R7"/>
    <mergeCell ref="A9:R9"/>
    <mergeCell ref="B10:O10"/>
  </mergeCells>
  <pageMargins left="0.39370078740157483" right="0.39370078740157483" top="0.23622047244094491" bottom="0.31496062992125984" header="0.27559055118110237" footer="0.31496062992125984"/>
  <pageSetup scale="8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R67"/>
  <sheetViews>
    <sheetView topLeftCell="A19" zoomScale="85" zoomScaleNormal="85" workbookViewId="0">
      <selection activeCell="J18" sqref="J18"/>
    </sheetView>
  </sheetViews>
  <sheetFormatPr baseColWidth="10" defaultRowHeight="12.75"/>
  <cols>
    <col min="1" max="1" width="0.7109375" style="245" customWidth="1"/>
    <col min="2" max="2" width="30.7109375" style="245" customWidth="1"/>
    <col min="3" max="3" width="6.7109375" style="245" customWidth="1"/>
    <col min="4" max="4" width="7.7109375" style="246" customWidth="1"/>
    <col min="5" max="5" width="6.5703125" style="246" customWidth="1"/>
    <col min="6" max="6" width="5.7109375" style="246" customWidth="1"/>
    <col min="7" max="7" width="5.85546875" style="247" customWidth="1"/>
    <col min="8" max="8" width="5.5703125" style="246" customWidth="1"/>
    <col min="9" max="9" width="5" style="246" customWidth="1"/>
    <col min="10" max="10" width="7" style="246" customWidth="1"/>
    <col min="11" max="11" width="10.85546875" style="246" customWidth="1"/>
    <col min="12" max="12" width="8" style="246" customWidth="1"/>
    <col min="13" max="13" width="11.42578125" style="246" customWidth="1"/>
    <col min="14" max="14" width="10" style="246" customWidth="1"/>
    <col min="15" max="15" width="7.42578125" style="245" customWidth="1"/>
    <col min="16" max="16" width="0.85546875" style="245" customWidth="1"/>
    <col min="17" max="17" width="1.7109375" style="245" hidden="1" customWidth="1"/>
    <col min="18" max="18" width="1.85546875" style="245" customWidth="1"/>
    <col min="19" max="16384" width="11.42578125" style="245"/>
  </cols>
  <sheetData>
    <row r="4" spans="1:18" ht="21" customHeight="1">
      <c r="I4" s="248"/>
    </row>
    <row r="5" spans="1:18" s="249" customFormat="1" ht="12.75" customHeight="1">
      <c r="A5" s="330" t="s">
        <v>0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263"/>
      <c r="Q5" s="263"/>
      <c r="R5" s="263"/>
    </row>
    <row r="6" spans="1:18" s="249" customFormat="1" ht="18.75" customHeight="1">
      <c r="A6" s="331" t="s">
        <v>1</v>
      </c>
      <c r="B6" s="331"/>
      <c r="C6" s="331"/>
      <c r="D6" s="331"/>
      <c r="E6" s="331"/>
      <c r="F6" s="331"/>
      <c r="G6" s="331"/>
      <c r="H6" s="331"/>
      <c r="I6" s="331"/>
      <c r="J6" s="331"/>
      <c r="K6" s="331"/>
      <c r="L6" s="331"/>
      <c r="M6" s="331"/>
      <c r="N6" s="331"/>
      <c r="O6" s="331"/>
      <c r="P6" s="264"/>
      <c r="Q6" s="264"/>
      <c r="R6" s="264"/>
    </row>
    <row r="7" spans="1:18" ht="12.75" customHeight="1">
      <c r="A7" s="332" t="s">
        <v>2</v>
      </c>
      <c r="B7" s="332"/>
      <c r="C7" s="332"/>
      <c r="D7" s="332"/>
      <c r="E7" s="332"/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265"/>
      <c r="Q7" s="265"/>
      <c r="R7" s="265"/>
    </row>
    <row r="8" spans="1:18" ht="8.25" customHeight="1"/>
    <row r="9" spans="1:18" ht="15">
      <c r="A9" s="250"/>
      <c r="B9" s="250"/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0"/>
    </row>
    <row r="10" spans="1:18" ht="15.75" thickBot="1">
      <c r="A10" s="337"/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337"/>
      <c r="P10" s="250"/>
      <c r="Q10" s="250"/>
      <c r="R10" s="250"/>
    </row>
    <row r="11" spans="1:18" s="249" customFormat="1" ht="15.75" customHeight="1">
      <c r="A11" s="266"/>
      <c r="B11" s="334" t="s">
        <v>415</v>
      </c>
      <c r="C11" s="335"/>
      <c r="D11" s="335"/>
      <c r="E11" s="335"/>
      <c r="F11" s="335"/>
      <c r="G11" s="335"/>
      <c r="H11" s="335"/>
      <c r="I11" s="335"/>
      <c r="J11" s="335"/>
      <c r="K11" s="335"/>
      <c r="L11" s="335"/>
      <c r="M11" s="335"/>
      <c r="N11" s="335"/>
      <c r="O11" s="336"/>
      <c r="P11" s="266"/>
      <c r="Q11" s="266"/>
      <c r="R11" s="266"/>
    </row>
    <row r="12" spans="1:18" ht="30.75" customHeight="1" thickBot="1">
      <c r="B12" s="271" t="s">
        <v>138</v>
      </c>
      <c r="C12" s="272" t="s">
        <v>10</v>
      </c>
      <c r="D12" s="272" t="s">
        <v>11</v>
      </c>
      <c r="E12" s="272" t="s">
        <v>12</v>
      </c>
      <c r="F12" s="272" t="s">
        <v>13</v>
      </c>
      <c r="G12" s="272" t="s">
        <v>14</v>
      </c>
      <c r="H12" s="272" t="s">
        <v>15</v>
      </c>
      <c r="I12" s="272" t="s">
        <v>16</v>
      </c>
      <c r="J12" s="272" t="s">
        <v>17</v>
      </c>
      <c r="K12" s="272" t="s">
        <v>18</v>
      </c>
      <c r="L12" s="272" t="s">
        <v>19</v>
      </c>
      <c r="M12" s="272" t="s">
        <v>20</v>
      </c>
      <c r="N12" s="272" t="s">
        <v>21</v>
      </c>
      <c r="O12" s="273" t="s">
        <v>4</v>
      </c>
    </row>
    <row r="13" spans="1:18" ht="24.95" customHeight="1">
      <c r="B13" s="256" t="s">
        <v>245</v>
      </c>
      <c r="C13" s="257">
        <v>1</v>
      </c>
      <c r="D13" s="257">
        <v>0</v>
      </c>
      <c r="E13" s="257">
        <v>0</v>
      </c>
      <c r="F13" s="257">
        <v>0</v>
      </c>
      <c r="G13" s="258">
        <v>1</v>
      </c>
      <c r="H13" s="259">
        <v>0</v>
      </c>
      <c r="I13" s="259">
        <v>0</v>
      </c>
      <c r="J13" s="259">
        <v>0</v>
      </c>
      <c r="K13" s="259">
        <v>0</v>
      </c>
      <c r="L13" s="259">
        <v>0</v>
      </c>
      <c r="M13" s="259">
        <v>0</v>
      </c>
      <c r="N13" s="259">
        <v>0</v>
      </c>
      <c r="O13" s="267">
        <f>SUM(C13:N13)</f>
        <v>2</v>
      </c>
    </row>
    <row r="14" spans="1:18" ht="24.95" customHeight="1">
      <c r="B14" s="256" t="s">
        <v>246</v>
      </c>
      <c r="C14" s="257">
        <v>0</v>
      </c>
      <c r="D14" s="257">
        <v>1</v>
      </c>
      <c r="E14" s="257">
        <v>0</v>
      </c>
      <c r="F14" s="257">
        <v>2</v>
      </c>
      <c r="G14" s="258">
        <v>1</v>
      </c>
      <c r="H14" s="259">
        <v>0</v>
      </c>
      <c r="I14" s="259">
        <v>1</v>
      </c>
      <c r="J14" s="259">
        <v>0</v>
      </c>
      <c r="K14" s="259">
        <v>0</v>
      </c>
      <c r="L14" s="259">
        <v>0</v>
      </c>
      <c r="M14" s="259">
        <v>0</v>
      </c>
      <c r="N14" s="259">
        <v>0</v>
      </c>
      <c r="O14" s="267">
        <f t="shared" ref="O14:O65" si="0">SUM(C14:N14)</f>
        <v>5</v>
      </c>
    </row>
    <row r="15" spans="1:18" ht="24.95" customHeight="1">
      <c r="B15" s="256" t="s">
        <v>247</v>
      </c>
      <c r="C15" s="257">
        <v>0</v>
      </c>
      <c r="D15" s="257">
        <v>0</v>
      </c>
      <c r="E15" s="257">
        <v>0</v>
      </c>
      <c r="F15" s="257">
        <v>0</v>
      </c>
      <c r="G15" s="258">
        <v>0</v>
      </c>
      <c r="H15" s="259">
        <v>0</v>
      </c>
      <c r="I15" s="259">
        <v>2</v>
      </c>
      <c r="J15" s="259">
        <v>0</v>
      </c>
      <c r="K15" s="259">
        <v>1</v>
      </c>
      <c r="L15" s="259">
        <v>0</v>
      </c>
      <c r="M15" s="259">
        <v>0</v>
      </c>
      <c r="N15" s="259">
        <v>1</v>
      </c>
      <c r="O15" s="267">
        <f t="shared" si="0"/>
        <v>4</v>
      </c>
    </row>
    <row r="16" spans="1:18" ht="24.95" customHeight="1">
      <c r="B16" s="256" t="s">
        <v>207</v>
      </c>
      <c r="C16" s="257">
        <v>0</v>
      </c>
      <c r="D16" s="257">
        <v>0</v>
      </c>
      <c r="E16" s="257">
        <v>1</v>
      </c>
      <c r="F16" s="257">
        <v>0</v>
      </c>
      <c r="G16" s="258">
        <v>0</v>
      </c>
      <c r="H16" s="259">
        <v>0</v>
      </c>
      <c r="I16" s="259">
        <v>0</v>
      </c>
      <c r="J16" s="259">
        <v>0</v>
      </c>
      <c r="K16" s="259">
        <v>0</v>
      </c>
      <c r="L16" s="259">
        <v>0</v>
      </c>
      <c r="M16" s="259">
        <v>0</v>
      </c>
      <c r="N16" s="259">
        <v>0</v>
      </c>
      <c r="O16" s="267">
        <f t="shared" si="0"/>
        <v>1</v>
      </c>
    </row>
    <row r="17" spans="2:15" ht="24.95" customHeight="1">
      <c r="B17" s="256" t="s">
        <v>359</v>
      </c>
      <c r="C17" s="257">
        <v>0</v>
      </c>
      <c r="D17" s="257">
        <v>0</v>
      </c>
      <c r="E17" s="257">
        <v>0</v>
      </c>
      <c r="F17" s="257">
        <v>0</v>
      </c>
      <c r="G17" s="258">
        <v>0</v>
      </c>
      <c r="H17" s="259">
        <v>0</v>
      </c>
      <c r="I17" s="259">
        <v>0</v>
      </c>
      <c r="J17" s="259">
        <v>1</v>
      </c>
      <c r="K17" s="259">
        <v>0</v>
      </c>
      <c r="L17" s="259">
        <v>0</v>
      </c>
      <c r="M17" s="259">
        <v>0</v>
      </c>
      <c r="N17" s="259">
        <v>0</v>
      </c>
      <c r="O17" s="267">
        <f t="shared" si="0"/>
        <v>1</v>
      </c>
    </row>
    <row r="18" spans="2:15" ht="24.95" customHeight="1">
      <c r="B18" s="256" t="s">
        <v>248</v>
      </c>
      <c r="C18" s="259">
        <v>1</v>
      </c>
      <c r="D18" s="259">
        <v>1</v>
      </c>
      <c r="E18" s="259">
        <v>1</v>
      </c>
      <c r="F18" s="259">
        <v>2</v>
      </c>
      <c r="G18" s="259">
        <v>1</v>
      </c>
      <c r="H18" s="259">
        <v>0</v>
      </c>
      <c r="I18" s="259">
        <v>0</v>
      </c>
      <c r="J18" s="259">
        <v>0</v>
      </c>
      <c r="K18" s="259">
        <v>0</v>
      </c>
      <c r="L18" s="259">
        <v>2</v>
      </c>
      <c r="M18" s="259">
        <v>0</v>
      </c>
      <c r="N18" s="259">
        <v>2</v>
      </c>
      <c r="O18" s="267">
        <f t="shared" si="0"/>
        <v>10</v>
      </c>
    </row>
    <row r="19" spans="2:15" ht="24.95" customHeight="1">
      <c r="B19" s="256" t="s">
        <v>212</v>
      </c>
      <c r="C19" s="259">
        <v>3</v>
      </c>
      <c r="D19" s="259">
        <v>1</v>
      </c>
      <c r="E19" s="259">
        <v>1</v>
      </c>
      <c r="F19" s="259">
        <v>1</v>
      </c>
      <c r="G19" s="259">
        <v>1</v>
      </c>
      <c r="H19" s="259">
        <v>4</v>
      </c>
      <c r="I19" s="259">
        <v>1</v>
      </c>
      <c r="J19" s="259">
        <v>1</v>
      </c>
      <c r="K19" s="259">
        <v>2</v>
      </c>
      <c r="L19" s="259">
        <v>1</v>
      </c>
      <c r="M19" s="259">
        <v>4</v>
      </c>
      <c r="N19" s="259">
        <v>1</v>
      </c>
      <c r="O19" s="267">
        <f t="shared" si="0"/>
        <v>21</v>
      </c>
    </row>
    <row r="20" spans="2:15" ht="24.95" customHeight="1">
      <c r="B20" s="256" t="s">
        <v>249</v>
      </c>
      <c r="C20" s="257">
        <v>0</v>
      </c>
      <c r="D20" s="257">
        <v>0</v>
      </c>
      <c r="E20" s="257">
        <v>1</v>
      </c>
      <c r="F20" s="257">
        <v>0</v>
      </c>
      <c r="G20" s="258">
        <v>2</v>
      </c>
      <c r="H20" s="259">
        <v>0</v>
      </c>
      <c r="I20" s="259">
        <v>0</v>
      </c>
      <c r="J20" s="259">
        <v>0</v>
      </c>
      <c r="K20" s="259">
        <v>0</v>
      </c>
      <c r="L20" s="259">
        <v>0</v>
      </c>
      <c r="M20" s="259">
        <v>0</v>
      </c>
      <c r="N20" s="259">
        <v>0</v>
      </c>
      <c r="O20" s="267">
        <f t="shared" si="0"/>
        <v>3</v>
      </c>
    </row>
    <row r="21" spans="2:15" ht="24.95" customHeight="1">
      <c r="B21" s="256" t="s">
        <v>342</v>
      </c>
      <c r="C21" s="258">
        <v>0</v>
      </c>
      <c r="D21" s="259">
        <v>0</v>
      </c>
      <c r="E21" s="258">
        <v>0</v>
      </c>
      <c r="F21" s="259">
        <v>0</v>
      </c>
      <c r="G21" s="258">
        <v>0</v>
      </c>
      <c r="H21" s="259">
        <v>0</v>
      </c>
      <c r="I21" s="258">
        <v>0</v>
      </c>
      <c r="J21" s="259">
        <v>0</v>
      </c>
      <c r="K21" s="259">
        <v>0</v>
      </c>
      <c r="L21" s="259">
        <v>0</v>
      </c>
      <c r="M21" s="258">
        <v>0</v>
      </c>
      <c r="N21" s="259">
        <v>1</v>
      </c>
      <c r="O21" s="267">
        <f t="shared" si="0"/>
        <v>1</v>
      </c>
    </row>
    <row r="22" spans="2:15" ht="24.95" customHeight="1">
      <c r="B22" s="256" t="s">
        <v>250</v>
      </c>
      <c r="C22" s="258">
        <v>0</v>
      </c>
      <c r="D22" s="259">
        <v>0</v>
      </c>
      <c r="E22" s="258">
        <v>1</v>
      </c>
      <c r="F22" s="259">
        <v>0</v>
      </c>
      <c r="G22" s="258">
        <v>0</v>
      </c>
      <c r="H22" s="259">
        <v>0</v>
      </c>
      <c r="I22" s="258">
        <v>0</v>
      </c>
      <c r="J22" s="259">
        <v>0</v>
      </c>
      <c r="K22" s="259">
        <v>0</v>
      </c>
      <c r="L22" s="259">
        <v>1</v>
      </c>
      <c r="M22" s="258">
        <v>0</v>
      </c>
      <c r="N22" s="259">
        <v>0</v>
      </c>
      <c r="O22" s="267">
        <f t="shared" si="0"/>
        <v>2</v>
      </c>
    </row>
    <row r="23" spans="2:15" ht="24.95" customHeight="1">
      <c r="B23" s="256" t="s">
        <v>251</v>
      </c>
      <c r="C23" s="258">
        <v>0</v>
      </c>
      <c r="D23" s="259">
        <v>0</v>
      </c>
      <c r="E23" s="258">
        <v>1</v>
      </c>
      <c r="F23" s="259">
        <v>0</v>
      </c>
      <c r="G23" s="258">
        <v>0</v>
      </c>
      <c r="H23" s="259">
        <v>0</v>
      </c>
      <c r="I23" s="258">
        <v>0</v>
      </c>
      <c r="J23" s="259">
        <v>0</v>
      </c>
      <c r="K23" s="259">
        <v>0</v>
      </c>
      <c r="L23" s="259">
        <v>0</v>
      </c>
      <c r="M23" s="258">
        <v>0</v>
      </c>
      <c r="N23" s="259">
        <v>0</v>
      </c>
      <c r="O23" s="267">
        <f t="shared" si="0"/>
        <v>1</v>
      </c>
    </row>
    <row r="24" spans="2:15" ht="24.95" customHeight="1">
      <c r="B24" s="256" t="s">
        <v>252</v>
      </c>
      <c r="C24" s="258">
        <v>0</v>
      </c>
      <c r="D24" s="259">
        <v>0</v>
      </c>
      <c r="E24" s="258">
        <v>0</v>
      </c>
      <c r="F24" s="259">
        <v>0</v>
      </c>
      <c r="G24" s="258">
        <v>0</v>
      </c>
      <c r="H24" s="259">
        <v>0</v>
      </c>
      <c r="I24" s="258">
        <v>0</v>
      </c>
      <c r="J24" s="259">
        <v>1</v>
      </c>
      <c r="K24" s="259">
        <v>0</v>
      </c>
      <c r="L24" s="259">
        <v>0</v>
      </c>
      <c r="M24" s="258">
        <v>0</v>
      </c>
      <c r="N24" s="259">
        <v>0</v>
      </c>
      <c r="O24" s="267">
        <f t="shared" si="0"/>
        <v>1</v>
      </c>
    </row>
    <row r="25" spans="2:15" ht="24.95" customHeight="1">
      <c r="B25" s="256" t="s">
        <v>253</v>
      </c>
      <c r="C25" s="258">
        <v>0</v>
      </c>
      <c r="D25" s="259">
        <v>0</v>
      </c>
      <c r="E25" s="258">
        <v>3</v>
      </c>
      <c r="F25" s="259">
        <v>0</v>
      </c>
      <c r="G25" s="258">
        <v>0</v>
      </c>
      <c r="H25" s="259">
        <v>0</v>
      </c>
      <c r="I25" s="258">
        <v>0</v>
      </c>
      <c r="J25" s="259">
        <v>0</v>
      </c>
      <c r="K25" s="259">
        <v>0</v>
      </c>
      <c r="L25" s="259">
        <v>0</v>
      </c>
      <c r="M25" s="258">
        <v>0</v>
      </c>
      <c r="N25" s="259">
        <v>0</v>
      </c>
      <c r="O25" s="267">
        <f t="shared" si="0"/>
        <v>3</v>
      </c>
    </row>
    <row r="26" spans="2:15" ht="24.95" customHeight="1">
      <c r="B26" s="256" t="s">
        <v>254</v>
      </c>
      <c r="C26" s="258">
        <v>0</v>
      </c>
      <c r="D26" s="259">
        <v>0</v>
      </c>
      <c r="E26" s="258">
        <v>0</v>
      </c>
      <c r="F26" s="259">
        <v>0</v>
      </c>
      <c r="G26" s="258">
        <v>0</v>
      </c>
      <c r="H26" s="259">
        <v>0</v>
      </c>
      <c r="I26" s="258">
        <v>0</v>
      </c>
      <c r="J26" s="259">
        <v>0</v>
      </c>
      <c r="K26" s="259">
        <v>0</v>
      </c>
      <c r="L26" s="259">
        <v>1</v>
      </c>
      <c r="M26" s="258">
        <v>0</v>
      </c>
      <c r="N26" s="259">
        <v>0</v>
      </c>
      <c r="O26" s="267">
        <f t="shared" si="0"/>
        <v>1</v>
      </c>
    </row>
    <row r="27" spans="2:15" ht="24.95" customHeight="1">
      <c r="B27" s="256" t="s">
        <v>255</v>
      </c>
      <c r="C27" s="258">
        <v>0</v>
      </c>
      <c r="D27" s="259">
        <v>0</v>
      </c>
      <c r="E27" s="258">
        <v>0</v>
      </c>
      <c r="F27" s="259">
        <v>0</v>
      </c>
      <c r="G27" s="258">
        <v>1</v>
      </c>
      <c r="H27" s="259">
        <v>1</v>
      </c>
      <c r="I27" s="258">
        <v>0</v>
      </c>
      <c r="J27" s="259">
        <v>0</v>
      </c>
      <c r="K27" s="259">
        <v>0</v>
      </c>
      <c r="L27" s="259">
        <v>0</v>
      </c>
      <c r="M27" s="258">
        <v>0</v>
      </c>
      <c r="N27" s="259">
        <v>0</v>
      </c>
      <c r="O27" s="267">
        <f t="shared" si="0"/>
        <v>2</v>
      </c>
    </row>
    <row r="28" spans="2:15" ht="24.95" customHeight="1">
      <c r="B28" s="256" t="s">
        <v>256</v>
      </c>
      <c r="C28" s="258">
        <v>0</v>
      </c>
      <c r="D28" s="259">
        <v>0</v>
      </c>
      <c r="E28" s="258">
        <v>0</v>
      </c>
      <c r="F28" s="259">
        <v>0</v>
      </c>
      <c r="G28" s="258">
        <v>0</v>
      </c>
      <c r="H28" s="259">
        <v>2</v>
      </c>
      <c r="I28" s="258">
        <v>0</v>
      </c>
      <c r="J28" s="259">
        <v>0</v>
      </c>
      <c r="K28" s="259">
        <v>0</v>
      </c>
      <c r="L28" s="259">
        <v>0</v>
      </c>
      <c r="M28" s="258">
        <v>0</v>
      </c>
      <c r="N28" s="259">
        <v>0</v>
      </c>
      <c r="O28" s="267">
        <f t="shared" si="0"/>
        <v>2</v>
      </c>
    </row>
    <row r="29" spans="2:15" ht="24.95" customHeight="1">
      <c r="B29" s="256" t="s">
        <v>257</v>
      </c>
      <c r="C29" s="258">
        <v>0</v>
      </c>
      <c r="D29" s="259">
        <v>0</v>
      </c>
      <c r="E29" s="258">
        <v>0</v>
      </c>
      <c r="F29" s="259">
        <v>0</v>
      </c>
      <c r="G29" s="258">
        <v>0</v>
      </c>
      <c r="H29" s="259">
        <v>0</v>
      </c>
      <c r="I29" s="258">
        <v>3</v>
      </c>
      <c r="J29" s="259">
        <v>0</v>
      </c>
      <c r="K29" s="259">
        <v>0</v>
      </c>
      <c r="L29" s="259">
        <v>0</v>
      </c>
      <c r="M29" s="258">
        <v>0</v>
      </c>
      <c r="N29" s="259">
        <v>1</v>
      </c>
      <c r="O29" s="267">
        <f t="shared" si="0"/>
        <v>4</v>
      </c>
    </row>
    <row r="30" spans="2:15" ht="24.95" customHeight="1">
      <c r="B30" s="256" t="s">
        <v>258</v>
      </c>
      <c r="C30" s="258">
        <v>0</v>
      </c>
      <c r="D30" s="259">
        <v>1</v>
      </c>
      <c r="E30" s="258">
        <v>0</v>
      </c>
      <c r="F30" s="259">
        <v>0</v>
      </c>
      <c r="G30" s="258">
        <v>1</v>
      </c>
      <c r="H30" s="259">
        <v>0</v>
      </c>
      <c r="I30" s="258">
        <v>0</v>
      </c>
      <c r="J30" s="259">
        <v>1</v>
      </c>
      <c r="K30" s="259">
        <v>0</v>
      </c>
      <c r="L30" s="259">
        <v>1</v>
      </c>
      <c r="M30" s="258">
        <v>0</v>
      </c>
      <c r="N30" s="259">
        <v>0</v>
      </c>
      <c r="O30" s="267">
        <f t="shared" si="0"/>
        <v>4</v>
      </c>
    </row>
    <row r="31" spans="2:15" ht="24.95" customHeight="1">
      <c r="B31" s="256" t="s">
        <v>360</v>
      </c>
      <c r="C31" s="258">
        <v>0</v>
      </c>
      <c r="D31" s="259">
        <v>0</v>
      </c>
      <c r="E31" s="258">
        <v>0</v>
      </c>
      <c r="F31" s="259">
        <v>0</v>
      </c>
      <c r="G31" s="258">
        <v>0</v>
      </c>
      <c r="H31" s="259">
        <v>0</v>
      </c>
      <c r="I31" s="258">
        <v>0</v>
      </c>
      <c r="J31" s="259">
        <v>0</v>
      </c>
      <c r="K31" s="259">
        <v>0</v>
      </c>
      <c r="L31" s="259">
        <v>1</v>
      </c>
      <c r="M31" s="258">
        <v>0</v>
      </c>
      <c r="N31" s="259">
        <v>0</v>
      </c>
      <c r="O31" s="267">
        <f t="shared" si="0"/>
        <v>1</v>
      </c>
    </row>
    <row r="32" spans="2:15" ht="24.95" customHeight="1">
      <c r="B32" s="256" t="s">
        <v>361</v>
      </c>
      <c r="C32" s="258">
        <v>0</v>
      </c>
      <c r="D32" s="259">
        <v>0</v>
      </c>
      <c r="E32" s="258">
        <v>0</v>
      </c>
      <c r="F32" s="259">
        <v>2</v>
      </c>
      <c r="G32" s="258">
        <v>1</v>
      </c>
      <c r="H32" s="259">
        <v>0</v>
      </c>
      <c r="I32" s="258">
        <v>0</v>
      </c>
      <c r="J32" s="259">
        <v>0</v>
      </c>
      <c r="K32" s="259">
        <v>0</v>
      </c>
      <c r="L32" s="259">
        <v>0</v>
      </c>
      <c r="M32" s="258">
        <v>0</v>
      </c>
      <c r="N32" s="259">
        <v>0</v>
      </c>
      <c r="O32" s="267">
        <f t="shared" si="0"/>
        <v>3</v>
      </c>
    </row>
    <row r="33" spans="2:15" ht="24.95" customHeight="1">
      <c r="B33" s="256" t="s">
        <v>362</v>
      </c>
      <c r="C33" s="258">
        <v>0</v>
      </c>
      <c r="D33" s="259">
        <v>0</v>
      </c>
      <c r="E33" s="258">
        <v>0</v>
      </c>
      <c r="F33" s="259">
        <v>0</v>
      </c>
      <c r="G33" s="258">
        <v>0</v>
      </c>
      <c r="H33" s="259">
        <v>0</v>
      </c>
      <c r="I33" s="258">
        <v>1</v>
      </c>
      <c r="J33" s="259">
        <v>0</v>
      </c>
      <c r="K33" s="259">
        <v>0</v>
      </c>
      <c r="L33" s="259">
        <v>0</v>
      </c>
      <c r="M33" s="258">
        <v>0</v>
      </c>
      <c r="N33" s="259">
        <v>0</v>
      </c>
      <c r="O33" s="267">
        <f t="shared" si="0"/>
        <v>1</v>
      </c>
    </row>
    <row r="34" spans="2:15" ht="24.95" customHeight="1">
      <c r="B34" s="256" t="s">
        <v>363</v>
      </c>
      <c r="C34" s="258">
        <v>0</v>
      </c>
      <c r="D34" s="259">
        <v>0</v>
      </c>
      <c r="E34" s="258">
        <v>0</v>
      </c>
      <c r="F34" s="259">
        <v>0</v>
      </c>
      <c r="G34" s="258">
        <v>1</v>
      </c>
      <c r="H34" s="259">
        <v>0</v>
      </c>
      <c r="I34" s="258">
        <v>0</v>
      </c>
      <c r="J34" s="259">
        <v>0</v>
      </c>
      <c r="K34" s="259">
        <v>0</v>
      </c>
      <c r="L34" s="259">
        <v>0</v>
      </c>
      <c r="M34" s="258">
        <v>0</v>
      </c>
      <c r="N34" s="259">
        <v>0</v>
      </c>
      <c r="O34" s="267">
        <f t="shared" si="0"/>
        <v>1</v>
      </c>
    </row>
    <row r="35" spans="2:15" ht="24.95" customHeight="1">
      <c r="B35" s="256" t="s">
        <v>259</v>
      </c>
      <c r="C35" s="258">
        <v>0</v>
      </c>
      <c r="D35" s="259">
        <v>0</v>
      </c>
      <c r="E35" s="258">
        <v>0</v>
      </c>
      <c r="F35" s="259">
        <v>0</v>
      </c>
      <c r="G35" s="258">
        <v>0</v>
      </c>
      <c r="H35" s="259">
        <v>1</v>
      </c>
      <c r="I35" s="258">
        <v>0</v>
      </c>
      <c r="J35" s="259">
        <v>0</v>
      </c>
      <c r="K35" s="259">
        <v>0</v>
      </c>
      <c r="L35" s="259">
        <v>0</v>
      </c>
      <c r="M35" s="258">
        <v>0</v>
      </c>
      <c r="N35" s="259">
        <v>0</v>
      </c>
      <c r="O35" s="267">
        <f t="shared" si="0"/>
        <v>1</v>
      </c>
    </row>
    <row r="36" spans="2:15" ht="24.95" customHeight="1">
      <c r="B36" s="256" t="s">
        <v>222</v>
      </c>
      <c r="C36" s="258">
        <v>1</v>
      </c>
      <c r="D36" s="259">
        <v>0</v>
      </c>
      <c r="E36" s="258">
        <v>0</v>
      </c>
      <c r="F36" s="259">
        <v>1</v>
      </c>
      <c r="G36" s="258">
        <v>0</v>
      </c>
      <c r="H36" s="259">
        <v>3</v>
      </c>
      <c r="I36" s="258">
        <v>0</v>
      </c>
      <c r="J36" s="259">
        <v>0</v>
      </c>
      <c r="K36" s="259">
        <v>0</v>
      </c>
      <c r="L36" s="259">
        <v>0</v>
      </c>
      <c r="M36" s="258">
        <v>1</v>
      </c>
      <c r="N36" s="259">
        <v>0</v>
      </c>
      <c r="O36" s="267">
        <f t="shared" si="0"/>
        <v>6</v>
      </c>
    </row>
    <row r="37" spans="2:15" ht="24.95" customHeight="1">
      <c r="B37" s="256" t="s">
        <v>260</v>
      </c>
      <c r="C37" s="258">
        <v>0</v>
      </c>
      <c r="D37" s="259">
        <v>3</v>
      </c>
      <c r="E37" s="258">
        <v>0</v>
      </c>
      <c r="F37" s="259">
        <v>1</v>
      </c>
      <c r="G37" s="258">
        <v>1</v>
      </c>
      <c r="H37" s="259">
        <v>0</v>
      </c>
      <c r="I37" s="258">
        <v>0</v>
      </c>
      <c r="J37" s="259">
        <v>0</v>
      </c>
      <c r="K37" s="259">
        <v>0</v>
      </c>
      <c r="L37" s="259">
        <v>0</v>
      </c>
      <c r="M37" s="258">
        <v>0</v>
      </c>
      <c r="N37" s="259">
        <v>0</v>
      </c>
      <c r="O37" s="267">
        <f t="shared" si="0"/>
        <v>5</v>
      </c>
    </row>
    <row r="38" spans="2:15" ht="24.95" customHeight="1">
      <c r="B38" s="256" t="s">
        <v>261</v>
      </c>
      <c r="C38" s="258">
        <v>0</v>
      </c>
      <c r="D38" s="259">
        <v>0</v>
      </c>
      <c r="E38" s="258">
        <v>0</v>
      </c>
      <c r="F38" s="259">
        <v>1</v>
      </c>
      <c r="G38" s="258">
        <v>0</v>
      </c>
      <c r="H38" s="259">
        <v>0</v>
      </c>
      <c r="I38" s="258">
        <v>0</v>
      </c>
      <c r="J38" s="259">
        <v>0</v>
      </c>
      <c r="K38" s="259">
        <v>1</v>
      </c>
      <c r="L38" s="259">
        <v>0</v>
      </c>
      <c r="M38" s="258">
        <v>0</v>
      </c>
      <c r="N38" s="259">
        <v>0</v>
      </c>
      <c r="O38" s="267">
        <f t="shared" si="0"/>
        <v>2</v>
      </c>
    </row>
    <row r="39" spans="2:15" ht="24.95" customHeight="1">
      <c r="B39" s="256" t="s">
        <v>364</v>
      </c>
      <c r="C39" s="258">
        <v>0</v>
      </c>
      <c r="D39" s="259">
        <v>0</v>
      </c>
      <c r="E39" s="258">
        <v>0</v>
      </c>
      <c r="F39" s="259">
        <v>0</v>
      </c>
      <c r="G39" s="258">
        <v>0</v>
      </c>
      <c r="H39" s="259">
        <v>0</v>
      </c>
      <c r="I39" s="258">
        <v>0</v>
      </c>
      <c r="J39" s="259">
        <v>0</v>
      </c>
      <c r="K39" s="259">
        <v>0</v>
      </c>
      <c r="L39" s="259">
        <v>0</v>
      </c>
      <c r="M39" s="258">
        <v>1</v>
      </c>
      <c r="N39" s="259">
        <v>0</v>
      </c>
      <c r="O39" s="267">
        <f t="shared" si="0"/>
        <v>1</v>
      </c>
    </row>
    <row r="40" spans="2:15" ht="24.95" customHeight="1">
      <c r="B40" s="256" t="s">
        <v>228</v>
      </c>
      <c r="C40" s="258">
        <v>1</v>
      </c>
      <c r="D40" s="259">
        <v>0</v>
      </c>
      <c r="E40" s="258">
        <v>1</v>
      </c>
      <c r="F40" s="259">
        <v>0</v>
      </c>
      <c r="G40" s="258">
        <v>1</v>
      </c>
      <c r="H40" s="259">
        <v>0</v>
      </c>
      <c r="I40" s="258">
        <v>0</v>
      </c>
      <c r="J40" s="259">
        <v>3</v>
      </c>
      <c r="K40" s="259">
        <v>0</v>
      </c>
      <c r="L40" s="259">
        <v>2</v>
      </c>
      <c r="M40" s="258">
        <v>2</v>
      </c>
      <c r="N40" s="259">
        <v>1</v>
      </c>
      <c r="O40" s="267">
        <f t="shared" si="0"/>
        <v>11</v>
      </c>
    </row>
    <row r="41" spans="2:15" ht="24.95" customHeight="1">
      <c r="B41" s="256" t="s">
        <v>365</v>
      </c>
      <c r="C41" s="258">
        <v>0</v>
      </c>
      <c r="D41" s="259">
        <v>0</v>
      </c>
      <c r="E41" s="258">
        <v>0</v>
      </c>
      <c r="F41" s="259">
        <v>0</v>
      </c>
      <c r="G41" s="258">
        <v>0</v>
      </c>
      <c r="H41" s="259">
        <v>0</v>
      </c>
      <c r="I41" s="258">
        <v>0</v>
      </c>
      <c r="J41" s="259">
        <v>0</v>
      </c>
      <c r="K41" s="259">
        <v>0</v>
      </c>
      <c r="L41" s="259">
        <v>0</v>
      </c>
      <c r="M41" s="258">
        <v>0</v>
      </c>
      <c r="N41" s="259">
        <v>1</v>
      </c>
      <c r="O41" s="267">
        <f t="shared" si="0"/>
        <v>1</v>
      </c>
    </row>
    <row r="42" spans="2:15" ht="24.95" customHeight="1">
      <c r="B42" s="256" t="s">
        <v>366</v>
      </c>
      <c r="C42" s="258">
        <v>0</v>
      </c>
      <c r="D42" s="259">
        <v>0</v>
      </c>
      <c r="E42" s="258">
        <v>0</v>
      </c>
      <c r="F42" s="259">
        <v>0</v>
      </c>
      <c r="G42" s="258">
        <v>0</v>
      </c>
      <c r="H42" s="259">
        <v>0</v>
      </c>
      <c r="I42" s="258">
        <v>0</v>
      </c>
      <c r="J42" s="259">
        <v>0</v>
      </c>
      <c r="K42" s="259">
        <v>0</v>
      </c>
      <c r="L42" s="259">
        <v>0</v>
      </c>
      <c r="M42" s="258">
        <v>1</v>
      </c>
      <c r="N42" s="259">
        <v>0</v>
      </c>
      <c r="O42" s="267">
        <f t="shared" si="0"/>
        <v>1</v>
      </c>
    </row>
    <row r="43" spans="2:15" ht="24.95" customHeight="1">
      <c r="B43" s="256" t="s">
        <v>367</v>
      </c>
      <c r="C43" s="258">
        <v>0</v>
      </c>
      <c r="D43" s="259">
        <v>0</v>
      </c>
      <c r="E43" s="258">
        <v>0</v>
      </c>
      <c r="F43" s="259">
        <v>0</v>
      </c>
      <c r="G43" s="258">
        <v>0</v>
      </c>
      <c r="H43" s="259">
        <v>0</v>
      </c>
      <c r="I43" s="258">
        <v>0</v>
      </c>
      <c r="J43" s="259">
        <v>0</v>
      </c>
      <c r="K43" s="259">
        <v>0</v>
      </c>
      <c r="L43" s="259">
        <v>0</v>
      </c>
      <c r="M43" s="258">
        <v>0</v>
      </c>
      <c r="N43" s="259">
        <v>1</v>
      </c>
      <c r="O43" s="267">
        <f t="shared" si="0"/>
        <v>1</v>
      </c>
    </row>
    <row r="44" spans="2:15" ht="24.95" customHeight="1">
      <c r="B44" s="256" t="s">
        <v>368</v>
      </c>
      <c r="C44" s="258">
        <v>0</v>
      </c>
      <c r="D44" s="259">
        <v>0</v>
      </c>
      <c r="E44" s="258">
        <v>0</v>
      </c>
      <c r="F44" s="259">
        <v>0</v>
      </c>
      <c r="G44" s="258">
        <v>0</v>
      </c>
      <c r="H44" s="259">
        <v>0</v>
      </c>
      <c r="I44" s="258">
        <v>0</v>
      </c>
      <c r="J44" s="259">
        <v>0</v>
      </c>
      <c r="K44" s="259">
        <v>0</v>
      </c>
      <c r="L44" s="259">
        <v>0</v>
      </c>
      <c r="M44" s="258">
        <v>0</v>
      </c>
      <c r="N44" s="259">
        <v>1</v>
      </c>
      <c r="O44" s="267">
        <f t="shared" si="0"/>
        <v>1</v>
      </c>
    </row>
    <row r="45" spans="2:15" ht="24.95" customHeight="1">
      <c r="B45" s="256" t="s">
        <v>262</v>
      </c>
      <c r="C45" s="258">
        <v>1</v>
      </c>
      <c r="D45" s="259">
        <v>0</v>
      </c>
      <c r="E45" s="258">
        <v>0</v>
      </c>
      <c r="F45" s="259">
        <v>2</v>
      </c>
      <c r="G45" s="258">
        <v>0</v>
      </c>
      <c r="H45" s="259">
        <v>0</v>
      </c>
      <c r="I45" s="258">
        <v>0</v>
      </c>
      <c r="J45" s="259">
        <v>0</v>
      </c>
      <c r="K45" s="259">
        <v>0</v>
      </c>
      <c r="L45" s="259">
        <v>0</v>
      </c>
      <c r="M45" s="258">
        <v>0</v>
      </c>
      <c r="N45" s="259">
        <v>0</v>
      </c>
      <c r="O45" s="267">
        <f t="shared" si="0"/>
        <v>3</v>
      </c>
    </row>
    <row r="46" spans="2:15" ht="24.95" customHeight="1">
      <c r="B46" s="256" t="s">
        <v>263</v>
      </c>
      <c r="C46" s="258">
        <v>0</v>
      </c>
      <c r="D46" s="259">
        <v>0</v>
      </c>
      <c r="E46" s="258">
        <v>0</v>
      </c>
      <c r="F46" s="259">
        <v>0</v>
      </c>
      <c r="G46" s="258">
        <v>1</v>
      </c>
      <c r="H46" s="259">
        <v>0</v>
      </c>
      <c r="I46" s="258">
        <v>0</v>
      </c>
      <c r="J46" s="259">
        <v>0</v>
      </c>
      <c r="K46" s="259">
        <v>0</v>
      </c>
      <c r="L46" s="259">
        <v>0</v>
      </c>
      <c r="M46" s="258">
        <v>0</v>
      </c>
      <c r="N46" s="259">
        <v>0</v>
      </c>
      <c r="O46" s="267">
        <f t="shared" si="0"/>
        <v>1</v>
      </c>
    </row>
    <row r="47" spans="2:15" ht="24.95" customHeight="1">
      <c r="B47" s="256" t="s">
        <v>264</v>
      </c>
      <c r="C47" s="258">
        <v>0</v>
      </c>
      <c r="D47" s="259">
        <v>1</v>
      </c>
      <c r="E47" s="258">
        <v>0</v>
      </c>
      <c r="F47" s="259">
        <v>0</v>
      </c>
      <c r="G47" s="258">
        <v>1</v>
      </c>
      <c r="H47" s="259">
        <v>0</v>
      </c>
      <c r="I47" s="258">
        <v>0</v>
      </c>
      <c r="J47" s="259">
        <v>0</v>
      </c>
      <c r="K47" s="259">
        <v>0</v>
      </c>
      <c r="L47" s="259">
        <v>0</v>
      </c>
      <c r="M47" s="258">
        <v>0</v>
      </c>
      <c r="N47" s="259">
        <v>0</v>
      </c>
      <c r="O47" s="267">
        <f t="shared" si="0"/>
        <v>2</v>
      </c>
    </row>
    <row r="48" spans="2:15" ht="24.95" customHeight="1">
      <c r="B48" s="256" t="s">
        <v>265</v>
      </c>
      <c r="C48" s="258">
        <v>0</v>
      </c>
      <c r="D48" s="259">
        <v>0</v>
      </c>
      <c r="E48" s="258">
        <v>0</v>
      </c>
      <c r="F48" s="259">
        <v>1</v>
      </c>
      <c r="G48" s="258">
        <v>0</v>
      </c>
      <c r="H48" s="259">
        <v>0</v>
      </c>
      <c r="I48" s="258">
        <v>0</v>
      </c>
      <c r="J48" s="259">
        <v>0</v>
      </c>
      <c r="K48" s="259">
        <v>0</v>
      </c>
      <c r="L48" s="259">
        <v>0</v>
      </c>
      <c r="M48" s="258">
        <v>0</v>
      </c>
      <c r="N48" s="259">
        <v>0</v>
      </c>
      <c r="O48" s="267">
        <f t="shared" si="0"/>
        <v>1</v>
      </c>
    </row>
    <row r="49" spans="2:15" ht="24.95" customHeight="1">
      <c r="B49" s="256" t="s">
        <v>266</v>
      </c>
      <c r="C49" s="258">
        <v>0</v>
      </c>
      <c r="D49" s="259">
        <v>0</v>
      </c>
      <c r="E49" s="258">
        <v>0</v>
      </c>
      <c r="F49" s="259">
        <v>0</v>
      </c>
      <c r="G49" s="258">
        <v>2</v>
      </c>
      <c r="H49" s="259">
        <v>0</v>
      </c>
      <c r="I49" s="258">
        <v>0</v>
      </c>
      <c r="J49" s="259">
        <v>1</v>
      </c>
      <c r="K49" s="259">
        <v>0</v>
      </c>
      <c r="L49" s="259">
        <v>0</v>
      </c>
      <c r="M49" s="258">
        <v>0</v>
      </c>
      <c r="N49" s="259">
        <v>0</v>
      </c>
      <c r="O49" s="267">
        <f t="shared" si="0"/>
        <v>3</v>
      </c>
    </row>
    <row r="50" spans="2:15" ht="24.95" customHeight="1">
      <c r="B50" s="256" t="s">
        <v>369</v>
      </c>
      <c r="C50" s="258">
        <v>0</v>
      </c>
      <c r="D50" s="259">
        <v>0</v>
      </c>
      <c r="E50" s="258">
        <v>0</v>
      </c>
      <c r="F50" s="259">
        <v>0</v>
      </c>
      <c r="G50" s="258">
        <v>0</v>
      </c>
      <c r="H50" s="259">
        <v>0</v>
      </c>
      <c r="I50" s="258">
        <v>0</v>
      </c>
      <c r="J50" s="259">
        <v>0</v>
      </c>
      <c r="K50" s="259">
        <v>0</v>
      </c>
      <c r="L50" s="259">
        <v>0</v>
      </c>
      <c r="M50" s="258">
        <v>1</v>
      </c>
      <c r="N50" s="259">
        <v>0</v>
      </c>
      <c r="O50" s="267">
        <f t="shared" si="0"/>
        <v>1</v>
      </c>
    </row>
    <row r="51" spans="2:15" ht="24.95" customHeight="1">
      <c r="B51" s="256" t="s">
        <v>267</v>
      </c>
      <c r="C51" s="258">
        <v>0</v>
      </c>
      <c r="D51" s="259">
        <v>0</v>
      </c>
      <c r="E51" s="258">
        <v>1</v>
      </c>
      <c r="F51" s="259">
        <v>0</v>
      </c>
      <c r="G51" s="258">
        <v>0</v>
      </c>
      <c r="H51" s="259">
        <v>0</v>
      </c>
      <c r="I51" s="258">
        <v>0</v>
      </c>
      <c r="J51" s="259">
        <v>0</v>
      </c>
      <c r="K51" s="259">
        <v>0</v>
      </c>
      <c r="L51" s="259">
        <v>0</v>
      </c>
      <c r="M51" s="258">
        <v>0</v>
      </c>
      <c r="N51" s="259">
        <v>0</v>
      </c>
      <c r="O51" s="267">
        <f t="shared" si="0"/>
        <v>1</v>
      </c>
    </row>
    <row r="52" spans="2:15" ht="24.95" customHeight="1">
      <c r="B52" s="256" t="s">
        <v>268</v>
      </c>
      <c r="C52" s="258">
        <v>0</v>
      </c>
      <c r="D52" s="259">
        <v>0</v>
      </c>
      <c r="E52" s="258">
        <v>0</v>
      </c>
      <c r="F52" s="259">
        <v>0</v>
      </c>
      <c r="G52" s="258">
        <v>0</v>
      </c>
      <c r="H52" s="259">
        <v>0</v>
      </c>
      <c r="I52" s="258">
        <v>0</v>
      </c>
      <c r="J52" s="259">
        <v>0</v>
      </c>
      <c r="K52" s="259">
        <v>1</v>
      </c>
      <c r="L52" s="259">
        <v>0</v>
      </c>
      <c r="M52" s="258">
        <v>0</v>
      </c>
      <c r="N52" s="259">
        <v>0</v>
      </c>
      <c r="O52" s="267">
        <f t="shared" si="0"/>
        <v>1</v>
      </c>
    </row>
    <row r="53" spans="2:15" ht="24.95" customHeight="1">
      <c r="B53" s="256" t="s">
        <v>370</v>
      </c>
      <c r="C53" s="258">
        <v>0</v>
      </c>
      <c r="D53" s="259">
        <v>0</v>
      </c>
      <c r="E53" s="258">
        <v>0</v>
      </c>
      <c r="F53" s="259">
        <v>0</v>
      </c>
      <c r="G53" s="258">
        <v>0</v>
      </c>
      <c r="H53" s="259">
        <v>0</v>
      </c>
      <c r="I53" s="258">
        <v>0</v>
      </c>
      <c r="J53" s="259">
        <v>0</v>
      </c>
      <c r="K53" s="259">
        <v>0</v>
      </c>
      <c r="L53" s="259">
        <v>0</v>
      </c>
      <c r="M53" s="258">
        <v>0</v>
      </c>
      <c r="N53" s="259">
        <v>1</v>
      </c>
      <c r="O53" s="267">
        <f t="shared" si="0"/>
        <v>1</v>
      </c>
    </row>
    <row r="54" spans="2:15" ht="24.95" customHeight="1">
      <c r="B54" s="256" t="s">
        <v>269</v>
      </c>
      <c r="C54" s="258">
        <v>1</v>
      </c>
      <c r="D54" s="259">
        <v>2</v>
      </c>
      <c r="E54" s="258">
        <v>0</v>
      </c>
      <c r="F54" s="259">
        <v>0</v>
      </c>
      <c r="G54" s="258">
        <v>0</v>
      </c>
      <c r="H54" s="259">
        <v>0</v>
      </c>
      <c r="I54" s="258">
        <v>0</v>
      </c>
      <c r="J54" s="259">
        <v>0</v>
      </c>
      <c r="K54" s="259">
        <v>1</v>
      </c>
      <c r="L54" s="259">
        <v>0</v>
      </c>
      <c r="M54" s="258">
        <v>0</v>
      </c>
      <c r="N54" s="259">
        <v>1</v>
      </c>
      <c r="O54" s="267">
        <f t="shared" si="0"/>
        <v>5</v>
      </c>
    </row>
    <row r="55" spans="2:15" ht="24.95" customHeight="1">
      <c r="B55" s="256" t="s">
        <v>371</v>
      </c>
      <c r="C55" s="258">
        <v>0</v>
      </c>
      <c r="D55" s="259">
        <v>0</v>
      </c>
      <c r="E55" s="258">
        <v>0</v>
      </c>
      <c r="F55" s="259">
        <v>0</v>
      </c>
      <c r="G55" s="258">
        <v>0</v>
      </c>
      <c r="H55" s="259">
        <v>0</v>
      </c>
      <c r="I55" s="258">
        <v>0</v>
      </c>
      <c r="J55" s="259">
        <v>0</v>
      </c>
      <c r="K55" s="259">
        <v>0</v>
      </c>
      <c r="L55" s="259">
        <v>0</v>
      </c>
      <c r="M55" s="258">
        <v>0</v>
      </c>
      <c r="N55" s="259">
        <v>1</v>
      </c>
      <c r="O55" s="267">
        <f t="shared" si="0"/>
        <v>1</v>
      </c>
    </row>
    <row r="56" spans="2:15" ht="24.95" customHeight="1">
      <c r="B56" s="256" t="s">
        <v>270</v>
      </c>
      <c r="C56" s="258">
        <v>0</v>
      </c>
      <c r="D56" s="259">
        <v>0</v>
      </c>
      <c r="E56" s="258">
        <v>1</v>
      </c>
      <c r="F56" s="259">
        <v>1</v>
      </c>
      <c r="G56" s="258">
        <v>0</v>
      </c>
      <c r="H56" s="259">
        <v>0</v>
      </c>
      <c r="I56" s="258">
        <v>0</v>
      </c>
      <c r="J56" s="259">
        <v>0</v>
      </c>
      <c r="K56" s="259">
        <v>0</v>
      </c>
      <c r="L56" s="259">
        <v>0</v>
      </c>
      <c r="M56" s="258">
        <v>1</v>
      </c>
      <c r="N56" s="259">
        <v>0</v>
      </c>
      <c r="O56" s="267">
        <f t="shared" si="0"/>
        <v>3</v>
      </c>
    </row>
    <row r="57" spans="2:15" ht="24.95" customHeight="1">
      <c r="B57" s="256" t="s">
        <v>271</v>
      </c>
      <c r="C57" s="258">
        <v>0</v>
      </c>
      <c r="D57" s="259">
        <v>0</v>
      </c>
      <c r="E57" s="258">
        <v>0</v>
      </c>
      <c r="F57" s="259">
        <v>0</v>
      </c>
      <c r="G57" s="258">
        <v>0</v>
      </c>
      <c r="H57" s="259">
        <v>1</v>
      </c>
      <c r="I57" s="258">
        <v>0</v>
      </c>
      <c r="J57" s="259">
        <v>0</v>
      </c>
      <c r="K57" s="259">
        <v>0</v>
      </c>
      <c r="L57" s="259">
        <v>0</v>
      </c>
      <c r="M57" s="258">
        <v>0</v>
      </c>
      <c r="N57" s="259">
        <v>0</v>
      </c>
      <c r="O57" s="267">
        <f t="shared" si="0"/>
        <v>1</v>
      </c>
    </row>
    <row r="58" spans="2:15" ht="24.95" customHeight="1">
      <c r="B58" s="256" t="s">
        <v>272</v>
      </c>
      <c r="C58" s="258">
        <v>0</v>
      </c>
      <c r="D58" s="259">
        <v>1</v>
      </c>
      <c r="E58" s="258">
        <v>1</v>
      </c>
      <c r="F58" s="259">
        <v>0</v>
      </c>
      <c r="G58" s="258">
        <v>0</v>
      </c>
      <c r="H58" s="259">
        <v>0</v>
      </c>
      <c r="I58" s="258">
        <v>0</v>
      </c>
      <c r="J58" s="259">
        <v>0</v>
      </c>
      <c r="K58" s="259">
        <v>1</v>
      </c>
      <c r="L58" s="259">
        <v>2</v>
      </c>
      <c r="M58" s="258">
        <v>0</v>
      </c>
      <c r="N58" s="259">
        <v>1</v>
      </c>
      <c r="O58" s="267">
        <f t="shared" si="0"/>
        <v>6</v>
      </c>
    </row>
    <row r="59" spans="2:15" ht="24.95" customHeight="1">
      <c r="B59" s="256" t="s">
        <v>372</v>
      </c>
      <c r="C59" s="258">
        <v>0</v>
      </c>
      <c r="D59" s="259">
        <v>1</v>
      </c>
      <c r="E59" s="258">
        <v>1</v>
      </c>
      <c r="F59" s="259">
        <v>0</v>
      </c>
      <c r="G59" s="258">
        <v>0</v>
      </c>
      <c r="H59" s="259">
        <v>0</v>
      </c>
      <c r="I59" s="258">
        <v>0</v>
      </c>
      <c r="J59" s="259">
        <v>0</v>
      </c>
      <c r="K59" s="259">
        <v>1</v>
      </c>
      <c r="L59" s="259">
        <v>0</v>
      </c>
      <c r="M59" s="258">
        <v>1</v>
      </c>
      <c r="N59" s="259">
        <v>0</v>
      </c>
      <c r="O59" s="267">
        <f t="shared" si="0"/>
        <v>4</v>
      </c>
    </row>
    <row r="60" spans="2:15" ht="24.95" customHeight="1">
      <c r="B60" s="256" t="s">
        <v>273</v>
      </c>
      <c r="C60" s="258">
        <v>0</v>
      </c>
      <c r="D60" s="259">
        <v>0</v>
      </c>
      <c r="E60" s="258">
        <v>1</v>
      </c>
      <c r="F60" s="259">
        <v>1</v>
      </c>
      <c r="G60" s="258">
        <v>0</v>
      </c>
      <c r="H60" s="259">
        <v>1</v>
      </c>
      <c r="I60" s="258">
        <v>0</v>
      </c>
      <c r="J60" s="259">
        <v>0</v>
      </c>
      <c r="K60" s="259">
        <v>0</v>
      </c>
      <c r="L60" s="259">
        <v>0</v>
      </c>
      <c r="M60" s="258">
        <v>0</v>
      </c>
      <c r="N60" s="259">
        <v>1</v>
      </c>
      <c r="O60" s="267">
        <f t="shared" si="0"/>
        <v>4</v>
      </c>
    </row>
    <row r="61" spans="2:15" ht="24.95" customHeight="1">
      <c r="B61" s="256" t="s">
        <v>274</v>
      </c>
      <c r="C61" s="258">
        <v>0</v>
      </c>
      <c r="D61" s="259">
        <v>0</v>
      </c>
      <c r="E61" s="258">
        <v>0</v>
      </c>
      <c r="F61" s="259">
        <v>1</v>
      </c>
      <c r="G61" s="258">
        <v>0</v>
      </c>
      <c r="H61" s="259">
        <v>0</v>
      </c>
      <c r="I61" s="258">
        <v>0</v>
      </c>
      <c r="J61" s="259">
        <v>0</v>
      </c>
      <c r="K61" s="259">
        <v>0</v>
      </c>
      <c r="L61" s="259">
        <v>0</v>
      </c>
      <c r="M61" s="258">
        <v>0</v>
      </c>
      <c r="N61" s="259">
        <v>0</v>
      </c>
      <c r="O61" s="267">
        <f t="shared" si="0"/>
        <v>1</v>
      </c>
    </row>
    <row r="62" spans="2:15" ht="24.95" customHeight="1">
      <c r="B62" s="256" t="s">
        <v>275</v>
      </c>
      <c r="C62" s="258">
        <v>0</v>
      </c>
      <c r="D62" s="259">
        <v>0</v>
      </c>
      <c r="E62" s="258">
        <v>0</v>
      </c>
      <c r="F62" s="259">
        <v>0</v>
      </c>
      <c r="G62" s="258">
        <v>0</v>
      </c>
      <c r="H62" s="259">
        <v>1</v>
      </c>
      <c r="I62" s="258">
        <v>0</v>
      </c>
      <c r="J62" s="259">
        <v>0</v>
      </c>
      <c r="K62" s="259">
        <v>0</v>
      </c>
      <c r="L62" s="259">
        <v>0</v>
      </c>
      <c r="M62" s="258">
        <v>0</v>
      </c>
      <c r="N62" s="259">
        <v>0</v>
      </c>
      <c r="O62" s="267">
        <f t="shared" si="0"/>
        <v>1</v>
      </c>
    </row>
    <row r="63" spans="2:15" ht="24.95" customHeight="1">
      <c r="B63" s="256" t="s">
        <v>276</v>
      </c>
      <c r="C63" s="258">
        <v>0</v>
      </c>
      <c r="D63" s="259">
        <v>0</v>
      </c>
      <c r="E63" s="258">
        <v>0</v>
      </c>
      <c r="F63" s="259">
        <v>1</v>
      </c>
      <c r="G63" s="258">
        <v>1</v>
      </c>
      <c r="H63" s="259">
        <v>1</v>
      </c>
      <c r="I63" s="258">
        <v>1</v>
      </c>
      <c r="J63" s="259">
        <v>1</v>
      </c>
      <c r="K63" s="259">
        <v>0</v>
      </c>
      <c r="L63" s="259">
        <v>0</v>
      </c>
      <c r="M63" s="258">
        <v>0</v>
      </c>
      <c r="N63" s="259">
        <v>0</v>
      </c>
      <c r="O63" s="267">
        <f t="shared" si="0"/>
        <v>5</v>
      </c>
    </row>
    <row r="64" spans="2:15" ht="24.95" customHeight="1">
      <c r="B64" s="256" t="s">
        <v>277</v>
      </c>
      <c r="C64" s="258">
        <v>0</v>
      </c>
      <c r="D64" s="259">
        <v>0</v>
      </c>
      <c r="E64" s="258">
        <v>1</v>
      </c>
      <c r="F64" s="259">
        <v>0</v>
      </c>
      <c r="G64" s="258">
        <v>0</v>
      </c>
      <c r="H64" s="259">
        <v>0</v>
      </c>
      <c r="I64" s="258">
        <v>0</v>
      </c>
      <c r="J64" s="259">
        <v>0</v>
      </c>
      <c r="K64" s="259">
        <v>0</v>
      </c>
      <c r="L64" s="259">
        <v>0</v>
      </c>
      <c r="M64" s="258">
        <v>0</v>
      </c>
      <c r="N64" s="259">
        <v>0</v>
      </c>
      <c r="O64" s="267">
        <f t="shared" si="0"/>
        <v>1</v>
      </c>
    </row>
    <row r="65" spans="2:15" ht="24.95" customHeight="1">
      <c r="B65" s="256" t="s">
        <v>278</v>
      </c>
      <c r="C65" s="258">
        <v>0</v>
      </c>
      <c r="D65" s="259">
        <v>0</v>
      </c>
      <c r="E65" s="258">
        <v>1</v>
      </c>
      <c r="F65" s="259">
        <v>0</v>
      </c>
      <c r="G65" s="258">
        <v>0</v>
      </c>
      <c r="H65" s="259">
        <v>0</v>
      </c>
      <c r="I65" s="258">
        <v>0</v>
      </c>
      <c r="J65" s="259">
        <v>0</v>
      </c>
      <c r="K65" s="259">
        <v>0</v>
      </c>
      <c r="L65" s="259">
        <v>0</v>
      </c>
      <c r="M65" s="258">
        <v>0</v>
      </c>
      <c r="N65" s="259">
        <v>0</v>
      </c>
      <c r="O65" s="267">
        <f t="shared" si="0"/>
        <v>1</v>
      </c>
    </row>
    <row r="66" spans="2:15" ht="24.75" customHeight="1" thickBot="1">
      <c r="B66" s="260" t="s">
        <v>28</v>
      </c>
      <c r="C66" s="261">
        <f t="shared" ref="C66:O66" si="1">SUM(C13:C65)</f>
        <v>9</v>
      </c>
      <c r="D66" s="261">
        <f t="shared" si="1"/>
        <v>12</v>
      </c>
      <c r="E66" s="261">
        <f t="shared" si="1"/>
        <v>17</v>
      </c>
      <c r="F66" s="261">
        <f t="shared" si="1"/>
        <v>17</v>
      </c>
      <c r="G66" s="261">
        <f t="shared" si="1"/>
        <v>17</v>
      </c>
      <c r="H66" s="261">
        <f t="shared" si="1"/>
        <v>15</v>
      </c>
      <c r="I66" s="261">
        <f t="shared" si="1"/>
        <v>9</v>
      </c>
      <c r="J66" s="261">
        <f t="shared" si="1"/>
        <v>9</v>
      </c>
      <c r="K66" s="261">
        <f t="shared" si="1"/>
        <v>8</v>
      </c>
      <c r="L66" s="261">
        <f t="shared" si="1"/>
        <v>11</v>
      </c>
      <c r="M66" s="261">
        <f t="shared" si="1"/>
        <v>12</v>
      </c>
      <c r="N66" s="261">
        <f t="shared" si="1"/>
        <v>15</v>
      </c>
      <c r="O66" s="262">
        <f t="shared" si="1"/>
        <v>151</v>
      </c>
    </row>
    <row r="67" spans="2:15">
      <c r="B67" s="245" t="s">
        <v>123</v>
      </c>
    </row>
  </sheetData>
  <autoFilter ref="B12:O65">
    <sortState ref="B15:O57">
      <sortCondition ref="B14:B55"/>
    </sortState>
  </autoFilter>
  <mergeCells count="5">
    <mergeCell ref="A5:O5"/>
    <mergeCell ref="A6:O6"/>
    <mergeCell ref="A7:O7"/>
    <mergeCell ref="A10:O10"/>
    <mergeCell ref="B11:O11"/>
  </mergeCells>
  <pageMargins left="0.39370078740157483" right="0.39370078740157483" top="0.23622047244094491" bottom="0.31496062992125984" header="0.27559055118110237" footer="0.31496062992125984"/>
  <pageSetup scale="75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79"/>
  <sheetViews>
    <sheetView topLeftCell="B1" zoomScale="115" zoomScaleNormal="115" workbookViewId="0">
      <selection activeCell="A7" sqref="A7:P7"/>
    </sheetView>
  </sheetViews>
  <sheetFormatPr baseColWidth="10" defaultRowHeight="12.75"/>
  <cols>
    <col min="1" max="1" width="3.85546875" style="245" hidden="1" customWidth="1"/>
    <col min="2" max="2" width="21.140625" style="245" customWidth="1"/>
    <col min="3" max="3" width="6.85546875" style="245" customWidth="1"/>
    <col min="4" max="4" width="8" style="246" customWidth="1"/>
    <col min="5" max="5" width="6.85546875" style="246" customWidth="1"/>
    <col min="6" max="6" width="5.7109375" style="246" customWidth="1"/>
    <col min="7" max="7" width="5.7109375" style="247" customWidth="1"/>
    <col min="8" max="9" width="5.7109375" style="246" customWidth="1"/>
    <col min="10" max="10" width="7.85546875" style="246" customWidth="1"/>
    <col min="11" max="11" width="11.28515625" style="246" customWidth="1"/>
    <col min="12" max="12" width="9.140625" style="246" customWidth="1"/>
    <col min="13" max="13" width="10.5703125" style="246" customWidth="1"/>
    <col min="14" max="14" width="10.42578125" style="246" customWidth="1"/>
    <col min="15" max="15" width="9" style="245" customWidth="1"/>
    <col min="16" max="16" width="0.85546875" style="245" customWidth="1"/>
    <col min="17" max="16384" width="11.42578125" style="245"/>
  </cols>
  <sheetData>
    <row r="4" spans="1:16" ht="21" customHeight="1"/>
    <row r="5" spans="1:16" s="249" customFormat="1" ht="12.75" customHeight="1">
      <c r="A5" s="330" t="s">
        <v>0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</row>
    <row r="6" spans="1:16" s="249" customFormat="1" ht="18.75" customHeight="1">
      <c r="A6" s="331" t="s">
        <v>1</v>
      </c>
      <c r="B6" s="331"/>
      <c r="C6" s="331"/>
      <c r="D6" s="331"/>
      <c r="E6" s="331"/>
      <c r="F6" s="331"/>
      <c r="G6" s="331"/>
      <c r="H6" s="331"/>
      <c r="I6" s="331"/>
      <c r="J6" s="331"/>
      <c r="K6" s="331"/>
      <c r="L6" s="331"/>
      <c r="M6" s="331"/>
      <c r="N6" s="331"/>
      <c r="O6" s="331"/>
      <c r="P6" s="331"/>
    </row>
    <row r="7" spans="1:16" ht="12.75" customHeight="1">
      <c r="A7" s="332" t="s">
        <v>2</v>
      </c>
      <c r="B7" s="332"/>
      <c r="C7" s="332"/>
      <c r="D7" s="332"/>
      <c r="E7" s="332"/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2"/>
    </row>
    <row r="8" spans="1:16" ht="8.25" customHeight="1"/>
    <row r="9" spans="1:16" ht="15">
      <c r="A9" s="337"/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337"/>
      <c r="P9" s="337"/>
    </row>
    <row r="10" spans="1:16" ht="13.5" customHeight="1" thickBot="1">
      <c r="B10" s="274"/>
      <c r="C10" s="274"/>
      <c r="D10" s="274"/>
      <c r="E10" s="274"/>
      <c r="F10" s="274"/>
      <c r="G10" s="275"/>
      <c r="H10" s="274"/>
      <c r="I10" s="274"/>
      <c r="J10" s="274"/>
      <c r="K10" s="274"/>
      <c r="L10" s="274"/>
      <c r="M10" s="274"/>
      <c r="N10" s="274"/>
    </row>
    <row r="11" spans="1:16" s="249" customFormat="1" ht="21" customHeight="1">
      <c r="B11" s="334" t="s">
        <v>416</v>
      </c>
      <c r="C11" s="335"/>
      <c r="D11" s="335"/>
      <c r="E11" s="335"/>
      <c r="F11" s="335"/>
      <c r="G11" s="335"/>
      <c r="H11" s="335"/>
      <c r="I11" s="335"/>
      <c r="J11" s="335"/>
      <c r="K11" s="335"/>
      <c r="L11" s="335"/>
      <c r="M11" s="335"/>
      <c r="N11" s="335"/>
      <c r="O11" s="336"/>
    </row>
    <row r="12" spans="1:16" ht="28.5" customHeight="1" thickBot="1">
      <c r="B12" s="271" t="s">
        <v>138</v>
      </c>
      <c r="C12" s="272" t="s">
        <v>10</v>
      </c>
      <c r="D12" s="272" t="s">
        <v>11</v>
      </c>
      <c r="E12" s="272" t="s">
        <v>12</v>
      </c>
      <c r="F12" s="272" t="s">
        <v>13</v>
      </c>
      <c r="G12" s="272" t="s">
        <v>14</v>
      </c>
      <c r="H12" s="272" t="s">
        <v>15</v>
      </c>
      <c r="I12" s="272" t="s">
        <v>16</v>
      </c>
      <c r="J12" s="272" t="s">
        <v>17</v>
      </c>
      <c r="K12" s="272" t="s">
        <v>18</v>
      </c>
      <c r="L12" s="272" t="s">
        <v>19</v>
      </c>
      <c r="M12" s="272" t="s">
        <v>20</v>
      </c>
      <c r="N12" s="272" t="s">
        <v>21</v>
      </c>
      <c r="O12" s="273" t="s">
        <v>4</v>
      </c>
    </row>
    <row r="13" spans="1:16" ht="20.100000000000001" customHeight="1">
      <c r="B13" s="276" t="s">
        <v>246</v>
      </c>
      <c r="C13" s="277">
        <v>0</v>
      </c>
      <c r="D13" s="277">
        <v>0</v>
      </c>
      <c r="E13" s="277">
        <v>0</v>
      </c>
      <c r="F13" s="277">
        <v>0</v>
      </c>
      <c r="G13" s="277">
        <v>0</v>
      </c>
      <c r="H13" s="277">
        <v>0</v>
      </c>
      <c r="I13" s="277">
        <v>0</v>
      </c>
      <c r="J13" s="277">
        <v>0</v>
      </c>
      <c r="K13" s="277">
        <v>0</v>
      </c>
      <c r="L13" s="277">
        <v>0</v>
      </c>
      <c r="M13" s="278">
        <v>1</v>
      </c>
      <c r="N13" s="278">
        <v>0</v>
      </c>
      <c r="O13" s="279">
        <f>SUM(C13:L13)</f>
        <v>0</v>
      </c>
    </row>
    <row r="14" spans="1:16" ht="20.100000000000001" customHeight="1">
      <c r="B14" s="276" t="s">
        <v>205</v>
      </c>
      <c r="C14" s="277">
        <v>0</v>
      </c>
      <c r="D14" s="277">
        <v>0</v>
      </c>
      <c r="E14" s="277">
        <v>1</v>
      </c>
      <c r="F14" s="277">
        <v>0</v>
      </c>
      <c r="G14" s="277">
        <v>0</v>
      </c>
      <c r="H14" s="277">
        <v>0</v>
      </c>
      <c r="I14" s="277">
        <v>0</v>
      </c>
      <c r="J14" s="277">
        <v>0</v>
      </c>
      <c r="K14" s="277">
        <v>0</v>
      </c>
      <c r="L14" s="277">
        <v>0</v>
      </c>
      <c r="M14" s="278">
        <v>0</v>
      </c>
      <c r="N14" s="278">
        <v>0</v>
      </c>
      <c r="O14" s="279">
        <f t="shared" ref="O14:O77" si="0">SUM(C14:L14)</f>
        <v>1</v>
      </c>
    </row>
    <row r="15" spans="1:16" ht="20.100000000000001" customHeight="1">
      <c r="B15" s="276" t="s">
        <v>206</v>
      </c>
      <c r="C15" s="277">
        <v>0</v>
      </c>
      <c r="D15" s="277">
        <v>0</v>
      </c>
      <c r="E15" s="277">
        <v>0</v>
      </c>
      <c r="F15" s="277">
        <v>0</v>
      </c>
      <c r="G15" s="277">
        <v>0</v>
      </c>
      <c r="H15" s="277">
        <v>0</v>
      </c>
      <c r="I15" s="277">
        <v>0</v>
      </c>
      <c r="J15" s="277">
        <v>0</v>
      </c>
      <c r="K15" s="277">
        <v>0</v>
      </c>
      <c r="L15" s="277">
        <v>1</v>
      </c>
      <c r="M15" s="278">
        <v>2</v>
      </c>
      <c r="N15" s="278">
        <v>0</v>
      </c>
      <c r="O15" s="279">
        <f t="shared" si="0"/>
        <v>1</v>
      </c>
    </row>
    <row r="16" spans="1:16" ht="20.100000000000001" customHeight="1">
      <c r="B16" s="276" t="s">
        <v>373</v>
      </c>
      <c r="C16" s="277">
        <v>0</v>
      </c>
      <c r="D16" s="277">
        <v>0</v>
      </c>
      <c r="E16" s="277">
        <v>0</v>
      </c>
      <c r="F16" s="277">
        <v>0</v>
      </c>
      <c r="G16" s="277">
        <v>0</v>
      </c>
      <c r="H16" s="277">
        <v>0</v>
      </c>
      <c r="I16" s="277">
        <v>0</v>
      </c>
      <c r="J16" s="277">
        <v>0</v>
      </c>
      <c r="K16" s="277">
        <v>1</v>
      </c>
      <c r="L16" s="277">
        <v>0</v>
      </c>
      <c r="M16" s="278">
        <v>0</v>
      </c>
      <c r="N16" s="278">
        <v>0</v>
      </c>
      <c r="O16" s="279">
        <f t="shared" si="0"/>
        <v>1</v>
      </c>
    </row>
    <row r="17" spans="2:15" ht="20.100000000000001" customHeight="1">
      <c r="B17" s="276" t="s">
        <v>374</v>
      </c>
      <c r="C17" s="277">
        <v>0</v>
      </c>
      <c r="D17" s="277">
        <v>0</v>
      </c>
      <c r="E17" s="277">
        <v>0</v>
      </c>
      <c r="F17" s="277">
        <v>0</v>
      </c>
      <c r="G17" s="277">
        <v>0</v>
      </c>
      <c r="H17" s="277">
        <v>0</v>
      </c>
      <c r="I17" s="277">
        <v>0</v>
      </c>
      <c r="J17" s="277">
        <v>0</v>
      </c>
      <c r="K17" s="277">
        <v>0</v>
      </c>
      <c r="L17" s="277">
        <v>0</v>
      </c>
      <c r="M17" s="278">
        <v>0</v>
      </c>
      <c r="N17" s="278">
        <v>1</v>
      </c>
      <c r="O17" s="279">
        <f t="shared" si="0"/>
        <v>0</v>
      </c>
    </row>
    <row r="18" spans="2:15" ht="20.100000000000001" customHeight="1">
      <c r="B18" s="276" t="s">
        <v>375</v>
      </c>
      <c r="C18" s="277">
        <v>0</v>
      </c>
      <c r="D18" s="277">
        <v>0</v>
      </c>
      <c r="E18" s="277">
        <v>0</v>
      </c>
      <c r="F18" s="277">
        <v>0</v>
      </c>
      <c r="G18" s="277">
        <v>0</v>
      </c>
      <c r="H18" s="277">
        <v>0</v>
      </c>
      <c r="I18" s="277">
        <v>0</v>
      </c>
      <c r="J18" s="277">
        <v>0</v>
      </c>
      <c r="K18" s="277">
        <v>0</v>
      </c>
      <c r="L18" s="277">
        <v>0</v>
      </c>
      <c r="M18" s="278">
        <v>0</v>
      </c>
      <c r="N18" s="278">
        <v>1</v>
      </c>
      <c r="O18" s="279">
        <f t="shared" si="0"/>
        <v>0</v>
      </c>
    </row>
    <row r="19" spans="2:15" ht="20.100000000000001" customHeight="1">
      <c r="B19" s="276" t="s">
        <v>207</v>
      </c>
      <c r="C19" s="277">
        <v>3</v>
      </c>
      <c r="D19" s="277">
        <v>0</v>
      </c>
      <c r="E19" s="277">
        <v>2</v>
      </c>
      <c r="F19" s="277">
        <v>0</v>
      </c>
      <c r="G19" s="277">
        <v>0</v>
      </c>
      <c r="H19" s="277">
        <v>0</v>
      </c>
      <c r="I19" s="277">
        <v>1</v>
      </c>
      <c r="J19" s="277">
        <v>1</v>
      </c>
      <c r="K19" s="277">
        <v>0</v>
      </c>
      <c r="L19" s="277">
        <v>0</v>
      </c>
      <c r="M19" s="278">
        <v>0</v>
      </c>
      <c r="N19" s="278">
        <v>0</v>
      </c>
      <c r="O19" s="279">
        <f t="shared" si="0"/>
        <v>7</v>
      </c>
    </row>
    <row r="20" spans="2:15" ht="20.100000000000001" customHeight="1">
      <c r="B20" s="276" t="s">
        <v>376</v>
      </c>
      <c r="C20" s="277">
        <v>0</v>
      </c>
      <c r="D20" s="277">
        <v>0</v>
      </c>
      <c r="E20" s="277">
        <v>1</v>
      </c>
      <c r="F20" s="277">
        <v>1</v>
      </c>
      <c r="G20" s="277">
        <v>0</v>
      </c>
      <c r="H20" s="277">
        <v>0</v>
      </c>
      <c r="I20" s="277">
        <v>0</v>
      </c>
      <c r="J20" s="277">
        <v>0</v>
      </c>
      <c r="K20" s="277">
        <v>0</v>
      </c>
      <c r="L20" s="277">
        <v>0</v>
      </c>
      <c r="M20" s="278">
        <v>0</v>
      </c>
      <c r="N20" s="278">
        <v>0</v>
      </c>
      <c r="O20" s="279">
        <f t="shared" si="0"/>
        <v>2</v>
      </c>
    </row>
    <row r="21" spans="2:15" ht="20.100000000000001" customHeight="1">
      <c r="B21" s="276" t="s">
        <v>377</v>
      </c>
      <c r="C21" s="277">
        <v>0</v>
      </c>
      <c r="D21" s="277">
        <v>0</v>
      </c>
      <c r="E21" s="277">
        <v>0</v>
      </c>
      <c r="F21" s="277">
        <v>0</v>
      </c>
      <c r="G21" s="277">
        <v>0</v>
      </c>
      <c r="H21" s="277">
        <v>0</v>
      </c>
      <c r="I21" s="277">
        <v>0</v>
      </c>
      <c r="J21" s="277">
        <v>1</v>
      </c>
      <c r="K21" s="277">
        <v>0</v>
      </c>
      <c r="L21" s="277">
        <v>0</v>
      </c>
      <c r="M21" s="278">
        <v>0</v>
      </c>
      <c r="N21" s="278">
        <v>0</v>
      </c>
      <c r="O21" s="279">
        <f t="shared" si="0"/>
        <v>1</v>
      </c>
    </row>
    <row r="22" spans="2:15" ht="20.100000000000001" customHeight="1">
      <c r="B22" s="276" t="s">
        <v>378</v>
      </c>
      <c r="C22" s="277">
        <v>0</v>
      </c>
      <c r="D22" s="277">
        <v>0</v>
      </c>
      <c r="E22" s="277">
        <v>0</v>
      </c>
      <c r="F22" s="277">
        <v>0</v>
      </c>
      <c r="G22" s="277">
        <v>0</v>
      </c>
      <c r="H22" s="277">
        <v>0</v>
      </c>
      <c r="I22" s="277">
        <v>0</v>
      </c>
      <c r="J22" s="277">
        <v>0</v>
      </c>
      <c r="K22" s="277">
        <v>0</v>
      </c>
      <c r="L22" s="277">
        <v>0</v>
      </c>
      <c r="M22" s="278">
        <v>0</v>
      </c>
      <c r="N22" s="278">
        <v>1</v>
      </c>
      <c r="O22" s="279">
        <f t="shared" si="0"/>
        <v>0</v>
      </c>
    </row>
    <row r="23" spans="2:15" ht="20.100000000000001" customHeight="1">
      <c r="B23" s="276" t="s">
        <v>208</v>
      </c>
      <c r="C23" s="277">
        <v>0</v>
      </c>
      <c r="D23" s="277">
        <v>0</v>
      </c>
      <c r="E23" s="277">
        <v>0</v>
      </c>
      <c r="F23" s="277">
        <v>0</v>
      </c>
      <c r="G23" s="277">
        <v>0</v>
      </c>
      <c r="H23" s="277">
        <v>1</v>
      </c>
      <c r="I23" s="277">
        <v>0</v>
      </c>
      <c r="J23" s="277">
        <v>0</v>
      </c>
      <c r="K23" s="277">
        <v>0</v>
      </c>
      <c r="L23" s="277">
        <v>0</v>
      </c>
      <c r="M23" s="278">
        <v>0</v>
      </c>
      <c r="N23" s="278">
        <v>0</v>
      </c>
      <c r="O23" s="279">
        <f t="shared" si="0"/>
        <v>1</v>
      </c>
    </row>
    <row r="24" spans="2:15" ht="20.100000000000001" customHeight="1">
      <c r="B24" s="276" t="s">
        <v>213</v>
      </c>
      <c r="C24" s="277">
        <v>0</v>
      </c>
      <c r="D24" s="277">
        <v>0</v>
      </c>
      <c r="E24" s="277">
        <v>0</v>
      </c>
      <c r="F24" s="277">
        <v>0</v>
      </c>
      <c r="G24" s="277">
        <v>0</v>
      </c>
      <c r="H24" s="277">
        <v>0</v>
      </c>
      <c r="I24" s="277">
        <v>0</v>
      </c>
      <c r="J24" s="277">
        <v>0</v>
      </c>
      <c r="K24" s="277">
        <v>1</v>
      </c>
      <c r="L24" s="277">
        <v>1</v>
      </c>
      <c r="M24" s="278">
        <v>0</v>
      </c>
      <c r="N24" s="278">
        <v>0</v>
      </c>
      <c r="O24" s="279">
        <f t="shared" si="0"/>
        <v>2</v>
      </c>
    </row>
    <row r="25" spans="2:15" ht="20.100000000000001" customHeight="1">
      <c r="B25" s="276" t="s">
        <v>209</v>
      </c>
      <c r="C25" s="277">
        <v>0</v>
      </c>
      <c r="D25" s="277">
        <v>0</v>
      </c>
      <c r="E25" s="277">
        <v>1</v>
      </c>
      <c r="F25" s="277">
        <v>0</v>
      </c>
      <c r="G25" s="277">
        <v>0</v>
      </c>
      <c r="H25" s="277">
        <v>0</v>
      </c>
      <c r="I25" s="277">
        <v>0</v>
      </c>
      <c r="J25" s="277">
        <v>0</v>
      </c>
      <c r="K25" s="277">
        <v>0</v>
      </c>
      <c r="L25" s="277">
        <v>0</v>
      </c>
      <c r="M25" s="278">
        <v>0</v>
      </c>
      <c r="N25" s="278">
        <v>0</v>
      </c>
      <c r="O25" s="279">
        <f t="shared" si="0"/>
        <v>1</v>
      </c>
    </row>
    <row r="26" spans="2:15" ht="20.100000000000001" customHeight="1">
      <c r="B26" s="276" t="s">
        <v>210</v>
      </c>
      <c r="C26" s="277">
        <v>0</v>
      </c>
      <c r="D26" s="277">
        <v>1</v>
      </c>
      <c r="E26" s="277">
        <v>0</v>
      </c>
      <c r="F26" s="277">
        <v>0</v>
      </c>
      <c r="G26" s="277">
        <v>0</v>
      </c>
      <c r="H26" s="277">
        <v>0</v>
      </c>
      <c r="I26" s="277">
        <v>2</v>
      </c>
      <c r="J26" s="277">
        <v>0</v>
      </c>
      <c r="K26" s="277">
        <v>0</v>
      </c>
      <c r="L26" s="277">
        <v>0</v>
      </c>
      <c r="M26" s="278">
        <v>0</v>
      </c>
      <c r="N26" s="278">
        <v>0</v>
      </c>
      <c r="O26" s="279">
        <f t="shared" si="0"/>
        <v>3</v>
      </c>
    </row>
    <row r="27" spans="2:15" ht="20.100000000000001" customHeight="1">
      <c r="B27" s="276" t="s">
        <v>211</v>
      </c>
      <c r="C27" s="277">
        <v>1</v>
      </c>
      <c r="D27" s="277">
        <v>5</v>
      </c>
      <c r="E27" s="277">
        <v>4</v>
      </c>
      <c r="F27" s="277">
        <v>1</v>
      </c>
      <c r="G27" s="277">
        <v>2</v>
      </c>
      <c r="H27" s="277">
        <v>1</v>
      </c>
      <c r="I27" s="277">
        <v>0</v>
      </c>
      <c r="J27" s="277">
        <v>0</v>
      </c>
      <c r="K27" s="277">
        <v>0</v>
      </c>
      <c r="L27" s="277">
        <v>0</v>
      </c>
      <c r="M27" s="278">
        <v>0</v>
      </c>
      <c r="N27" s="278">
        <v>0</v>
      </c>
      <c r="O27" s="279">
        <f t="shared" si="0"/>
        <v>14</v>
      </c>
    </row>
    <row r="28" spans="2:15" ht="20.100000000000001" customHeight="1">
      <c r="B28" s="276" t="s">
        <v>379</v>
      </c>
      <c r="C28" s="277">
        <v>0</v>
      </c>
      <c r="D28" s="277">
        <v>0</v>
      </c>
      <c r="E28" s="277">
        <v>0</v>
      </c>
      <c r="F28" s="277">
        <v>0</v>
      </c>
      <c r="G28" s="277">
        <v>0</v>
      </c>
      <c r="H28" s="277">
        <v>0</v>
      </c>
      <c r="I28" s="277">
        <v>0</v>
      </c>
      <c r="J28" s="277">
        <v>0</v>
      </c>
      <c r="K28" s="277">
        <v>0</v>
      </c>
      <c r="L28" s="277">
        <v>0</v>
      </c>
      <c r="M28" s="278">
        <v>0</v>
      </c>
      <c r="N28" s="278">
        <v>1</v>
      </c>
      <c r="O28" s="279">
        <f t="shared" si="0"/>
        <v>0</v>
      </c>
    </row>
    <row r="29" spans="2:15" ht="20.100000000000001" customHeight="1">
      <c r="B29" s="280" t="s">
        <v>212</v>
      </c>
      <c r="C29" s="281">
        <v>0</v>
      </c>
      <c r="D29" s="281">
        <v>0</v>
      </c>
      <c r="E29" s="281">
        <v>0</v>
      </c>
      <c r="F29" s="281">
        <v>0</v>
      </c>
      <c r="G29" s="281">
        <v>0</v>
      </c>
      <c r="H29" s="281">
        <v>0</v>
      </c>
      <c r="I29" s="281">
        <v>0</v>
      </c>
      <c r="J29" s="281">
        <v>0</v>
      </c>
      <c r="K29" s="281">
        <v>1</v>
      </c>
      <c r="L29" s="281">
        <v>0</v>
      </c>
      <c r="M29" s="282">
        <v>0</v>
      </c>
      <c r="N29" s="282">
        <v>0</v>
      </c>
      <c r="O29" s="279">
        <f t="shared" si="0"/>
        <v>1</v>
      </c>
    </row>
    <row r="30" spans="2:15" ht="20.100000000000001" customHeight="1">
      <c r="B30" s="280" t="s">
        <v>214</v>
      </c>
      <c r="C30" s="281">
        <v>1</v>
      </c>
      <c r="D30" s="281">
        <v>0</v>
      </c>
      <c r="E30" s="281">
        <v>0</v>
      </c>
      <c r="F30" s="281">
        <v>0</v>
      </c>
      <c r="G30" s="281">
        <v>0</v>
      </c>
      <c r="H30" s="281">
        <v>0</v>
      </c>
      <c r="I30" s="281">
        <v>0</v>
      </c>
      <c r="J30" s="281">
        <v>0</v>
      </c>
      <c r="K30" s="281">
        <v>0</v>
      </c>
      <c r="L30" s="281">
        <v>0</v>
      </c>
      <c r="M30" s="282">
        <v>0</v>
      </c>
      <c r="N30" s="282">
        <v>0</v>
      </c>
      <c r="O30" s="279">
        <f t="shared" si="0"/>
        <v>1</v>
      </c>
    </row>
    <row r="31" spans="2:15" ht="20.100000000000001" customHeight="1">
      <c r="B31" s="280" t="s">
        <v>215</v>
      </c>
      <c r="C31" s="281">
        <v>0</v>
      </c>
      <c r="D31" s="281">
        <v>0</v>
      </c>
      <c r="E31" s="281">
        <v>0</v>
      </c>
      <c r="F31" s="281">
        <v>0</v>
      </c>
      <c r="G31" s="281">
        <v>0</v>
      </c>
      <c r="H31" s="281">
        <v>0</v>
      </c>
      <c r="I31" s="281">
        <v>0</v>
      </c>
      <c r="J31" s="281">
        <v>1</v>
      </c>
      <c r="K31" s="281">
        <v>0</v>
      </c>
      <c r="L31" s="281">
        <v>0</v>
      </c>
      <c r="M31" s="282">
        <v>0</v>
      </c>
      <c r="N31" s="282">
        <v>2</v>
      </c>
      <c r="O31" s="279">
        <f t="shared" si="0"/>
        <v>1</v>
      </c>
    </row>
    <row r="32" spans="2:15" ht="20.100000000000001" customHeight="1">
      <c r="B32" s="280" t="s">
        <v>380</v>
      </c>
      <c r="C32" s="281">
        <v>0</v>
      </c>
      <c r="D32" s="281">
        <v>0</v>
      </c>
      <c r="E32" s="281">
        <v>0</v>
      </c>
      <c r="F32" s="281">
        <v>0</v>
      </c>
      <c r="G32" s="281">
        <v>0</v>
      </c>
      <c r="H32" s="281">
        <v>0</v>
      </c>
      <c r="I32" s="281">
        <v>0</v>
      </c>
      <c r="J32" s="281">
        <v>0</v>
      </c>
      <c r="K32" s="281">
        <v>0</v>
      </c>
      <c r="L32" s="281">
        <v>0</v>
      </c>
      <c r="M32" s="282">
        <v>0</v>
      </c>
      <c r="N32" s="282">
        <v>1</v>
      </c>
      <c r="O32" s="279">
        <f t="shared" si="0"/>
        <v>0</v>
      </c>
    </row>
    <row r="33" spans="2:15" ht="20.100000000000001" customHeight="1">
      <c r="B33" s="280" t="s">
        <v>216</v>
      </c>
      <c r="C33" s="281">
        <v>0</v>
      </c>
      <c r="D33" s="281">
        <v>0</v>
      </c>
      <c r="E33" s="281">
        <v>0</v>
      </c>
      <c r="F33" s="281">
        <v>0</v>
      </c>
      <c r="G33" s="281">
        <v>0</v>
      </c>
      <c r="H33" s="281">
        <v>0</v>
      </c>
      <c r="I33" s="281">
        <v>2</v>
      </c>
      <c r="J33" s="281">
        <v>0</v>
      </c>
      <c r="K33" s="281">
        <v>0</v>
      </c>
      <c r="L33" s="281">
        <v>0</v>
      </c>
      <c r="M33" s="282">
        <v>0</v>
      </c>
      <c r="N33" s="282">
        <v>0</v>
      </c>
      <c r="O33" s="279">
        <f t="shared" si="0"/>
        <v>2</v>
      </c>
    </row>
    <row r="34" spans="2:15" ht="20.100000000000001" customHeight="1">
      <c r="B34" s="280" t="s">
        <v>381</v>
      </c>
      <c r="C34" s="281">
        <v>0</v>
      </c>
      <c r="D34" s="281">
        <v>2</v>
      </c>
      <c r="E34" s="281">
        <v>1</v>
      </c>
      <c r="F34" s="281">
        <v>0</v>
      </c>
      <c r="G34" s="281">
        <v>0</v>
      </c>
      <c r="H34" s="281">
        <v>0</v>
      </c>
      <c r="I34" s="281">
        <v>0</v>
      </c>
      <c r="J34" s="281">
        <v>0</v>
      </c>
      <c r="K34" s="281">
        <v>0</v>
      </c>
      <c r="L34" s="281">
        <v>0</v>
      </c>
      <c r="M34" s="282">
        <v>0</v>
      </c>
      <c r="N34" s="282">
        <v>0</v>
      </c>
      <c r="O34" s="279">
        <f t="shared" si="0"/>
        <v>3</v>
      </c>
    </row>
    <row r="35" spans="2:15" ht="20.100000000000001" customHeight="1">
      <c r="B35" s="280" t="s">
        <v>217</v>
      </c>
      <c r="C35" s="281">
        <v>1</v>
      </c>
      <c r="D35" s="281">
        <v>1</v>
      </c>
      <c r="E35" s="281">
        <v>0</v>
      </c>
      <c r="F35" s="281">
        <v>0</v>
      </c>
      <c r="G35" s="281">
        <v>0</v>
      </c>
      <c r="H35" s="281">
        <v>0</v>
      </c>
      <c r="I35" s="281">
        <v>0</v>
      </c>
      <c r="J35" s="281">
        <v>0</v>
      </c>
      <c r="K35" s="281">
        <v>0</v>
      </c>
      <c r="L35" s="281">
        <v>0</v>
      </c>
      <c r="M35" s="282">
        <v>0</v>
      </c>
      <c r="N35" s="282">
        <v>0</v>
      </c>
      <c r="O35" s="279">
        <f t="shared" si="0"/>
        <v>2</v>
      </c>
    </row>
    <row r="36" spans="2:15" ht="20.100000000000001" customHeight="1">
      <c r="B36" s="280" t="s">
        <v>218</v>
      </c>
      <c r="C36" s="281">
        <v>0</v>
      </c>
      <c r="D36" s="281">
        <v>0</v>
      </c>
      <c r="E36" s="281">
        <v>0</v>
      </c>
      <c r="F36" s="281">
        <v>0</v>
      </c>
      <c r="G36" s="281">
        <v>0</v>
      </c>
      <c r="H36" s="281">
        <v>0</v>
      </c>
      <c r="I36" s="281">
        <v>1</v>
      </c>
      <c r="J36" s="281">
        <v>1</v>
      </c>
      <c r="K36" s="281">
        <v>1</v>
      </c>
      <c r="L36" s="281">
        <v>0</v>
      </c>
      <c r="M36" s="282">
        <v>1</v>
      </c>
      <c r="N36" s="282">
        <v>0</v>
      </c>
      <c r="O36" s="279">
        <f t="shared" si="0"/>
        <v>3</v>
      </c>
    </row>
    <row r="37" spans="2:15" ht="20.100000000000001" customHeight="1">
      <c r="B37" s="280" t="s">
        <v>382</v>
      </c>
      <c r="C37" s="281">
        <v>0</v>
      </c>
      <c r="D37" s="281">
        <v>0</v>
      </c>
      <c r="E37" s="281">
        <v>0</v>
      </c>
      <c r="F37" s="281">
        <v>0</v>
      </c>
      <c r="G37" s="281">
        <v>0</v>
      </c>
      <c r="H37" s="281">
        <v>0</v>
      </c>
      <c r="I37" s="281">
        <v>0</v>
      </c>
      <c r="J37" s="281">
        <v>0</v>
      </c>
      <c r="K37" s="281">
        <v>0</v>
      </c>
      <c r="L37" s="281">
        <v>0</v>
      </c>
      <c r="M37" s="282">
        <v>1</v>
      </c>
      <c r="N37" s="282">
        <v>0</v>
      </c>
      <c r="O37" s="279">
        <f t="shared" si="0"/>
        <v>0</v>
      </c>
    </row>
    <row r="38" spans="2:15" ht="20.100000000000001" customHeight="1">
      <c r="B38" s="280" t="s">
        <v>219</v>
      </c>
      <c r="C38" s="281">
        <v>0</v>
      </c>
      <c r="D38" s="281">
        <v>0</v>
      </c>
      <c r="E38" s="281">
        <v>0</v>
      </c>
      <c r="F38" s="281">
        <v>0</v>
      </c>
      <c r="G38" s="281">
        <v>1</v>
      </c>
      <c r="H38" s="281">
        <v>0</v>
      </c>
      <c r="I38" s="281">
        <v>0</v>
      </c>
      <c r="J38" s="281">
        <v>0</v>
      </c>
      <c r="K38" s="281">
        <v>0</v>
      </c>
      <c r="L38" s="281">
        <v>0</v>
      </c>
      <c r="M38" s="282">
        <v>0</v>
      </c>
      <c r="N38" s="282">
        <v>0</v>
      </c>
      <c r="O38" s="279">
        <f t="shared" si="0"/>
        <v>1</v>
      </c>
    </row>
    <row r="39" spans="2:15" ht="20.100000000000001" customHeight="1">
      <c r="B39" s="280" t="s">
        <v>220</v>
      </c>
      <c r="C39" s="281">
        <v>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1</v>
      </c>
      <c r="K39" s="281">
        <v>0</v>
      </c>
      <c r="L39" s="281">
        <v>0</v>
      </c>
      <c r="M39" s="282">
        <v>0</v>
      </c>
      <c r="N39" s="282">
        <v>0</v>
      </c>
      <c r="O39" s="279">
        <f t="shared" si="0"/>
        <v>1</v>
      </c>
    </row>
    <row r="40" spans="2:15" ht="20.100000000000001" customHeight="1">
      <c r="B40" s="280" t="s">
        <v>383</v>
      </c>
      <c r="C40" s="281">
        <v>0</v>
      </c>
      <c r="D40" s="281">
        <v>0</v>
      </c>
      <c r="E40" s="281">
        <v>0</v>
      </c>
      <c r="F40" s="281">
        <v>0</v>
      </c>
      <c r="G40" s="281">
        <v>0</v>
      </c>
      <c r="H40" s="281">
        <v>0</v>
      </c>
      <c r="I40" s="281">
        <v>0</v>
      </c>
      <c r="J40" s="281">
        <v>0</v>
      </c>
      <c r="K40" s="281">
        <v>0</v>
      </c>
      <c r="L40" s="281">
        <v>0</v>
      </c>
      <c r="M40" s="282">
        <v>0</v>
      </c>
      <c r="N40" s="282">
        <v>1</v>
      </c>
      <c r="O40" s="279">
        <f t="shared" si="0"/>
        <v>0</v>
      </c>
    </row>
    <row r="41" spans="2:15" ht="20.100000000000001" customHeight="1">
      <c r="B41" s="280" t="s">
        <v>221</v>
      </c>
      <c r="C41" s="281">
        <v>0</v>
      </c>
      <c r="D41" s="281">
        <v>0</v>
      </c>
      <c r="E41" s="281">
        <v>0</v>
      </c>
      <c r="F41" s="281">
        <v>0</v>
      </c>
      <c r="G41" s="281">
        <v>0</v>
      </c>
      <c r="H41" s="281">
        <v>0</v>
      </c>
      <c r="I41" s="281">
        <v>0</v>
      </c>
      <c r="J41" s="281">
        <v>1</v>
      </c>
      <c r="K41" s="281">
        <v>0</v>
      </c>
      <c r="L41" s="281">
        <v>0</v>
      </c>
      <c r="M41" s="282">
        <v>0</v>
      </c>
      <c r="N41" s="282">
        <v>0</v>
      </c>
      <c r="O41" s="279">
        <f t="shared" si="0"/>
        <v>1</v>
      </c>
    </row>
    <row r="42" spans="2:15" ht="20.100000000000001" customHeight="1">
      <c r="B42" s="280" t="s">
        <v>384</v>
      </c>
      <c r="C42" s="281">
        <v>1</v>
      </c>
      <c r="D42" s="281">
        <v>0</v>
      </c>
      <c r="E42" s="281">
        <v>0</v>
      </c>
      <c r="F42" s="281">
        <v>0</v>
      </c>
      <c r="G42" s="281">
        <v>0</v>
      </c>
      <c r="H42" s="281">
        <v>0</v>
      </c>
      <c r="I42" s="281">
        <v>0</v>
      </c>
      <c r="J42" s="281">
        <v>0</v>
      </c>
      <c r="K42" s="281">
        <v>0</v>
      </c>
      <c r="L42" s="281">
        <v>0</v>
      </c>
      <c r="M42" s="282">
        <v>0</v>
      </c>
      <c r="N42" s="282">
        <v>0</v>
      </c>
      <c r="O42" s="279">
        <f t="shared" si="0"/>
        <v>1</v>
      </c>
    </row>
    <row r="43" spans="2:15" ht="20.100000000000001" customHeight="1">
      <c r="B43" s="280" t="s">
        <v>223</v>
      </c>
      <c r="C43" s="281">
        <v>0</v>
      </c>
      <c r="D43" s="281">
        <v>0</v>
      </c>
      <c r="E43" s="281">
        <v>0</v>
      </c>
      <c r="F43" s="281">
        <v>0</v>
      </c>
      <c r="G43" s="281">
        <v>0</v>
      </c>
      <c r="H43" s="281">
        <v>0</v>
      </c>
      <c r="I43" s="281">
        <v>0</v>
      </c>
      <c r="J43" s="281">
        <v>0</v>
      </c>
      <c r="K43" s="281">
        <v>1</v>
      </c>
      <c r="L43" s="281">
        <v>0</v>
      </c>
      <c r="M43" s="282">
        <v>0</v>
      </c>
      <c r="N43" s="282">
        <v>0</v>
      </c>
      <c r="O43" s="279">
        <f t="shared" si="0"/>
        <v>1</v>
      </c>
    </row>
    <row r="44" spans="2:15" ht="20.100000000000001" customHeight="1">
      <c r="B44" s="280" t="s">
        <v>224</v>
      </c>
      <c r="C44" s="281">
        <v>0</v>
      </c>
      <c r="D44" s="281">
        <v>1</v>
      </c>
      <c r="E44" s="281">
        <v>0</v>
      </c>
      <c r="F44" s="281">
        <v>0</v>
      </c>
      <c r="G44" s="281">
        <v>0</v>
      </c>
      <c r="H44" s="281">
        <v>0</v>
      </c>
      <c r="I44" s="281">
        <v>0</v>
      </c>
      <c r="J44" s="281">
        <v>0</v>
      </c>
      <c r="K44" s="281">
        <v>0</v>
      </c>
      <c r="L44" s="281">
        <v>0</v>
      </c>
      <c r="M44" s="282">
        <v>0</v>
      </c>
      <c r="N44" s="282">
        <v>0</v>
      </c>
      <c r="O44" s="279">
        <f t="shared" si="0"/>
        <v>1</v>
      </c>
    </row>
    <row r="45" spans="2:15" ht="20.100000000000001" customHeight="1">
      <c r="B45" s="280" t="s">
        <v>225</v>
      </c>
      <c r="C45" s="281">
        <v>0</v>
      </c>
      <c r="D45" s="281">
        <v>0</v>
      </c>
      <c r="E45" s="281">
        <v>0</v>
      </c>
      <c r="F45" s="281">
        <v>0</v>
      </c>
      <c r="G45" s="281">
        <v>0</v>
      </c>
      <c r="H45" s="281">
        <v>0</v>
      </c>
      <c r="I45" s="281">
        <v>1</v>
      </c>
      <c r="J45" s="281">
        <v>0</v>
      </c>
      <c r="K45" s="281">
        <v>0</v>
      </c>
      <c r="L45" s="281">
        <v>1</v>
      </c>
      <c r="M45" s="282">
        <v>0</v>
      </c>
      <c r="N45" s="282">
        <v>0</v>
      </c>
      <c r="O45" s="279">
        <f t="shared" si="0"/>
        <v>2</v>
      </c>
    </row>
    <row r="46" spans="2:15" ht="20.100000000000001" customHeight="1">
      <c r="B46" s="280" t="s">
        <v>226</v>
      </c>
      <c r="C46" s="281">
        <v>0</v>
      </c>
      <c r="D46" s="281">
        <v>0</v>
      </c>
      <c r="E46" s="281">
        <v>0</v>
      </c>
      <c r="F46" s="281">
        <v>0</v>
      </c>
      <c r="G46" s="281">
        <v>0</v>
      </c>
      <c r="H46" s="281">
        <v>0</v>
      </c>
      <c r="I46" s="281">
        <v>0</v>
      </c>
      <c r="J46" s="281">
        <v>3</v>
      </c>
      <c r="K46" s="281">
        <v>0</v>
      </c>
      <c r="L46" s="281">
        <v>0</v>
      </c>
      <c r="M46" s="282">
        <v>0</v>
      </c>
      <c r="N46" s="282">
        <v>0</v>
      </c>
      <c r="O46" s="279">
        <f t="shared" si="0"/>
        <v>3</v>
      </c>
    </row>
    <row r="47" spans="2:15" ht="20.100000000000001" customHeight="1">
      <c r="B47" s="280" t="s">
        <v>385</v>
      </c>
      <c r="C47" s="281">
        <v>0</v>
      </c>
      <c r="D47" s="281">
        <v>0</v>
      </c>
      <c r="E47" s="281">
        <v>0</v>
      </c>
      <c r="F47" s="281">
        <v>0</v>
      </c>
      <c r="G47" s="281">
        <v>0</v>
      </c>
      <c r="H47" s="281">
        <v>0</v>
      </c>
      <c r="I47" s="281">
        <v>0</v>
      </c>
      <c r="J47" s="281">
        <v>0</v>
      </c>
      <c r="K47" s="281">
        <v>0</v>
      </c>
      <c r="L47" s="281">
        <v>0</v>
      </c>
      <c r="M47" s="282">
        <v>1</v>
      </c>
      <c r="N47" s="282">
        <v>0</v>
      </c>
      <c r="O47" s="279">
        <f t="shared" si="0"/>
        <v>0</v>
      </c>
    </row>
    <row r="48" spans="2:15" ht="20.100000000000001" customHeight="1">
      <c r="B48" s="280" t="s">
        <v>227</v>
      </c>
      <c r="C48" s="281">
        <v>0</v>
      </c>
      <c r="D48" s="281">
        <v>0</v>
      </c>
      <c r="E48" s="281">
        <v>0</v>
      </c>
      <c r="F48" s="281">
        <v>0</v>
      </c>
      <c r="G48" s="281">
        <v>0</v>
      </c>
      <c r="H48" s="281">
        <v>0</v>
      </c>
      <c r="I48" s="281">
        <v>1</v>
      </c>
      <c r="J48" s="281">
        <v>0</v>
      </c>
      <c r="K48" s="281">
        <v>0</v>
      </c>
      <c r="L48" s="281">
        <v>0</v>
      </c>
      <c r="M48" s="282">
        <v>0</v>
      </c>
      <c r="N48" s="282">
        <v>0</v>
      </c>
      <c r="O48" s="279">
        <f t="shared" si="0"/>
        <v>1</v>
      </c>
    </row>
    <row r="49" spans="2:15" ht="20.100000000000001" customHeight="1">
      <c r="B49" s="280" t="s">
        <v>229</v>
      </c>
      <c r="C49" s="281">
        <v>1</v>
      </c>
      <c r="D49" s="281">
        <v>0</v>
      </c>
      <c r="E49" s="281">
        <v>0</v>
      </c>
      <c r="F49" s="281">
        <v>1</v>
      </c>
      <c r="G49" s="281">
        <v>0</v>
      </c>
      <c r="H49" s="281">
        <v>0</v>
      </c>
      <c r="I49" s="281">
        <v>0</v>
      </c>
      <c r="J49" s="281">
        <v>0</v>
      </c>
      <c r="K49" s="281">
        <v>0</v>
      </c>
      <c r="L49" s="281">
        <v>0</v>
      </c>
      <c r="M49" s="282">
        <v>0</v>
      </c>
      <c r="N49" s="282">
        <v>0</v>
      </c>
      <c r="O49" s="279">
        <f t="shared" si="0"/>
        <v>2</v>
      </c>
    </row>
    <row r="50" spans="2:15" ht="20.100000000000001" customHeight="1">
      <c r="B50" s="280" t="s">
        <v>386</v>
      </c>
      <c r="C50" s="281">
        <v>0</v>
      </c>
      <c r="D50" s="281">
        <v>0</v>
      </c>
      <c r="E50" s="281">
        <v>0</v>
      </c>
      <c r="F50" s="281">
        <v>0</v>
      </c>
      <c r="G50" s="281">
        <v>0</v>
      </c>
      <c r="H50" s="281">
        <v>0</v>
      </c>
      <c r="I50" s="281">
        <v>0</v>
      </c>
      <c r="J50" s="281">
        <v>0</v>
      </c>
      <c r="K50" s="281">
        <v>0</v>
      </c>
      <c r="L50" s="281">
        <v>1</v>
      </c>
      <c r="M50" s="282">
        <v>0</v>
      </c>
      <c r="N50" s="282">
        <v>0</v>
      </c>
      <c r="O50" s="279">
        <f t="shared" si="0"/>
        <v>1</v>
      </c>
    </row>
    <row r="51" spans="2:15" ht="20.100000000000001" customHeight="1">
      <c r="B51" s="280" t="s">
        <v>230</v>
      </c>
      <c r="C51" s="281">
        <v>0</v>
      </c>
      <c r="D51" s="281">
        <v>0</v>
      </c>
      <c r="E51" s="281">
        <v>0</v>
      </c>
      <c r="F51" s="281">
        <v>0</v>
      </c>
      <c r="G51" s="281">
        <v>0</v>
      </c>
      <c r="H51" s="281">
        <v>0</v>
      </c>
      <c r="I51" s="281">
        <v>0</v>
      </c>
      <c r="J51" s="281">
        <v>0</v>
      </c>
      <c r="K51" s="281">
        <v>1</v>
      </c>
      <c r="L51" s="281">
        <v>0</v>
      </c>
      <c r="M51" s="282">
        <v>0</v>
      </c>
      <c r="N51" s="282">
        <v>0</v>
      </c>
      <c r="O51" s="279">
        <f t="shared" si="0"/>
        <v>1</v>
      </c>
    </row>
    <row r="52" spans="2:15" ht="20.100000000000001" customHeight="1">
      <c r="B52" s="280" t="s">
        <v>178</v>
      </c>
      <c r="C52" s="281">
        <v>0</v>
      </c>
      <c r="D52" s="281">
        <v>0</v>
      </c>
      <c r="E52" s="281">
        <v>0</v>
      </c>
      <c r="F52" s="281">
        <v>0</v>
      </c>
      <c r="G52" s="281">
        <v>0</v>
      </c>
      <c r="H52" s="281">
        <v>0</v>
      </c>
      <c r="I52" s="281">
        <v>0</v>
      </c>
      <c r="J52" s="281">
        <v>0</v>
      </c>
      <c r="K52" s="281">
        <v>0</v>
      </c>
      <c r="L52" s="281">
        <v>0</v>
      </c>
      <c r="M52" s="282">
        <v>1</v>
      </c>
      <c r="N52" s="282">
        <v>0</v>
      </c>
      <c r="O52" s="279">
        <f t="shared" si="0"/>
        <v>0</v>
      </c>
    </row>
    <row r="53" spans="2:15" ht="20.100000000000001" customHeight="1">
      <c r="B53" s="280" t="s">
        <v>387</v>
      </c>
      <c r="C53" s="281">
        <v>0</v>
      </c>
      <c r="D53" s="281">
        <v>0</v>
      </c>
      <c r="E53" s="281">
        <v>0</v>
      </c>
      <c r="F53" s="281">
        <v>0</v>
      </c>
      <c r="G53" s="281">
        <v>0</v>
      </c>
      <c r="H53" s="281">
        <v>0</v>
      </c>
      <c r="I53" s="281">
        <v>0</v>
      </c>
      <c r="J53" s="281">
        <v>2</v>
      </c>
      <c r="K53" s="281">
        <v>0</v>
      </c>
      <c r="L53" s="281">
        <v>0</v>
      </c>
      <c r="M53" s="282">
        <v>0</v>
      </c>
      <c r="N53" s="282">
        <v>0</v>
      </c>
      <c r="O53" s="279">
        <f t="shared" si="0"/>
        <v>2</v>
      </c>
    </row>
    <row r="54" spans="2:15" ht="20.100000000000001" customHeight="1">
      <c r="B54" s="280" t="s">
        <v>388</v>
      </c>
      <c r="C54" s="281">
        <v>0</v>
      </c>
      <c r="D54" s="281">
        <v>0</v>
      </c>
      <c r="E54" s="281">
        <v>0</v>
      </c>
      <c r="F54" s="281">
        <v>0</v>
      </c>
      <c r="G54" s="281">
        <v>0</v>
      </c>
      <c r="H54" s="281">
        <v>0</v>
      </c>
      <c r="I54" s="281">
        <v>1</v>
      </c>
      <c r="J54" s="281">
        <v>0</v>
      </c>
      <c r="K54" s="281">
        <v>0</v>
      </c>
      <c r="L54" s="281">
        <v>0</v>
      </c>
      <c r="M54" s="282">
        <v>0</v>
      </c>
      <c r="N54" s="282">
        <v>0</v>
      </c>
      <c r="O54" s="279">
        <f t="shared" si="0"/>
        <v>1</v>
      </c>
    </row>
    <row r="55" spans="2:15" ht="20.100000000000001" customHeight="1">
      <c r="B55" s="280" t="s">
        <v>231</v>
      </c>
      <c r="C55" s="281">
        <v>0</v>
      </c>
      <c r="D55" s="281">
        <v>1</v>
      </c>
      <c r="E55" s="281">
        <v>0</v>
      </c>
      <c r="F55" s="281">
        <v>0</v>
      </c>
      <c r="G55" s="281">
        <v>0</v>
      </c>
      <c r="H55" s="281">
        <v>0</v>
      </c>
      <c r="I55" s="281">
        <v>0</v>
      </c>
      <c r="J55" s="281">
        <v>0</v>
      </c>
      <c r="K55" s="281">
        <v>0</v>
      </c>
      <c r="L55" s="281">
        <v>0</v>
      </c>
      <c r="M55" s="282">
        <v>0</v>
      </c>
      <c r="N55" s="282">
        <v>0</v>
      </c>
      <c r="O55" s="279">
        <f t="shared" si="0"/>
        <v>1</v>
      </c>
    </row>
    <row r="56" spans="2:15" ht="20.100000000000001" customHeight="1">
      <c r="B56" s="280" t="s">
        <v>232</v>
      </c>
      <c r="C56" s="281">
        <v>0</v>
      </c>
      <c r="D56" s="281">
        <v>0</v>
      </c>
      <c r="E56" s="281">
        <v>0</v>
      </c>
      <c r="F56" s="281">
        <v>1</v>
      </c>
      <c r="G56" s="281">
        <v>0</v>
      </c>
      <c r="H56" s="281">
        <v>0</v>
      </c>
      <c r="I56" s="281">
        <v>0</v>
      </c>
      <c r="J56" s="281">
        <v>0</v>
      </c>
      <c r="K56" s="281">
        <v>0</v>
      </c>
      <c r="L56" s="281">
        <v>0</v>
      </c>
      <c r="M56" s="282">
        <v>0</v>
      </c>
      <c r="N56" s="282">
        <v>0</v>
      </c>
      <c r="O56" s="279">
        <f t="shared" si="0"/>
        <v>1</v>
      </c>
    </row>
    <row r="57" spans="2:15" ht="20.100000000000001" customHeight="1">
      <c r="B57" s="280" t="s">
        <v>233</v>
      </c>
      <c r="C57" s="281">
        <v>0</v>
      </c>
      <c r="D57" s="281">
        <v>0</v>
      </c>
      <c r="E57" s="281">
        <v>0</v>
      </c>
      <c r="F57" s="281">
        <v>1</v>
      </c>
      <c r="G57" s="281">
        <v>0</v>
      </c>
      <c r="H57" s="281">
        <v>0</v>
      </c>
      <c r="I57" s="281">
        <v>0</v>
      </c>
      <c r="J57" s="281">
        <v>0</v>
      </c>
      <c r="K57" s="281">
        <v>0</v>
      </c>
      <c r="L57" s="281">
        <v>3</v>
      </c>
      <c r="M57" s="282">
        <v>1</v>
      </c>
      <c r="N57" s="282">
        <v>0</v>
      </c>
      <c r="O57" s="279">
        <f t="shared" si="0"/>
        <v>4</v>
      </c>
    </row>
    <row r="58" spans="2:15" ht="20.100000000000001" customHeight="1">
      <c r="B58" s="280" t="s">
        <v>234</v>
      </c>
      <c r="C58" s="281">
        <v>3</v>
      </c>
      <c r="D58" s="281">
        <v>0</v>
      </c>
      <c r="E58" s="281">
        <v>1</v>
      </c>
      <c r="F58" s="281">
        <v>0</v>
      </c>
      <c r="G58" s="281">
        <v>1</v>
      </c>
      <c r="H58" s="281">
        <v>3</v>
      </c>
      <c r="I58" s="281">
        <v>1</v>
      </c>
      <c r="J58" s="281">
        <v>0</v>
      </c>
      <c r="K58" s="281">
        <v>1</v>
      </c>
      <c r="L58" s="281">
        <v>0</v>
      </c>
      <c r="M58" s="282">
        <v>0</v>
      </c>
      <c r="N58" s="282">
        <v>0</v>
      </c>
      <c r="O58" s="279">
        <f t="shared" si="0"/>
        <v>10</v>
      </c>
    </row>
    <row r="59" spans="2:15" ht="20.100000000000001" customHeight="1">
      <c r="B59" s="280" t="s">
        <v>389</v>
      </c>
      <c r="C59" s="281">
        <v>0</v>
      </c>
      <c r="D59" s="281">
        <v>0</v>
      </c>
      <c r="E59" s="281">
        <v>0</v>
      </c>
      <c r="F59" s="281">
        <v>0</v>
      </c>
      <c r="G59" s="281">
        <v>0</v>
      </c>
      <c r="H59" s="281">
        <v>0</v>
      </c>
      <c r="I59" s="281">
        <v>1</v>
      </c>
      <c r="J59" s="281">
        <v>0</v>
      </c>
      <c r="K59" s="281">
        <v>0</v>
      </c>
      <c r="L59" s="281">
        <v>0</v>
      </c>
      <c r="M59" s="282">
        <v>0</v>
      </c>
      <c r="N59" s="282">
        <v>0</v>
      </c>
      <c r="O59" s="279">
        <f t="shared" si="0"/>
        <v>1</v>
      </c>
    </row>
    <row r="60" spans="2:15" ht="20.100000000000001" customHeight="1">
      <c r="B60" s="280" t="s">
        <v>390</v>
      </c>
      <c r="C60" s="281">
        <v>0</v>
      </c>
      <c r="D60" s="281">
        <v>0</v>
      </c>
      <c r="E60" s="281">
        <v>0</v>
      </c>
      <c r="F60" s="281">
        <v>0</v>
      </c>
      <c r="G60" s="281">
        <v>0</v>
      </c>
      <c r="H60" s="281">
        <v>0</v>
      </c>
      <c r="I60" s="281">
        <v>0</v>
      </c>
      <c r="J60" s="281">
        <v>0</v>
      </c>
      <c r="K60" s="281">
        <v>0</v>
      </c>
      <c r="L60" s="281">
        <v>0</v>
      </c>
      <c r="M60" s="282">
        <v>1</v>
      </c>
      <c r="N60" s="282">
        <v>0</v>
      </c>
      <c r="O60" s="279">
        <f t="shared" si="0"/>
        <v>0</v>
      </c>
    </row>
    <row r="61" spans="2:15" ht="20.100000000000001" customHeight="1">
      <c r="B61" s="280" t="s">
        <v>235</v>
      </c>
      <c r="C61" s="281">
        <v>0</v>
      </c>
      <c r="D61" s="281">
        <v>0</v>
      </c>
      <c r="E61" s="281">
        <v>0</v>
      </c>
      <c r="F61" s="281">
        <v>0</v>
      </c>
      <c r="G61" s="281">
        <v>0</v>
      </c>
      <c r="H61" s="281">
        <v>0</v>
      </c>
      <c r="I61" s="281">
        <v>0</v>
      </c>
      <c r="J61" s="281">
        <v>0</v>
      </c>
      <c r="K61" s="281">
        <v>0</v>
      </c>
      <c r="L61" s="281">
        <v>1</v>
      </c>
      <c r="M61" s="282">
        <v>0</v>
      </c>
      <c r="N61" s="282">
        <v>0</v>
      </c>
      <c r="O61" s="279">
        <f t="shared" si="0"/>
        <v>1</v>
      </c>
    </row>
    <row r="62" spans="2:15" ht="20.100000000000001" customHeight="1">
      <c r="B62" s="280" t="s">
        <v>391</v>
      </c>
      <c r="C62" s="281">
        <v>0</v>
      </c>
      <c r="D62" s="281">
        <v>0</v>
      </c>
      <c r="E62" s="281">
        <v>0</v>
      </c>
      <c r="F62" s="281">
        <v>0</v>
      </c>
      <c r="G62" s="281">
        <v>0</v>
      </c>
      <c r="H62" s="281">
        <v>0</v>
      </c>
      <c r="I62" s="281">
        <v>0</v>
      </c>
      <c r="J62" s="281">
        <v>0</v>
      </c>
      <c r="K62" s="281">
        <v>0</v>
      </c>
      <c r="L62" s="281">
        <v>0</v>
      </c>
      <c r="M62" s="282">
        <v>0</v>
      </c>
      <c r="N62" s="282">
        <v>1</v>
      </c>
      <c r="O62" s="279">
        <f t="shared" si="0"/>
        <v>0</v>
      </c>
    </row>
    <row r="63" spans="2:15" ht="20.100000000000001" customHeight="1">
      <c r="B63" s="280" t="s">
        <v>392</v>
      </c>
      <c r="C63" s="281">
        <v>0</v>
      </c>
      <c r="D63" s="281">
        <v>2</v>
      </c>
      <c r="E63" s="281">
        <v>0</v>
      </c>
      <c r="F63" s="281">
        <v>0</v>
      </c>
      <c r="G63" s="281">
        <v>0</v>
      </c>
      <c r="H63" s="281">
        <v>0</v>
      </c>
      <c r="I63" s="281">
        <v>0</v>
      </c>
      <c r="J63" s="281">
        <v>0</v>
      </c>
      <c r="K63" s="281">
        <v>0</v>
      </c>
      <c r="L63" s="281">
        <v>0</v>
      </c>
      <c r="M63" s="282">
        <v>0</v>
      </c>
      <c r="N63" s="282">
        <v>0</v>
      </c>
      <c r="O63" s="279">
        <f t="shared" si="0"/>
        <v>2</v>
      </c>
    </row>
    <row r="64" spans="2:15" ht="20.100000000000001" customHeight="1">
      <c r="B64" s="280" t="s">
        <v>393</v>
      </c>
      <c r="C64" s="281">
        <v>0</v>
      </c>
      <c r="D64" s="281">
        <v>0</v>
      </c>
      <c r="E64" s="281">
        <v>0</v>
      </c>
      <c r="F64" s="281">
        <v>0</v>
      </c>
      <c r="G64" s="281">
        <v>0</v>
      </c>
      <c r="H64" s="281">
        <v>0</v>
      </c>
      <c r="I64" s="281">
        <v>0</v>
      </c>
      <c r="J64" s="281">
        <v>0</v>
      </c>
      <c r="K64" s="281">
        <v>1</v>
      </c>
      <c r="L64" s="281">
        <v>0</v>
      </c>
      <c r="M64" s="282">
        <v>0</v>
      </c>
      <c r="N64" s="282">
        <v>0</v>
      </c>
      <c r="O64" s="279">
        <f t="shared" si="0"/>
        <v>1</v>
      </c>
    </row>
    <row r="65" spans="2:15" ht="20.100000000000001" customHeight="1">
      <c r="B65" s="280" t="s">
        <v>236</v>
      </c>
      <c r="C65" s="281">
        <v>0</v>
      </c>
      <c r="D65" s="281">
        <v>0</v>
      </c>
      <c r="E65" s="281">
        <v>1</v>
      </c>
      <c r="F65" s="281">
        <v>0</v>
      </c>
      <c r="G65" s="281">
        <v>1</v>
      </c>
      <c r="H65" s="281">
        <v>0</v>
      </c>
      <c r="I65" s="281">
        <v>0</v>
      </c>
      <c r="J65" s="281">
        <v>0</v>
      </c>
      <c r="K65" s="281">
        <v>0</v>
      </c>
      <c r="L65" s="281">
        <v>0</v>
      </c>
      <c r="M65" s="282">
        <v>0</v>
      </c>
      <c r="N65" s="282">
        <v>0</v>
      </c>
      <c r="O65" s="279">
        <f t="shared" si="0"/>
        <v>2</v>
      </c>
    </row>
    <row r="66" spans="2:15" ht="20.100000000000001" customHeight="1">
      <c r="B66" s="280" t="s">
        <v>237</v>
      </c>
      <c r="C66" s="281">
        <v>0</v>
      </c>
      <c r="D66" s="281">
        <v>0</v>
      </c>
      <c r="E66" s="281">
        <v>0</v>
      </c>
      <c r="F66" s="281">
        <v>1</v>
      </c>
      <c r="G66" s="281">
        <v>0</v>
      </c>
      <c r="H66" s="281">
        <v>0</v>
      </c>
      <c r="I66" s="281">
        <v>0</v>
      </c>
      <c r="J66" s="281">
        <v>0</v>
      </c>
      <c r="K66" s="281">
        <v>0</v>
      </c>
      <c r="L66" s="281">
        <v>0</v>
      </c>
      <c r="M66" s="282">
        <v>0</v>
      </c>
      <c r="N66" s="282">
        <v>0</v>
      </c>
      <c r="O66" s="279">
        <f t="shared" si="0"/>
        <v>1</v>
      </c>
    </row>
    <row r="67" spans="2:15" ht="20.100000000000001" customHeight="1">
      <c r="B67" s="280" t="s">
        <v>238</v>
      </c>
      <c r="C67" s="281">
        <v>0</v>
      </c>
      <c r="D67" s="281">
        <v>0</v>
      </c>
      <c r="E67" s="281">
        <v>0</v>
      </c>
      <c r="F67" s="281">
        <v>0</v>
      </c>
      <c r="G67" s="281">
        <v>0</v>
      </c>
      <c r="H67" s="281">
        <v>0</v>
      </c>
      <c r="I67" s="281">
        <v>1</v>
      </c>
      <c r="J67" s="281">
        <v>0</v>
      </c>
      <c r="K67" s="281">
        <v>0</v>
      </c>
      <c r="L67" s="281">
        <v>0</v>
      </c>
      <c r="M67" s="282">
        <v>0</v>
      </c>
      <c r="N67" s="282">
        <v>0</v>
      </c>
      <c r="O67" s="279">
        <f t="shared" si="0"/>
        <v>1</v>
      </c>
    </row>
    <row r="68" spans="2:15" ht="20.100000000000001" customHeight="1">
      <c r="B68" s="280" t="s">
        <v>75</v>
      </c>
      <c r="C68" s="281">
        <v>6</v>
      </c>
      <c r="D68" s="281">
        <v>6</v>
      </c>
      <c r="E68" s="281">
        <v>9</v>
      </c>
      <c r="F68" s="281">
        <v>8</v>
      </c>
      <c r="G68" s="281">
        <v>2</v>
      </c>
      <c r="H68" s="281">
        <v>7</v>
      </c>
      <c r="I68" s="281">
        <v>1</v>
      </c>
      <c r="J68" s="281">
        <v>1</v>
      </c>
      <c r="K68" s="281">
        <v>0</v>
      </c>
      <c r="L68" s="281">
        <v>7</v>
      </c>
      <c r="M68" s="282">
        <v>2</v>
      </c>
      <c r="N68" s="282">
        <v>2</v>
      </c>
      <c r="O68" s="279">
        <f t="shared" si="0"/>
        <v>47</v>
      </c>
    </row>
    <row r="69" spans="2:15" ht="20.100000000000001" customHeight="1">
      <c r="B69" s="280" t="s">
        <v>239</v>
      </c>
      <c r="C69" s="281">
        <v>0</v>
      </c>
      <c r="D69" s="281">
        <v>0</v>
      </c>
      <c r="E69" s="281">
        <v>0</v>
      </c>
      <c r="F69" s="281">
        <v>1</v>
      </c>
      <c r="G69" s="281">
        <v>0</v>
      </c>
      <c r="H69" s="281">
        <v>0</v>
      </c>
      <c r="I69" s="281">
        <v>0</v>
      </c>
      <c r="J69" s="281">
        <v>0</v>
      </c>
      <c r="K69" s="281">
        <v>0</v>
      </c>
      <c r="L69" s="281">
        <v>0</v>
      </c>
      <c r="M69" s="282">
        <v>0</v>
      </c>
      <c r="N69" s="282">
        <v>0</v>
      </c>
      <c r="O69" s="279">
        <f t="shared" si="0"/>
        <v>1</v>
      </c>
    </row>
    <row r="70" spans="2:15" ht="20.100000000000001" customHeight="1">
      <c r="B70" s="280" t="s">
        <v>240</v>
      </c>
      <c r="C70" s="281">
        <v>0</v>
      </c>
      <c r="D70" s="281">
        <v>0</v>
      </c>
      <c r="E70" s="281">
        <v>0</v>
      </c>
      <c r="F70" s="281">
        <v>0</v>
      </c>
      <c r="G70" s="281">
        <v>0</v>
      </c>
      <c r="H70" s="281">
        <v>0</v>
      </c>
      <c r="I70" s="281">
        <v>0</v>
      </c>
      <c r="J70" s="281">
        <v>0</v>
      </c>
      <c r="K70" s="281">
        <v>0</v>
      </c>
      <c r="L70" s="281">
        <v>0</v>
      </c>
      <c r="M70" s="282">
        <v>1</v>
      </c>
      <c r="N70" s="282">
        <v>0</v>
      </c>
      <c r="O70" s="279">
        <f t="shared" si="0"/>
        <v>0</v>
      </c>
    </row>
    <row r="71" spans="2:15" ht="20.100000000000001" customHeight="1">
      <c r="B71" s="280" t="s">
        <v>241</v>
      </c>
      <c r="C71" s="281">
        <v>0</v>
      </c>
      <c r="D71" s="281">
        <v>0</v>
      </c>
      <c r="E71" s="281">
        <v>0</v>
      </c>
      <c r="F71" s="281">
        <v>0</v>
      </c>
      <c r="G71" s="281">
        <v>0</v>
      </c>
      <c r="H71" s="281">
        <v>1</v>
      </c>
      <c r="I71" s="281">
        <v>0</v>
      </c>
      <c r="J71" s="281">
        <v>0</v>
      </c>
      <c r="K71" s="281">
        <v>0</v>
      </c>
      <c r="L71" s="281">
        <v>0</v>
      </c>
      <c r="M71" s="282">
        <v>0</v>
      </c>
      <c r="N71" s="282">
        <v>0</v>
      </c>
      <c r="O71" s="279">
        <f t="shared" si="0"/>
        <v>1</v>
      </c>
    </row>
    <row r="72" spans="2:15" ht="20.100000000000001" customHeight="1">
      <c r="B72" s="280" t="s">
        <v>394</v>
      </c>
      <c r="C72" s="281">
        <v>0</v>
      </c>
      <c r="D72" s="281">
        <v>2</v>
      </c>
      <c r="E72" s="281">
        <v>1</v>
      </c>
      <c r="F72" s="281">
        <v>0</v>
      </c>
      <c r="G72" s="281">
        <v>0</v>
      </c>
      <c r="H72" s="281">
        <v>0</v>
      </c>
      <c r="I72" s="281">
        <v>0</v>
      </c>
      <c r="J72" s="281">
        <v>0</v>
      </c>
      <c r="K72" s="281">
        <v>0</v>
      </c>
      <c r="L72" s="281">
        <v>0</v>
      </c>
      <c r="M72" s="282">
        <v>0</v>
      </c>
      <c r="N72" s="282">
        <v>0</v>
      </c>
      <c r="O72" s="279">
        <f t="shared" si="0"/>
        <v>3</v>
      </c>
    </row>
    <row r="73" spans="2:15" ht="20.100000000000001" customHeight="1">
      <c r="B73" s="280" t="s">
        <v>395</v>
      </c>
      <c r="C73" s="281">
        <v>0</v>
      </c>
      <c r="D73" s="281">
        <v>0</v>
      </c>
      <c r="E73" s="281">
        <v>0</v>
      </c>
      <c r="F73" s="281">
        <v>0</v>
      </c>
      <c r="G73" s="281">
        <v>0</v>
      </c>
      <c r="H73" s="281">
        <v>0</v>
      </c>
      <c r="I73" s="281">
        <v>0</v>
      </c>
      <c r="J73" s="281">
        <v>1</v>
      </c>
      <c r="K73" s="281">
        <v>0</v>
      </c>
      <c r="L73" s="281">
        <v>0</v>
      </c>
      <c r="M73" s="282">
        <v>0</v>
      </c>
      <c r="N73" s="282">
        <v>0</v>
      </c>
      <c r="O73" s="279">
        <f t="shared" si="0"/>
        <v>1</v>
      </c>
    </row>
    <row r="74" spans="2:15" ht="20.100000000000001" customHeight="1">
      <c r="B74" s="280" t="s">
        <v>396</v>
      </c>
      <c r="C74" s="281">
        <v>0</v>
      </c>
      <c r="D74" s="281">
        <v>0</v>
      </c>
      <c r="E74" s="281">
        <v>1</v>
      </c>
      <c r="F74" s="281">
        <v>0</v>
      </c>
      <c r="G74" s="281">
        <v>0</v>
      </c>
      <c r="H74" s="281">
        <v>1</v>
      </c>
      <c r="I74" s="281">
        <v>0</v>
      </c>
      <c r="J74" s="281">
        <v>0</v>
      </c>
      <c r="K74" s="281">
        <v>0</v>
      </c>
      <c r="L74" s="281">
        <v>1</v>
      </c>
      <c r="M74" s="282">
        <v>0</v>
      </c>
      <c r="N74" s="282">
        <v>1</v>
      </c>
      <c r="O74" s="279">
        <f t="shared" si="0"/>
        <v>3</v>
      </c>
    </row>
    <row r="75" spans="2:15" ht="20.100000000000001" customHeight="1">
      <c r="B75" s="280" t="s">
        <v>242</v>
      </c>
      <c r="C75" s="281">
        <v>0</v>
      </c>
      <c r="D75" s="281">
        <v>0</v>
      </c>
      <c r="E75" s="281">
        <v>0</v>
      </c>
      <c r="F75" s="281">
        <v>1</v>
      </c>
      <c r="G75" s="281">
        <v>0</v>
      </c>
      <c r="H75" s="281">
        <v>0</v>
      </c>
      <c r="I75" s="281">
        <v>0</v>
      </c>
      <c r="J75" s="281">
        <v>0</v>
      </c>
      <c r="K75" s="281">
        <v>0</v>
      </c>
      <c r="L75" s="281">
        <v>0</v>
      </c>
      <c r="M75" s="282">
        <v>0</v>
      </c>
      <c r="N75" s="282">
        <v>0</v>
      </c>
      <c r="O75" s="279">
        <f t="shared" si="0"/>
        <v>1</v>
      </c>
    </row>
    <row r="76" spans="2:15" ht="20.100000000000001" customHeight="1">
      <c r="B76" s="276" t="s">
        <v>243</v>
      </c>
      <c r="C76" s="277">
        <v>1</v>
      </c>
      <c r="D76" s="277">
        <v>0</v>
      </c>
      <c r="E76" s="277">
        <v>1</v>
      </c>
      <c r="F76" s="277">
        <v>1</v>
      </c>
      <c r="G76" s="277">
        <v>0</v>
      </c>
      <c r="H76" s="277">
        <v>0</v>
      </c>
      <c r="I76" s="277">
        <v>1</v>
      </c>
      <c r="J76" s="277">
        <v>1</v>
      </c>
      <c r="K76" s="277">
        <v>0</v>
      </c>
      <c r="L76" s="277">
        <v>0</v>
      </c>
      <c r="M76" s="278">
        <v>0</v>
      </c>
      <c r="N76" s="278">
        <v>0</v>
      </c>
      <c r="O76" s="279">
        <f t="shared" si="0"/>
        <v>5</v>
      </c>
    </row>
    <row r="77" spans="2:15" ht="20.100000000000001" customHeight="1">
      <c r="B77" s="276" t="s">
        <v>244</v>
      </c>
      <c r="C77" s="277">
        <v>1</v>
      </c>
      <c r="D77" s="277">
        <v>0</v>
      </c>
      <c r="E77" s="277">
        <v>0</v>
      </c>
      <c r="F77" s="277">
        <v>0</v>
      </c>
      <c r="G77" s="277">
        <v>0</v>
      </c>
      <c r="H77" s="277">
        <v>0</v>
      </c>
      <c r="I77" s="277">
        <v>0</v>
      </c>
      <c r="J77" s="277">
        <v>0</v>
      </c>
      <c r="K77" s="277">
        <v>0</v>
      </c>
      <c r="L77" s="277">
        <v>0</v>
      </c>
      <c r="M77" s="278">
        <v>0</v>
      </c>
      <c r="N77" s="278">
        <v>0</v>
      </c>
      <c r="O77" s="279">
        <f t="shared" si="0"/>
        <v>1</v>
      </c>
    </row>
    <row r="78" spans="2:15" ht="19.5" customHeight="1" thickBot="1">
      <c r="B78" s="283" t="s">
        <v>28</v>
      </c>
      <c r="C78" s="284">
        <f>SUM(C13:C77)</f>
        <v>19</v>
      </c>
      <c r="D78" s="284">
        <f t="shared" ref="D78:O78" si="1">SUM(D13:D77)</f>
        <v>21</v>
      </c>
      <c r="E78" s="284">
        <f t="shared" si="1"/>
        <v>24</v>
      </c>
      <c r="F78" s="284">
        <f t="shared" si="1"/>
        <v>17</v>
      </c>
      <c r="G78" s="284">
        <f t="shared" si="1"/>
        <v>7</v>
      </c>
      <c r="H78" s="284">
        <f t="shared" si="1"/>
        <v>14</v>
      </c>
      <c r="I78" s="284">
        <f t="shared" si="1"/>
        <v>14</v>
      </c>
      <c r="J78" s="284">
        <f t="shared" si="1"/>
        <v>14</v>
      </c>
      <c r="K78" s="284">
        <f t="shared" si="1"/>
        <v>8</v>
      </c>
      <c r="L78" s="284">
        <f t="shared" si="1"/>
        <v>16</v>
      </c>
      <c r="M78" s="284">
        <f t="shared" si="1"/>
        <v>12</v>
      </c>
      <c r="N78" s="284">
        <f t="shared" si="1"/>
        <v>12</v>
      </c>
      <c r="O78" s="284">
        <f t="shared" si="1"/>
        <v>154</v>
      </c>
    </row>
    <row r="79" spans="2:15">
      <c r="B79" s="245" t="s">
        <v>204</v>
      </c>
    </row>
  </sheetData>
  <mergeCells count="5">
    <mergeCell ref="A5:P5"/>
    <mergeCell ref="A6:P6"/>
    <mergeCell ref="A7:P7"/>
    <mergeCell ref="A9:P9"/>
    <mergeCell ref="B11:O11"/>
  </mergeCells>
  <pageMargins left="0.39370078740157483" right="0.39370078740157483" top="0.23622047244094491" bottom="0.31496062992125984" header="0.27559055118110237" footer="0.31496062992125984"/>
  <pageSetup scale="8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F3151"/>
  </sheetPr>
  <dimension ref="A1:Z1000"/>
  <sheetViews>
    <sheetView workbookViewId="0"/>
  </sheetViews>
  <sheetFormatPr baseColWidth="10" defaultColWidth="14.42578125" defaultRowHeight="15" customHeight="1"/>
  <cols>
    <col min="1" max="1" width="3.140625" customWidth="1"/>
    <col min="2" max="2" width="24.140625" customWidth="1"/>
    <col min="3" max="3" width="4.7109375" customWidth="1"/>
    <col min="4" max="4" width="4.85546875" customWidth="1"/>
    <col min="5" max="5" width="4.7109375" customWidth="1"/>
    <col min="6" max="6" width="3.28515625" customWidth="1"/>
    <col min="7" max="7" width="3.85546875" customWidth="1"/>
    <col min="8" max="8" width="3.7109375" customWidth="1"/>
    <col min="9" max="9" width="4.7109375" customWidth="1"/>
    <col min="10" max="11" width="4.7109375" hidden="1" customWidth="1"/>
    <col min="12" max="12" width="4" hidden="1" customWidth="1"/>
    <col min="13" max="13" width="1.85546875" hidden="1" customWidth="1"/>
    <col min="14" max="14" width="12.28515625" customWidth="1"/>
    <col min="15" max="15" width="10.42578125" customWidth="1"/>
    <col min="16" max="16" width="0.5703125" hidden="1" customWidth="1"/>
    <col min="17" max="17" width="10.5703125" customWidth="1"/>
    <col min="18" max="18" width="4.140625" hidden="1" customWidth="1"/>
    <col min="19" max="19" width="1.5703125" customWidth="1"/>
    <col min="20" max="20" width="2.7109375" customWidth="1"/>
    <col min="21" max="26" width="11.42578125" customWidth="1"/>
  </cols>
  <sheetData>
    <row r="1" spans="1:26" ht="13.5" customHeight="1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26" ht="13.5" customHeight="1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26" ht="13.5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26" ht="13.5" customHeight="1">
      <c r="A4" s="352" t="s">
        <v>0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</row>
    <row r="5" spans="1:26" ht="13.5" customHeight="1">
      <c r="A5" s="348" t="s">
        <v>279</v>
      </c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</row>
    <row r="6" spans="1:26" ht="13.5" customHeight="1">
      <c r="A6" s="353" t="s">
        <v>280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</row>
    <row r="7" spans="1:26" ht="13.5" customHeight="1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26" ht="13.5" customHeight="1">
      <c r="A8" s="355" t="s">
        <v>281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</row>
    <row r="9" spans="1:26" ht="13.5" customHeight="1">
      <c r="A9" s="355" t="s">
        <v>282</v>
      </c>
      <c r="B9" s="291"/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1"/>
    </row>
    <row r="10" spans="1:26" ht="13.5" customHeight="1">
      <c r="A10" s="354" t="s">
        <v>283</v>
      </c>
      <c r="B10" s="291"/>
      <c r="C10" s="291"/>
      <c r="D10" s="291"/>
      <c r="E10" s="291"/>
      <c r="F10" s="291"/>
      <c r="G10" s="291"/>
      <c r="H10" s="291"/>
      <c r="I10" s="291"/>
      <c r="J10" s="291"/>
      <c r="K10" s="291"/>
      <c r="L10" s="291"/>
      <c r="M10" s="291"/>
      <c r="N10" s="291"/>
      <c r="O10" s="291"/>
      <c r="P10" s="291"/>
      <c r="Q10" s="291"/>
    </row>
    <row r="11" spans="1:26" ht="13.5" customHeight="1">
      <c r="A11" s="120"/>
      <c r="B11" s="120"/>
      <c r="C11" s="120"/>
      <c r="D11" s="120"/>
      <c r="E11" s="121"/>
      <c r="F11" s="121"/>
      <c r="G11" s="121"/>
      <c r="H11" s="121"/>
      <c r="I11" s="121"/>
      <c r="J11" s="121"/>
      <c r="K11" s="121"/>
      <c r="L11" s="121"/>
      <c r="M11" s="121"/>
      <c r="N11" s="120"/>
    </row>
    <row r="12" spans="1:26" ht="18.75" customHeight="1">
      <c r="A12" s="346" t="s">
        <v>8</v>
      </c>
      <c r="B12" s="291"/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</row>
    <row r="13" spans="1:26" ht="22.5" customHeight="1">
      <c r="A13" s="122"/>
      <c r="B13" s="123" t="s">
        <v>284</v>
      </c>
      <c r="C13" s="124" t="s">
        <v>285</v>
      </c>
      <c r="D13" s="124" t="s">
        <v>286</v>
      </c>
      <c r="E13" s="124" t="s">
        <v>287</v>
      </c>
      <c r="F13" s="124" t="s">
        <v>288</v>
      </c>
      <c r="G13" s="124" t="s">
        <v>289</v>
      </c>
      <c r="H13" s="124" t="s">
        <v>290</v>
      </c>
      <c r="I13" s="124" t="s">
        <v>291</v>
      </c>
      <c r="J13" s="124" t="s">
        <v>292</v>
      </c>
      <c r="K13" s="124" t="s">
        <v>293</v>
      </c>
      <c r="L13" s="124" t="s">
        <v>294</v>
      </c>
      <c r="M13" s="124" t="s">
        <v>295</v>
      </c>
      <c r="N13" s="125" t="s">
        <v>28</v>
      </c>
      <c r="O13" s="349" t="s">
        <v>296</v>
      </c>
      <c r="P13" s="126"/>
      <c r="Q13" s="126"/>
      <c r="R13" s="127"/>
      <c r="S13" s="127"/>
      <c r="T13" s="127"/>
      <c r="U13" s="127"/>
      <c r="V13" s="127"/>
      <c r="W13" s="127"/>
      <c r="X13" s="127"/>
      <c r="Y13" s="127"/>
      <c r="Z13" s="127"/>
    </row>
    <row r="14" spans="1:26" ht="16.5" customHeight="1">
      <c r="A14" s="122"/>
      <c r="B14" s="342" t="s">
        <v>23</v>
      </c>
      <c r="C14" s="343"/>
      <c r="D14" s="343"/>
      <c r="E14" s="343"/>
      <c r="F14" s="343"/>
      <c r="G14" s="343"/>
      <c r="H14" s="343"/>
      <c r="I14" s="343"/>
      <c r="J14" s="343"/>
      <c r="K14" s="343"/>
      <c r="L14" s="343"/>
      <c r="M14" s="343"/>
      <c r="N14" s="344"/>
      <c r="O14" s="350"/>
      <c r="P14" s="126"/>
      <c r="Q14" s="126"/>
      <c r="R14" s="127"/>
      <c r="S14" s="127"/>
      <c r="T14" s="127"/>
      <c r="U14" s="127"/>
      <c r="V14" s="127"/>
      <c r="W14" s="127"/>
      <c r="X14" s="127"/>
      <c r="Y14" s="127"/>
      <c r="Z14" s="127"/>
    </row>
    <row r="15" spans="1:26" ht="16.5" customHeight="1">
      <c r="A15" s="122"/>
      <c r="B15" s="128" t="s">
        <v>297</v>
      </c>
      <c r="C15" s="129">
        <v>0</v>
      </c>
      <c r="D15" s="129">
        <v>3</v>
      </c>
      <c r="E15" s="129">
        <v>4</v>
      </c>
      <c r="F15" s="129">
        <v>9</v>
      </c>
      <c r="G15" s="129">
        <v>1</v>
      </c>
      <c r="H15" s="129">
        <v>8</v>
      </c>
      <c r="I15" s="129"/>
      <c r="J15" s="129"/>
      <c r="K15" s="129"/>
      <c r="L15" s="129"/>
      <c r="M15" s="129"/>
      <c r="N15" s="130">
        <f t="shared" ref="N15:N25" si="0">SUM(C15:M15)</f>
        <v>25</v>
      </c>
      <c r="O15" s="350"/>
      <c r="P15" s="126"/>
      <c r="Q15" s="126"/>
      <c r="R15" s="127"/>
      <c r="S15" s="127"/>
      <c r="T15" s="127"/>
      <c r="U15" s="127"/>
      <c r="V15" s="127"/>
      <c r="W15" s="127"/>
      <c r="X15" s="127"/>
      <c r="Y15" s="127"/>
      <c r="Z15" s="127"/>
    </row>
    <row r="16" spans="1:26" ht="16.5" customHeight="1">
      <c r="A16" s="122"/>
      <c r="B16" s="128" t="s">
        <v>298</v>
      </c>
      <c r="C16" s="129">
        <v>0</v>
      </c>
      <c r="D16" s="129">
        <v>0</v>
      </c>
      <c r="E16" s="129"/>
      <c r="F16" s="129">
        <v>7</v>
      </c>
      <c r="G16" s="129">
        <v>11</v>
      </c>
      <c r="H16" s="129">
        <v>4</v>
      </c>
      <c r="I16" s="129"/>
      <c r="J16" s="129"/>
      <c r="K16" s="129"/>
      <c r="L16" s="129"/>
      <c r="M16" s="129"/>
      <c r="N16" s="130">
        <f t="shared" si="0"/>
        <v>22</v>
      </c>
      <c r="O16" s="350"/>
      <c r="P16" s="126"/>
      <c r="Q16" s="126"/>
      <c r="R16" s="127"/>
      <c r="S16" s="127"/>
      <c r="T16" s="127"/>
      <c r="U16" s="127"/>
      <c r="V16" s="127"/>
      <c r="W16" s="127"/>
      <c r="X16" s="127"/>
      <c r="Y16" s="127"/>
      <c r="Z16" s="127"/>
    </row>
    <row r="17" spans="1:26" ht="16.5" customHeight="1">
      <c r="A17" s="122"/>
      <c r="B17" s="128" t="s">
        <v>299</v>
      </c>
      <c r="C17" s="129">
        <v>0</v>
      </c>
      <c r="D17" s="129">
        <v>1</v>
      </c>
      <c r="E17" s="129">
        <v>2</v>
      </c>
      <c r="F17" s="129"/>
      <c r="G17" s="129">
        <v>1</v>
      </c>
      <c r="H17" s="129"/>
      <c r="I17" s="129"/>
      <c r="J17" s="129"/>
      <c r="K17" s="129"/>
      <c r="L17" s="129"/>
      <c r="M17" s="129"/>
      <c r="N17" s="130">
        <f t="shared" si="0"/>
        <v>4</v>
      </c>
      <c r="O17" s="350"/>
      <c r="P17" s="126"/>
      <c r="Q17" s="126"/>
      <c r="R17" s="127"/>
      <c r="S17" s="127"/>
      <c r="T17" s="127"/>
      <c r="U17" s="127"/>
      <c r="V17" s="127"/>
      <c r="W17" s="127"/>
      <c r="X17" s="127"/>
      <c r="Y17" s="127"/>
      <c r="Z17" s="127"/>
    </row>
    <row r="18" spans="1:26" ht="16.5" customHeight="1">
      <c r="A18" s="122"/>
      <c r="B18" s="128" t="s">
        <v>300</v>
      </c>
      <c r="C18" s="129">
        <v>32</v>
      </c>
      <c r="D18" s="129">
        <v>28</v>
      </c>
      <c r="E18" s="129">
        <v>42</v>
      </c>
      <c r="F18" s="129">
        <v>34</v>
      </c>
      <c r="G18" s="129">
        <v>23</v>
      </c>
      <c r="H18" s="129">
        <v>23</v>
      </c>
      <c r="I18" s="129"/>
      <c r="J18" s="129"/>
      <c r="K18" s="129"/>
      <c r="L18" s="129"/>
      <c r="M18" s="129"/>
      <c r="N18" s="130">
        <f t="shared" si="0"/>
        <v>182</v>
      </c>
      <c r="O18" s="351"/>
      <c r="P18" s="126"/>
      <c r="Q18" s="126"/>
      <c r="R18" s="127"/>
      <c r="S18" s="127"/>
      <c r="T18" s="127"/>
      <c r="U18" s="127"/>
      <c r="V18" s="127"/>
      <c r="W18" s="127"/>
      <c r="X18" s="127"/>
      <c r="Y18" s="127"/>
      <c r="Z18" s="127"/>
    </row>
    <row r="19" spans="1:26" ht="16.5" customHeight="1">
      <c r="A19" s="122"/>
      <c r="B19" s="131" t="s">
        <v>28</v>
      </c>
      <c r="C19" s="132">
        <f t="shared" ref="C19:M19" si="1">SUM(C15:C18)</f>
        <v>32</v>
      </c>
      <c r="D19" s="132">
        <f t="shared" si="1"/>
        <v>32</v>
      </c>
      <c r="E19" s="132">
        <f t="shared" si="1"/>
        <v>48</v>
      </c>
      <c r="F19" s="132">
        <f t="shared" si="1"/>
        <v>50</v>
      </c>
      <c r="G19" s="132">
        <f t="shared" si="1"/>
        <v>36</v>
      </c>
      <c r="H19" s="132">
        <f t="shared" si="1"/>
        <v>35</v>
      </c>
      <c r="I19" s="132">
        <f t="shared" si="1"/>
        <v>0</v>
      </c>
      <c r="J19" s="132">
        <f t="shared" si="1"/>
        <v>0</v>
      </c>
      <c r="K19" s="132">
        <f t="shared" si="1"/>
        <v>0</v>
      </c>
      <c r="L19" s="132">
        <f t="shared" si="1"/>
        <v>0</v>
      </c>
      <c r="M19" s="132">
        <f t="shared" si="1"/>
        <v>0</v>
      </c>
      <c r="N19" s="130">
        <f t="shared" si="0"/>
        <v>233</v>
      </c>
      <c r="O19" s="133">
        <f t="shared" ref="O19:O25" si="2">(100000/9884371)*(N19/6)*12</f>
        <v>4.7145134475425907</v>
      </c>
      <c r="P19" s="126"/>
      <c r="Q19" s="126"/>
      <c r="R19" s="127"/>
      <c r="S19" s="127"/>
      <c r="T19" s="127"/>
      <c r="U19" s="127"/>
      <c r="V19" s="127"/>
      <c r="W19" s="127"/>
      <c r="X19" s="127"/>
      <c r="Y19" s="127"/>
      <c r="Z19" s="127"/>
    </row>
    <row r="20" spans="1:26" ht="16.5" customHeight="1">
      <c r="A20" s="122"/>
      <c r="B20" s="134" t="s">
        <v>301</v>
      </c>
      <c r="C20" s="132">
        <v>24</v>
      </c>
      <c r="D20" s="132">
        <v>13</v>
      </c>
      <c r="E20" s="132">
        <v>18</v>
      </c>
      <c r="F20" s="132">
        <v>12</v>
      </c>
      <c r="G20" s="132">
        <v>5</v>
      </c>
      <c r="H20" s="132">
        <v>7</v>
      </c>
      <c r="I20" s="132"/>
      <c r="J20" s="132"/>
      <c r="K20" s="132"/>
      <c r="L20" s="132"/>
      <c r="M20" s="132"/>
      <c r="N20" s="130">
        <f t="shared" si="0"/>
        <v>79</v>
      </c>
      <c r="O20" s="133">
        <f t="shared" si="2"/>
        <v>1.5984831002397621</v>
      </c>
      <c r="P20" s="126"/>
      <c r="Q20" s="126"/>
      <c r="R20" s="127"/>
      <c r="S20" s="127"/>
      <c r="T20" s="127"/>
      <c r="U20" s="127"/>
      <c r="V20" s="127"/>
      <c r="W20" s="127"/>
      <c r="X20" s="127"/>
      <c r="Y20" s="127"/>
      <c r="Z20" s="127"/>
    </row>
    <row r="21" spans="1:26" ht="16.5" customHeight="1">
      <c r="A21" s="122"/>
      <c r="B21" s="134" t="s">
        <v>302</v>
      </c>
      <c r="C21" s="132">
        <v>0</v>
      </c>
      <c r="D21" s="132">
        <v>1</v>
      </c>
      <c r="E21" s="132"/>
      <c r="F21" s="132"/>
      <c r="G21" s="132"/>
      <c r="H21" s="132"/>
      <c r="I21" s="132"/>
      <c r="J21" s="132"/>
      <c r="K21" s="132"/>
      <c r="L21" s="132"/>
      <c r="M21" s="132"/>
      <c r="N21" s="130">
        <f t="shared" si="0"/>
        <v>1</v>
      </c>
      <c r="O21" s="133">
        <f t="shared" si="2"/>
        <v>2.0233963294174206E-2</v>
      </c>
      <c r="P21" s="126"/>
      <c r="Q21" s="126"/>
      <c r="R21" s="127"/>
      <c r="S21" s="127"/>
      <c r="T21" s="127"/>
      <c r="U21" s="127"/>
      <c r="V21" s="127"/>
      <c r="W21" s="127"/>
      <c r="X21" s="127"/>
      <c r="Y21" s="127"/>
      <c r="Z21" s="127"/>
    </row>
    <row r="22" spans="1:26" ht="16.5" customHeight="1">
      <c r="A22" s="122"/>
      <c r="B22" s="134" t="s">
        <v>303</v>
      </c>
      <c r="C22" s="132">
        <v>0</v>
      </c>
      <c r="D22" s="132">
        <v>0</v>
      </c>
      <c r="E22" s="132"/>
      <c r="F22" s="132"/>
      <c r="G22" s="132">
        <v>3</v>
      </c>
      <c r="H22" s="132"/>
      <c r="I22" s="132"/>
      <c r="J22" s="132"/>
      <c r="K22" s="132"/>
      <c r="L22" s="132"/>
      <c r="M22" s="132"/>
      <c r="N22" s="130">
        <f t="shared" si="0"/>
        <v>3</v>
      </c>
      <c r="O22" s="133">
        <f t="shared" si="2"/>
        <v>6.0701889882522619E-2</v>
      </c>
      <c r="P22" s="126"/>
      <c r="Q22" s="126"/>
      <c r="R22" s="127"/>
      <c r="S22" s="127"/>
      <c r="T22" s="127"/>
      <c r="U22" s="127"/>
      <c r="V22" s="127"/>
      <c r="W22" s="127"/>
      <c r="X22" s="127"/>
      <c r="Y22" s="127"/>
      <c r="Z22" s="127"/>
    </row>
    <row r="23" spans="1:26" ht="16.5" customHeight="1">
      <c r="A23" s="122"/>
      <c r="B23" s="134" t="s">
        <v>304</v>
      </c>
      <c r="C23" s="135"/>
      <c r="D23" s="135"/>
      <c r="E23" s="135">
        <v>3</v>
      </c>
      <c r="F23" s="135"/>
      <c r="G23" s="135">
        <v>6</v>
      </c>
      <c r="H23" s="135">
        <v>2</v>
      </c>
      <c r="I23" s="135"/>
      <c r="J23" s="135"/>
      <c r="K23" s="135"/>
      <c r="L23" s="135"/>
      <c r="M23" s="135"/>
      <c r="N23" s="130">
        <f t="shared" si="0"/>
        <v>11</v>
      </c>
      <c r="O23" s="133">
        <f t="shared" si="2"/>
        <v>0.22257359623591624</v>
      </c>
      <c r="P23" s="126"/>
      <c r="Q23" s="126"/>
      <c r="R23" s="127"/>
      <c r="S23" s="127"/>
      <c r="T23" s="127"/>
      <c r="U23" s="127"/>
      <c r="V23" s="127"/>
      <c r="W23" s="127"/>
      <c r="X23" s="127"/>
      <c r="Y23" s="127"/>
      <c r="Z23" s="127"/>
    </row>
    <row r="24" spans="1:26" ht="16.5" customHeight="1">
      <c r="A24" s="122"/>
      <c r="B24" s="134" t="s">
        <v>305</v>
      </c>
      <c r="C24" s="135">
        <v>1</v>
      </c>
      <c r="D24" s="135"/>
      <c r="E24" s="135">
        <v>3</v>
      </c>
      <c r="F24" s="135"/>
      <c r="G24" s="135">
        <v>3</v>
      </c>
      <c r="H24" s="135"/>
      <c r="I24" s="135"/>
      <c r="J24" s="135"/>
      <c r="K24" s="135"/>
      <c r="L24" s="135"/>
      <c r="M24" s="135"/>
      <c r="N24" s="130">
        <f t="shared" si="0"/>
        <v>7</v>
      </c>
      <c r="O24" s="133">
        <f t="shared" si="2"/>
        <v>0.14163774305921945</v>
      </c>
      <c r="P24" s="126"/>
      <c r="Q24" s="126"/>
      <c r="R24" s="127"/>
      <c r="S24" s="127"/>
      <c r="T24" s="127"/>
      <c r="U24" s="127"/>
      <c r="V24" s="127"/>
      <c r="W24" s="127"/>
      <c r="X24" s="127"/>
      <c r="Y24" s="127"/>
      <c r="Z24" s="127"/>
    </row>
    <row r="25" spans="1:26" ht="16.5" customHeight="1">
      <c r="A25" s="122"/>
      <c r="B25" s="136" t="s">
        <v>306</v>
      </c>
      <c r="C25" s="137">
        <v>10</v>
      </c>
      <c r="D25" s="137">
        <v>8</v>
      </c>
      <c r="E25" s="137">
        <v>12</v>
      </c>
      <c r="F25" s="137">
        <v>10</v>
      </c>
      <c r="G25" s="137">
        <v>8</v>
      </c>
      <c r="H25" s="137">
        <v>8</v>
      </c>
      <c r="I25" s="137"/>
      <c r="J25" s="137"/>
      <c r="K25" s="137"/>
      <c r="L25" s="137"/>
      <c r="M25" s="137"/>
      <c r="N25" s="130">
        <f t="shared" si="0"/>
        <v>56</v>
      </c>
      <c r="O25" s="133">
        <f t="shared" si="2"/>
        <v>1.1331019444737556</v>
      </c>
      <c r="P25" s="126"/>
      <c r="Q25" s="126"/>
      <c r="R25" s="127"/>
      <c r="S25" s="127"/>
      <c r="T25" s="127"/>
      <c r="U25" s="127"/>
      <c r="V25" s="127"/>
      <c r="W25" s="127"/>
      <c r="X25" s="127"/>
      <c r="Y25" s="127"/>
      <c r="Z25" s="127"/>
    </row>
    <row r="26" spans="1:26" ht="18" customHeight="1">
      <c r="A26" s="122"/>
      <c r="B26" s="138" t="s">
        <v>28</v>
      </c>
      <c r="C26" s="139">
        <f t="shared" ref="C26:N26" si="3">SUM(C19:C25)</f>
        <v>67</v>
      </c>
      <c r="D26" s="139">
        <f t="shared" si="3"/>
        <v>54</v>
      </c>
      <c r="E26" s="139">
        <f t="shared" si="3"/>
        <v>84</v>
      </c>
      <c r="F26" s="139">
        <f t="shared" si="3"/>
        <v>72</v>
      </c>
      <c r="G26" s="139">
        <f t="shared" si="3"/>
        <v>61</v>
      </c>
      <c r="H26" s="139">
        <f t="shared" si="3"/>
        <v>52</v>
      </c>
      <c r="I26" s="140">
        <f t="shared" si="3"/>
        <v>0</v>
      </c>
      <c r="J26" s="140">
        <f t="shared" si="3"/>
        <v>0</v>
      </c>
      <c r="K26" s="140">
        <f t="shared" si="3"/>
        <v>0</v>
      </c>
      <c r="L26" s="140">
        <f t="shared" si="3"/>
        <v>0</v>
      </c>
      <c r="M26" s="140">
        <f t="shared" si="3"/>
        <v>0</v>
      </c>
      <c r="N26" s="140">
        <f t="shared" si="3"/>
        <v>390</v>
      </c>
      <c r="O26" s="126"/>
      <c r="P26" s="126"/>
      <c r="Q26" s="126"/>
      <c r="R26" s="127"/>
      <c r="S26" s="127"/>
      <c r="T26" s="127"/>
      <c r="U26" s="127"/>
      <c r="V26" s="127"/>
      <c r="W26" s="127"/>
      <c r="X26" s="127"/>
      <c r="Y26" s="127"/>
      <c r="Z26" s="127"/>
    </row>
    <row r="27" spans="1:26" ht="15.75" customHeight="1">
      <c r="A27" s="122"/>
      <c r="B27" s="122"/>
      <c r="C27" s="122"/>
      <c r="D27" s="141"/>
      <c r="E27" s="142"/>
      <c r="F27" s="339" t="s">
        <v>307</v>
      </c>
      <c r="G27" s="302"/>
      <c r="H27" s="302"/>
      <c r="I27" s="302"/>
      <c r="J27" s="302"/>
      <c r="K27" s="302"/>
      <c r="L27" s="302"/>
      <c r="M27" s="302"/>
      <c r="N27" s="303"/>
      <c r="O27" s="133">
        <f>(100000/9884371)*(N26/6)*12</f>
        <v>7.8912456847279397</v>
      </c>
      <c r="P27" s="126"/>
      <c r="Q27" s="126"/>
      <c r="R27" s="127"/>
      <c r="S27" s="127"/>
      <c r="T27" s="127"/>
      <c r="U27" s="127"/>
      <c r="V27" s="127"/>
      <c r="W27" s="127"/>
      <c r="X27" s="127"/>
      <c r="Y27" s="127"/>
      <c r="Z27" s="127"/>
    </row>
    <row r="28" spans="1:26" ht="15.75" customHeight="1">
      <c r="A28" s="143"/>
      <c r="B28" s="143"/>
      <c r="C28" s="143"/>
      <c r="D28" s="144"/>
      <c r="E28" s="121"/>
      <c r="F28" s="121"/>
      <c r="G28" s="121"/>
      <c r="H28" s="121"/>
      <c r="I28" s="145"/>
      <c r="J28" s="145"/>
      <c r="K28" s="145"/>
      <c r="L28" s="145"/>
      <c r="M28" s="145"/>
      <c r="N28" s="145"/>
      <c r="O28" s="146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</row>
    <row r="29" spans="1:26" ht="18.75" customHeight="1">
      <c r="A29" s="120"/>
      <c r="B29" s="346" t="s">
        <v>308</v>
      </c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</row>
    <row r="30" spans="1:26" ht="21.75" customHeight="1">
      <c r="B30" s="123" t="s">
        <v>284</v>
      </c>
      <c r="C30" s="124" t="s">
        <v>285</v>
      </c>
      <c r="D30" s="124" t="s">
        <v>286</v>
      </c>
      <c r="E30" s="124" t="s">
        <v>287</v>
      </c>
      <c r="F30" s="124" t="s">
        <v>288</v>
      </c>
      <c r="G30" s="124" t="s">
        <v>289</v>
      </c>
      <c r="H30" s="124" t="s">
        <v>290</v>
      </c>
      <c r="I30" s="124" t="s">
        <v>291</v>
      </c>
      <c r="J30" s="124" t="s">
        <v>292</v>
      </c>
      <c r="K30" s="124" t="s">
        <v>293</v>
      </c>
      <c r="L30" s="124" t="s">
        <v>294</v>
      </c>
      <c r="M30" s="124" t="s">
        <v>295</v>
      </c>
      <c r="N30" s="125" t="s">
        <v>28</v>
      </c>
      <c r="O30" s="147" t="s">
        <v>309</v>
      </c>
    </row>
    <row r="31" spans="1:26" ht="16.5" customHeight="1">
      <c r="B31" s="148" t="s">
        <v>310</v>
      </c>
      <c r="C31" s="149">
        <v>2</v>
      </c>
      <c r="D31" s="149">
        <v>2</v>
      </c>
      <c r="E31" s="149">
        <v>1</v>
      </c>
      <c r="F31" s="149"/>
      <c r="G31" s="149"/>
      <c r="H31" s="149">
        <v>2</v>
      </c>
      <c r="I31" s="149"/>
      <c r="J31" s="149"/>
      <c r="K31" s="149"/>
      <c r="L31" s="149"/>
      <c r="M31" s="149"/>
      <c r="N31" s="150">
        <f t="shared" ref="N31:N33" si="4">SUM(C31:M31)</f>
        <v>7</v>
      </c>
      <c r="O31" s="133">
        <f t="shared" ref="O31:O41" si="5">(100000/9884371)*(N31/6)*12</f>
        <v>0.14163774305921945</v>
      </c>
    </row>
    <row r="32" spans="1:26" ht="16.5" customHeight="1">
      <c r="B32" s="151" t="s">
        <v>311</v>
      </c>
      <c r="C32" s="152"/>
      <c r="D32" s="152"/>
      <c r="E32" s="152">
        <v>1</v>
      </c>
      <c r="F32" s="152">
        <v>2</v>
      </c>
      <c r="G32" s="152">
        <v>1</v>
      </c>
      <c r="H32" s="152"/>
      <c r="I32" s="152"/>
      <c r="J32" s="152"/>
      <c r="K32" s="152"/>
      <c r="L32" s="152"/>
      <c r="M32" s="152"/>
      <c r="N32" s="153">
        <f t="shared" si="4"/>
        <v>4</v>
      </c>
      <c r="O32" s="133">
        <f t="shared" si="5"/>
        <v>8.0935853176696826E-2</v>
      </c>
    </row>
    <row r="33" spans="1:21" ht="16.5" customHeight="1">
      <c r="B33" s="134" t="s">
        <v>312</v>
      </c>
      <c r="C33" s="132">
        <v>12</v>
      </c>
      <c r="D33" s="132">
        <v>11</v>
      </c>
      <c r="E33" s="132">
        <v>8</v>
      </c>
      <c r="F33" s="132">
        <v>9</v>
      </c>
      <c r="G33" s="132">
        <v>9</v>
      </c>
      <c r="H33" s="132">
        <v>6</v>
      </c>
      <c r="I33" s="132"/>
      <c r="J33" s="132"/>
      <c r="K33" s="132"/>
      <c r="L33" s="132"/>
      <c r="M33" s="132"/>
      <c r="N33" s="153">
        <f t="shared" si="4"/>
        <v>55</v>
      </c>
      <c r="O33" s="133">
        <f t="shared" si="5"/>
        <v>1.1128679811795812</v>
      </c>
    </row>
    <row r="34" spans="1:21" ht="16.5" hidden="1" customHeight="1">
      <c r="B34" s="134" t="s">
        <v>313</v>
      </c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53"/>
      <c r="O34" s="133">
        <f t="shared" si="5"/>
        <v>0</v>
      </c>
    </row>
    <row r="35" spans="1:21" ht="16.5" customHeight="1">
      <c r="B35" s="154" t="s">
        <v>314</v>
      </c>
      <c r="C35" s="155">
        <v>1</v>
      </c>
      <c r="D35" s="132">
        <v>1</v>
      </c>
      <c r="E35" s="132">
        <v>3</v>
      </c>
      <c r="F35" s="132">
        <v>3</v>
      </c>
      <c r="G35" s="132">
        <v>1</v>
      </c>
      <c r="H35" s="132">
        <v>2</v>
      </c>
      <c r="I35" s="132"/>
      <c r="J35" s="132"/>
      <c r="K35" s="132"/>
      <c r="L35" s="132"/>
      <c r="M35" s="132"/>
      <c r="N35" s="153">
        <f t="shared" ref="N35:N41" si="6">SUM(C35:M35)</f>
        <v>11</v>
      </c>
      <c r="O35" s="133">
        <f t="shared" si="5"/>
        <v>0.22257359623591624</v>
      </c>
    </row>
    <row r="36" spans="1:21" ht="16.5" customHeight="1">
      <c r="B36" s="134" t="s">
        <v>315</v>
      </c>
      <c r="C36" s="132">
        <v>49</v>
      </c>
      <c r="D36" s="132">
        <v>43</v>
      </c>
      <c r="E36" s="132">
        <v>53</v>
      </c>
      <c r="F36" s="132">
        <v>69</v>
      </c>
      <c r="G36" s="132">
        <v>48</v>
      </c>
      <c r="H36" s="132">
        <v>45</v>
      </c>
      <c r="I36" s="132"/>
      <c r="J36" s="132"/>
      <c r="K36" s="132"/>
      <c r="L36" s="132"/>
      <c r="M36" s="132"/>
      <c r="N36" s="153">
        <f t="shared" si="6"/>
        <v>307</v>
      </c>
      <c r="O36" s="133">
        <f t="shared" si="5"/>
        <v>6.211826731311481</v>
      </c>
    </row>
    <row r="37" spans="1:21" ht="16.5" customHeight="1">
      <c r="B37" s="134" t="s">
        <v>316</v>
      </c>
      <c r="C37" s="132">
        <v>1</v>
      </c>
      <c r="D37" s="132"/>
      <c r="E37" s="132"/>
      <c r="F37" s="132">
        <v>1</v>
      </c>
      <c r="G37" s="132">
        <v>3</v>
      </c>
      <c r="H37" s="132">
        <v>1</v>
      </c>
      <c r="I37" s="132"/>
      <c r="J37" s="132"/>
      <c r="K37" s="132"/>
      <c r="L37" s="132"/>
      <c r="M37" s="132"/>
      <c r="N37" s="153">
        <f t="shared" si="6"/>
        <v>6</v>
      </c>
      <c r="O37" s="133">
        <f t="shared" si="5"/>
        <v>0.12140377976504524</v>
      </c>
    </row>
    <row r="38" spans="1:21" ht="16.5" customHeight="1">
      <c r="B38" s="134" t="s">
        <v>317</v>
      </c>
      <c r="C38" s="132">
        <v>12</v>
      </c>
      <c r="D38" s="132">
        <v>7</v>
      </c>
      <c r="E38" s="132">
        <v>8</v>
      </c>
      <c r="F38" s="132">
        <v>7</v>
      </c>
      <c r="G38" s="132">
        <v>19</v>
      </c>
      <c r="H38" s="132">
        <v>9</v>
      </c>
      <c r="I38" s="132"/>
      <c r="J38" s="132"/>
      <c r="K38" s="132"/>
      <c r="L38" s="132"/>
      <c r="M38" s="132"/>
      <c r="N38" s="153">
        <f t="shared" si="6"/>
        <v>62</v>
      </c>
      <c r="O38" s="133">
        <f t="shared" si="5"/>
        <v>1.2545057242388009</v>
      </c>
    </row>
    <row r="39" spans="1:21" ht="16.5" customHeight="1">
      <c r="B39" s="156" t="s">
        <v>318</v>
      </c>
      <c r="C39" s="157"/>
      <c r="D39" s="157"/>
      <c r="E39" s="157"/>
      <c r="F39" s="157"/>
      <c r="G39" s="157">
        <v>11</v>
      </c>
      <c r="H39" s="157"/>
      <c r="I39" s="157"/>
      <c r="J39" s="157"/>
      <c r="K39" s="157"/>
      <c r="L39" s="157"/>
      <c r="M39" s="157"/>
      <c r="N39" s="158">
        <f t="shared" si="6"/>
        <v>11</v>
      </c>
      <c r="O39" s="133">
        <f t="shared" si="5"/>
        <v>0.22257359623591624</v>
      </c>
    </row>
    <row r="40" spans="1:21" ht="16.5" customHeight="1">
      <c r="B40" s="159" t="s">
        <v>319</v>
      </c>
      <c r="C40" s="160"/>
      <c r="D40" s="160"/>
      <c r="E40" s="160">
        <v>7</v>
      </c>
      <c r="F40" s="160"/>
      <c r="G40" s="160"/>
      <c r="H40" s="160">
        <v>1</v>
      </c>
      <c r="I40" s="160"/>
      <c r="J40" s="160"/>
      <c r="K40" s="160"/>
      <c r="L40" s="160"/>
      <c r="M40" s="160"/>
      <c r="N40" s="161">
        <f t="shared" si="6"/>
        <v>8</v>
      </c>
      <c r="O40" s="133">
        <f t="shared" si="5"/>
        <v>0.16187170635339365</v>
      </c>
    </row>
    <row r="41" spans="1:21" ht="16.5" customHeight="1">
      <c r="B41" s="162" t="s">
        <v>320</v>
      </c>
      <c r="C41" s="163"/>
      <c r="D41" s="163"/>
      <c r="E41" s="163"/>
      <c r="F41" s="163"/>
      <c r="G41" s="163">
        <v>1</v>
      </c>
      <c r="H41" s="163"/>
      <c r="I41" s="163"/>
      <c r="J41" s="163"/>
      <c r="K41" s="163"/>
      <c r="L41" s="163"/>
      <c r="M41" s="163"/>
      <c r="N41" s="164">
        <f t="shared" si="6"/>
        <v>1</v>
      </c>
      <c r="O41" s="133">
        <f t="shared" si="5"/>
        <v>2.0233963294174206E-2</v>
      </c>
    </row>
    <row r="42" spans="1:21" ht="18" customHeight="1">
      <c r="B42" s="165" t="s">
        <v>28</v>
      </c>
      <c r="C42" s="166">
        <f t="shared" ref="C42:N42" si="7">SUM(C31:C41)</f>
        <v>77</v>
      </c>
      <c r="D42" s="166">
        <f t="shared" si="7"/>
        <v>64</v>
      </c>
      <c r="E42" s="166">
        <f t="shared" si="7"/>
        <v>81</v>
      </c>
      <c r="F42" s="166">
        <f t="shared" si="7"/>
        <v>91</v>
      </c>
      <c r="G42" s="166">
        <f t="shared" si="7"/>
        <v>93</v>
      </c>
      <c r="H42" s="166">
        <f t="shared" si="7"/>
        <v>66</v>
      </c>
      <c r="I42" s="167">
        <f t="shared" si="7"/>
        <v>0</v>
      </c>
      <c r="J42" s="167">
        <f t="shared" si="7"/>
        <v>0</v>
      </c>
      <c r="K42" s="167">
        <f t="shared" si="7"/>
        <v>0</v>
      </c>
      <c r="L42" s="167">
        <f t="shared" si="7"/>
        <v>0</v>
      </c>
      <c r="M42" s="167">
        <f t="shared" si="7"/>
        <v>0</v>
      </c>
      <c r="N42" s="167">
        <f t="shared" si="7"/>
        <v>472</v>
      </c>
      <c r="O42" s="168"/>
    </row>
    <row r="43" spans="1:21" ht="15.75" customHeight="1">
      <c r="B43" s="168"/>
      <c r="C43" s="168"/>
      <c r="D43" s="169"/>
      <c r="E43" s="170"/>
      <c r="F43" s="339" t="s">
        <v>307</v>
      </c>
      <c r="G43" s="302"/>
      <c r="H43" s="302"/>
      <c r="I43" s="302"/>
      <c r="J43" s="302"/>
      <c r="K43" s="302"/>
      <c r="L43" s="302"/>
      <c r="M43" s="302"/>
      <c r="N43" s="303"/>
      <c r="O43" s="133">
        <f>(100000/9884371)*(N42/6)*12</f>
        <v>9.5504306748502259</v>
      </c>
    </row>
    <row r="44" spans="1:21" ht="24.75" customHeight="1">
      <c r="B44" s="346" t="s">
        <v>321</v>
      </c>
      <c r="C44" s="291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</row>
    <row r="45" spans="1:21" ht="24" customHeight="1">
      <c r="B45" s="171" t="s">
        <v>284</v>
      </c>
      <c r="C45" s="172" t="s">
        <v>285</v>
      </c>
      <c r="D45" s="172" t="s">
        <v>286</v>
      </c>
      <c r="E45" s="172" t="s">
        <v>287</v>
      </c>
      <c r="F45" s="172" t="s">
        <v>288</v>
      </c>
      <c r="G45" s="172" t="s">
        <v>289</v>
      </c>
      <c r="H45" s="172" t="s">
        <v>290</v>
      </c>
      <c r="I45" s="172" t="s">
        <v>291</v>
      </c>
      <c r="J45" s="172" t="s">
        <v>292</v>
      </c>
      <c r="K45" s="172" t="s">
        <v>293</v>
      </c>
      <c r="L45" s="172" t="s">
        <v>294</v>
      </c>
      <c r="M45" s="172" t="s">
        <v>295</v>
      </c>
      <c r="N45" s="173" t="s">
        <v>28</v>
      </c>
      <c r="O45" s="347"/>
      <c r="P45" s="291"/>
      <c r="Q45" s="291"/>
      <c r="R45" s="291"/>
      <c r="S45" s="291"/>
    </row>
    <row r="46" spans="1:21" ht="13.5">
      <c r="B46" s="174" t="s">
        <v>322</v>
      </c>
      <c r="C46" s="175">
        <v>17</v>
      </c>
      <c r="D46" s="149">
        <v>18</v>
      </c>
      <c r="E46" s="149">
        <v>10</v>
      </c>
      <c r="F46" s="149">
        <v>25</v>
      </c>
      <c r="G46" s="149">
        <v>13</v>
      </c>
      <c r="H46" s="149">
        <v>21</v>
      </c>
      <c r="I46" s="149"/>
      <c r="J46" s="149"/>
      <c r="K46" s="149"/>
      <c r="L46" s="149"/>
      <c r="M46" s="149"/>
      <c r="N46" s="150">
        <f t="shared" ref="N46:N48" si="8">SUM(C46:M46)</f>
        <v>104</v>
      </c>
    </row>
    <row r="47" spans="1:21" ht="13.5">
      <c r="B47" s="154" t="s">
        <v>49</v>
      </c>
      <c r="C47" s="155"/>
      <c r="D47" s="132">
        <v>2</v>
      </c>
      <c r="E47" s="132">
        <v>1</v>
      </c>
      <c r="F47" s="132"/>
      <c r="G47" s="132">
        <v>1</v>
      </c>
      <c r="H47" s="132"/>
      <c r="I47" s="132"/>
      <c r="J47" s="132"/>
      <c r="K47" s="132"/>
      <c r="L47" s="132"/>
      <c r="M47" s="132"/>
      <c r="N47" s="176">
        <f t="shared" si="8"/>
        <v>4</v>
      </c>
    </row>
    <row r="48" spans="1:21" ht="13.5">
      <c r="A48" s="168"/>
      <c r="B48" s="177" t="s">
        <v>51</v>
      </c>
      <c r="C48" s="178"/>
      <c r="D48" s="137">
        <v>1</v>
      </c>
      <c r="E48" s="137">
        <v>1</v>
      </c>
      <c r="F48" s="137">
        <v>2</v>
      </c>
      <c r="G48" s="137"/>
      <c r="H48" s="137"/>
      <c r="I48" s="137"/>
      <c r="J48" s="137"/>
      <c r="K48" s="137"/>
      <c r="L48" s="137"/>
      <c r="M48" s="137"/>
      <c r="N48" s="179">
        <f t="shared" si="8"/>
        <v>4</v>
      </c>
      <c r="O48" s="168"/>
      <c r="P48" s="168"/>
      <c r="Q48" s="168"/>
      <c r="R48" s="168"/>
      <c r="S48" s="168"/>
      <c r="T48" s="168"/>
      <c r="U48" s="168"/>
    </row>
    <row r="49" spans="1:21" ht="16.5" customHeight="1">
      <c r="A49" s="168"/>
      <c r="B49" s="180" t="s">
        <v>28</v>
      </c>
      <c r="C49" s="181">
        <f t="shared" ref="C49:N49" si="9">SUM(C46:C48)</f>
        <v>17</v>
      </c>
      <c r="D49" s="181">
        <f t="shared" si="9"/>
        <v>21</v>
      </c>
      <c r="E49" s="181">
        <f t="shared" si="9"/>
        <v>12</v>
      </c>
      <c r="F49" s="181">
        <f t="shared" si="9"/>
        <v>27</v>
      </c>
      <c r="G49" s="181">
        <f t="shared" si="9"/>
        <v>14</v>
      </c>
      <c r="H49" s="181">
        <f t="shared" si="9"/>
        <v>21</v>
      </c>
      <c r="I49" s="181">
        <f t="shared" si="9"/>
        <v>0</v>
      </c>
      <c r="J49" s="181">
        <f t="shared" si="9"/>
        <v>0</v>
      </c>
      <c r="K49" s="181">
        <f t="shared" si="9"/>
        <v>0</v>
      </c>
      <c r="L49" s="181">
        <f t="shared" si="9"/>
        <v>0</v>
      </c>
      <c r="M49" s="181">
        <f t="shared" si="9"/>
        <v>0</v>
      </c>
      <c r="N49" s="181">
        <f t="shared" si="9"/>
        <v>112</v>
      </c>
      <c r="O49" s="168"/>
      <c r="P49" s="168"/>
      <c r="Q49" s="168"/>
      <c r="R49" s="168"/>
      <c r="S49" s="168"/>
      <c r="T49" s="168"/>
      <c r="U49" s="168"/>
    </row>
    <row r="50" spans="1:21" ht="15.75" customHeight="1">
      <c r="A50" s="168"/>
      <c r="B50" s="168"/>
      <c r="C50" s="168"/>
      <c r="D50" s="168"/>
      <c r="E50" s="170"/>
      <c r="F50" s="339" t="s">
        <v>307</v>
      </c>
      <c r="G50" s="302"/>
      <c r="H50" s="302"/>
      <c r="I50" s="302"/>
      <c r="J50" s="302"/>
      <c r="K50" s="302"/>
      <c r="L50" s="302"/>
      <c r="M50" s="302"/>
      <c r="N50" s="303"/>
      <c r="O50" s="341">
        <f>(100000/9884371)*(N46/6)*12</f>
        <v>2.1043321825941175</v>
      </c>
      <c r="P50" s="305"/>
      <c r="Q50" s="305"/>
      <c r="R50" s="305"/>
      <c r="S50" s="306"/>
      <c r="T50" s="182"/>
      <c r="U50" s="168"/>
    </row>
    <row r="51" spans="1:21" ht="15.75" customHeight="1">
      <c r="A51" s="168"/>
      <c r="B51" s="168"/>
      <c r="C51" s="168"/>
      <c r="D51" s="168"/>
      <c r="E51" s="168"/>
      <c r="F51" s="168"/>
      <c r="G51" s="168"/>
      <c r="H51" s="168"/>
      <c r="I51" s="183"/>
      <c r="J51" s="183"/>
      <c r="K51" s="183"/>
      <c r="L51" s="183"/>
      <c r="M51" s="183"/>
      <c r="N51" s="183"/>
      <c r="O51" s="184"/>
      <c r="P51" s="184"/>
      <c r="Q51" s="184"/>
      <c r="R51" s="184"/>
      <c r="S51" s="184"/>
      <c r="T51" s="168"/>
      <c r="U51" s="168"/>
    </row>
    <row r="52" spans="1:21" ht="15.75" customHeight="1">
      <c r="A52" s="168"/>
      <c r="B52" s="168"/>
      <c r="C52" s="168"/>
      <c r="D52" s="168"/>
      <c r="E52" s="168"/>
      <c r="F52" s="168"/>
      <c r="G52" s="168"/>
      <c r="H52" s="168"/>
      <c r="I52" s="183"/>
      <c r="J52" s="183"/>
      <c r="K52" s="183"/>
      <c r="L52" s="183"/>
      <c r="M52" s="183"/>
      <c r="N52" s="183"/>
      <c r="O52" s="184"/>
      <c r="P52" s="184"/>
      <c r="Q52" s="184"/>
      <c r="R52" s="184"/>
      <c r="S52" s="184"/>
      <c r="T52" s="168"/>
      <c r="U52" s="168"/>
    </row>
    <row r="53" spans="1:21" ht="15.75" customHeight="1">
      <c r="A53" s="168"/>
      <c r="B53" s="168"/>
      <c r="C53" s="168"/>
      <c r="D53" s="168"/>
      <c r="E53" s="168"/>
      <c r="F53" s="168"/>
      <c r="G53" s="168"/>
      <c r="H53" s="168"/>
      <c r="I53" s="183"/>
      <c r="J53" s="183"/>
      <c r="K53" s="183"/>
      <c r="L53" s="183"/>
      <c r="M53" s="183"/>
      <c r="N53" s="183"/>
      <c r="O53" s="184"/>
      <c r="P53" s="184"/>
      <c r="Q53" s="184"/>
      <c r="R53" s="184"/>
      <c r="S53" s="184"/>
      <c r="T53" s="168"/>
      <c r="U53" s="168"/>
    </row>
    <row r="54" spans="1:21" ht="15.75" customHeight="1">
      <c r="A54" s="168"/>
      <c r="B54" s="168"/>
      <c r="C54" s="168"/>
      <c r="D54" s="168"/>
      <c r="E54" s="168"/>
      <c r="F54" s="168"/>
      <c r="G54" s="168"/>
      <c r="H54" s="168"/>
      <c r="I54" s="183"/>
      <c r="J54" s="183"/>
      <c r="K54" s="183"/>
      <c r="L54" s="183"/>
      <c r="M54" s="183"/>
      <c r="N54" s="183"/>
      <c r="O54" s="184"/>
      <c r="P54" s="184"/>
      <c r="Q54" s="184"/>
      <c r="R54" s="184"/>
      <c r="S54" s="184"/>
      <c r="T54" s="168"/>
      <c r="U54" s="168"/>
    </row>
    <row r="55" spans="1:21" ht="15.75" customHeight="1">
      <c r="A55" s="168"/>
      <c r="B55" s="168"/>
      <c r="C55" s="168"/>
      <c r="D55" s="168"/>
      <c r="E55" s="168"/>
      <c r="F55" s="168"/>
      <c r="G55" s="168"/>
      <c r="H55" s="168"/>
      <c r="I55" s="183"/>
      <c r="J55" s="183"/>
      <c r="K55" s="183"/>
      <c r="L55" s="183"/>
      <c r="M55" s="183"/>
      <c r="N55" s="183"/>
      <c r="O55" s="184"/>
      <c r="P55" s="184"/>
      <c r="Q55" s="184"/>
      <c r="R55" s="184"/>
      <c r="S55" s="184"/>
      <c r="T55" s="168"/>
      <c r="U55" s="168"/>
    </row>
    <row r="56" spans="1:21" ht="24.75" customHeight="1">
      <c r="A56" s="168"/>
      <c r="B56" s="340" t="s">
        <v>323</v>
      </c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168"/>
      <c r="U56" s="168"/>
    </row>
    <row r="57" spans="1:21" ht="24" customHeight="1">
      <c r="A57" s="168"/>
      <c r="B57" s="123" t="s">
        <v>284</v>
      </c>
      <c r="C57" s="124" t="s">
        <v>285</v>
      </c>
      <c r="D57" s="124" t="s">
        <v>286</v>
      </c>
      <c r="E57" s="124" t="s">
        <v>287</v>
      </c>
      <c r="F57" s="124" t="s">
        <v>288</v>
      </c>
      <c r="G57" s="124" t="s">
        <v>289</v>
      </c>
      <c r="H57" s="124" t="s">
        <v>290</v>
      </c>
      <c r="I57" s="124" t="s">
        <v>291</v>
      </c>
      <c r="J57" s="124" t="s">
        <v>292</v>
      </c>
      <c r="K57" s="124" t="s">
        <v>293</v>
      </c>
      <c r="L57" s="124" t="s">
        <v>294</v>
      </c>
      <c r="M57" s="124" t="s">
        <v>295</v>
      </c>
      <c r="N57" s="185" t="s">
        <v>28</v>
      </c>
      <c r="O57" s="345"/>
      <c r="P57" s="291"/>
      <c r="Q57" s="291"/>
      <c r="R57" s="291"/>
      <c r="S57" s="291"/>
      <c r="T57" s="168"/>
      <c r="U57" s="168"/>
    </row>
    <row r="58" spans="1:21" ht="18" customHeight="1">
      <c r="A58" s="168"/>
      <c r="B58" s="186" t="s">
        <v>323</v>
      </c>
      <c r="C58" s="187">
        <v>30</v>
      </c>
      <c r="D58" s="187">
        <v>32</v>
      </c>
      <c r="E58" s="187">
        <v>30</v>
      </c>
      <c r="F58" s="188">
        <v>39</v>
      </c>
      <c r="G58" s="188">
        <v>53</v>
      </c>
      <c r="H58" s="188">
        <v>33</v>
      </c>
      <c r="I58" s="188"/>
      <c r="J58" s="188"/>
      <c r="K58" s="188"/>
      <c r="L58" s="188"/>
      <c r="M58" s="188"/>
      <c r="N58" s="189">
        <f>SUM(C58:M58)</f>
        <v>217</v>
      </c>
      <c r="O58" s="168"/>
      <c r="P58" s="168"/>
      <c r="Q58" s="168"/>
      <c r="R58" s="168"/>
      <c r="S58" s="168"/>
      <c r="T58" s="168"/>
      <c r="U58" s="168"/>
    </row>
    <row r="59" spans="1:21" ht="17.25" customHeight="1">
      <c r="A59" s="168"/>
      <c r="B59" s="168"/>
      <c r="C59" s="168"/>
      <c r="D59" s="169"/>
      <c r="E59" s="170"/>
      <c r="F59" s="339" t="s">
        <v>307</v>
      </c>
      <c r="G59" s="302"/>
      <c r="H59" s="302"/>
      <c r="I59" s="302"/>
      <c r="J59" s="302"/>
      <c r="K59" s="302"/>
      <c r="L59" s="302"/>
      <c r="M59" s="302"/>
      <c r="N59" s="303"/>
      <c r="O59" s="338">
        <f>(100000/9884371)*(N58/6)*12</f>
        <v>4.3907700348358025</v>
      </c>
      <c r="P59" s="302"/>
      <c r="Q59" s="302"/>
      <c r="R59" s="302"/>
      <c r="S59" s="303"/>
      <c r="T59" s="168"/>
      <c r="U59" s="168"/>
    </row>
    <row r="60" spans="1:21" ht="13.5" customHeight="1">
      <c r="A60" s="168"/>
      <c r="B60" s="168"/>
      <c r="C60" s="168"/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</row>
    <row r="61" spans="1:21" ht="18" customHeight="1">
      <c r="A61" s="168"/>
      <c r="B61" s="168"/>
      <c r="C61" s="168"/>
      <c r="D61" s="168"/>
      <c r="E61" s="190"/>
      <c r="F61" s="339" t="s">
        <v>324</v>
      </c>
      <c r="G61" s="302"/>
      <c r="H61" s="302"/>
      <c r="I61" s="302"/>
      <c r="J61" s="302"/>
      <c r="K61" s="302"/>
      <c r="L61" s="302"/>
      <c r="M61" s="302"/>
      <c r="N61" s="303"/>
      <c r="O61" s="338">
        <f>(100000/9884371)*(1378/6)*12</f>
        <v>27.882401419372052</v>
      </c>
      <c r="P61" s="302"/>
      <c r="Q61" s="302"/>
      <c r="R61" s="302"/>
      <c r="S61" s="303"/>
      <c r="T61" s="168"/>
      <c r="U61" s="168"/>
    </row>
    <row r="62" spans="1:21" ht="12.75" customHeight="1">
      <c r="A62" s="168"/>
      <c r="B62" s="168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</row>
    <row r="63" spans="1:21" ht="12.75" customHeight="1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</row>
    <row r="64" spans="1:21" ht="12.75" customHeight="1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</row>
    <row r="65" spans="2:14" ht="12.75" customHeight="1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</row>
    <row r="66" spans="2:14" ht="12.75" customHeight="1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</row>
    <row r="67" spans="2:14" ht="12.75" customHeight="1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</row>
    <row r="68" spans="2:14" ht="12.75" customHeight="1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</row>
    <row r="69" spans="2:14" ht="12.75" customHeight="1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</row>
    <row r="70" spans="2:14" ht="12.75" customHeight="1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</row>
    <row r="71" spans="2:14" ht="12.75" customHeight="1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</row>
    <row r="72" spans="2:14" ht="12.75" customHeight="1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</row>
    <row r="73" spans="2:14" ht="12.75" customHeight="1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</row>
    <row r="74" spans="2:14" ht="12.75" customHeight="1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</row>
    <row r="75" spans="2:14" ht="12.75" customHeight="1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</row>
    <row r="76" spans="2:14" ht="12.75" customHeight="1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</row>
    <row r="77" spans="2:14" ht="12.75" customHeight="1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</row>
    <row r="78" spans="2:14" ht="12.75" customHeight="1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</row>
    <row r="79" spans="2:14" ht="12.75" customHeight="1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</row>
    <row r="80" spans="2:14" ht="12.75" customHeight="1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</row>
    <row r="81" spans="2:14" ht="12.75" customHeight="1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</row>
    <row r="82" spans="2:14" ht="12.75" customHeight="1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</row>
    <row r="83" spans="2:14" ht="12.75" customHeight="1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</row>
    <row r="84" spans="2:14" ht="12.75" customHeight="1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</row>
    <row r="85" spans="2:14" ht="12.75" customHeight="1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</row>
    <row r="86" spans="2:14" ht="12.75" customHeight="1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 spans="2:14" ht="12.75" customHeight="1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</row>
    <row r="88" spans="2:14" ht="12.75" customHeight="1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spans="2:14" ht="12.75" customHeight="1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</row>
    <row r="90" spans="2:14" ht="12.75" customHeight="1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spans="2:14" ht="12.75" customHeight="1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 spans="2:14" ht="12.75" customHeight="1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</row>
    <row r="93" spans="2:14" ht="12.75" customHeight="1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spans="2:14" ht="12.75" customHeight="1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</row>
    <row r="95" spans="2:14" ht="12.75" customHeight="1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2:14" ht="12.75" customHeight="1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</row>
    <row r="97" spans="2:14" ht="12.75" customHeight="1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</row>
    <row r="98" spans="2:14" ht="12.75" customHeight="1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</row>
    <row r="99" spans="2:14" ht="12.75" customHeight="1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spans="2:14" ht="12.75" customHeight="1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spans="2:14" ht="12.75" customHeight="1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spans="2:14" ht="12.75" customHeight="1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spans="2:14" ht="12.75" customHeight="1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 spans="2:14" ht="12.75" customHeight="1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</row>
    <row r="105" spans="2:14" ht="12.75" customHeight="1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</row>
    <row r="106" spans="2:14" ht="12.75" customHeight="1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</row>
    <row r="107" spans="2:14" ht="12.75" customHeight="1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</row>
    <row r="108" spans="2:14" ht="12.75" customHeight="1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</row>
    <row r="109" spans="2:14" ht="12.75" customHeight="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</row>
    <row r="110" spans="2:14" ht="12.75" customHeight="1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</row>
    <row r="111" spans="2:14" ht="12.75" customHeight="1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</row>
    <row r="112" spans="2:14" ht="12.75" customHeight="1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</row>
    <row r="113" spans="2:14" ht="12.75" customHeight="1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</row>
    <row r="114" spans="2:14" ht="12.75" customHeight="1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</row>
    <row r="115" spans="2:14" ht="12.75" customHeight="1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</row>
    <row r="116" spans="2:14" ht="12.75" customHeight="1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</row>
    <row r="117" spans="2:14" ht="12.75" customHeight="1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</row>
    <row r="118" spans="2:14" ht="12.75" customHeight="1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</row>
    <row r="119" spans="2:14" ht="12.75" customHeight="1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</row>
    <row r="120" spans="2:14" ht="12.75" customHeight="1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</row>
    <row r="121" spans="2:14" ht="12.75" customHeight="1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</row>
    <row r="122" spans="2:14" ht="12.75" customHeight="1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</row>
    <row r="123" spans="2:14" ht="12.75" customHeight="1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</row>
    <row r="124" spans="2:14" ht="12.75" customHeight="1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</row>
    <row r="125" spans="2:14" ht="12.75" customHeight="1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</row>
    <row r="126" spans="2:14" ht="12.75" customHeight="1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</row>
    <row r="127" spans="2:14" ht="12.75" customHeight="1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</row>
    <row r="128" spans="2:14" ht="12.75" customHeight="1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</row>
    <row r="129" spans="2:14" ht="12.75" customHeight="1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</row>
    <row r="130" spans="2:14" ht="12.75" customHeight="1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</row>
    <row r="131" spans="2:14" ht="12.75" customHeight="1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</row>
    <row r="132" spans="2:14" ht="12.75" customHeight="1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</row>
    <row r="133" spans="2:14" ht="12.75" customHeight="1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</row>
    <row r="134" spans="2:14" ht="12.75" customHeight="1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</row>
    <row r="135" spans="2:14" ht="12.75" customHeight="1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</row>
    <row r="136" spans="2:14" ht="12.75" customHeight="1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</row>
    <row r="137" spans="2:14" ht="12.75" customHeight="1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</row>
    <row r="138" spans="2:14" ht="12.75" customHeight="1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</row>
    <row r="139" spans="2:14" ht="12.75" customHeight="1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</row>
    <row r="140" spans="2:14" ht="12.75" customHeight="1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</row>
    <row r="141" spans="2:14" ht="12.75" customHeight="1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</row>
    <row r="142" spans="2:14" ht="12.75" customHeight="1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</row>
    <row r="143" spans="2:14" ht="12.75" customHeight="1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</row>
    <row r="144" spans="2:14" ht="12.75" customHeight="1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</row>
    <row r="145" spans="2:14" ht="12.75" customHeight="1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</row>
    <row r="146" spans="2:14" ht="12.75" customHeight="1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</row>
    <row r="147" spans="2:14" ht="12.75" customHeight="1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</row>
    <row r="148" spans="2:14" ht="12.75" customHeight="1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</row>
    <row r="149" spans="2:14" ht="12.75" customHeight="1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</row>
    <row r="150" spans="2:14" ht="12.75" customHeight="1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</row>
    <row r="151" spans="2:14" ht="12.75" customHeight="1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</row>
    <row r="152" spans="2:14" ht="12.75" customHeight="1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</row>
    <row r="153" spans="2:14" ht="12.75" customHeight="1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</row>
    <row r="154" spans="2:14" ht="12.75" customHeigh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</row>
    <row r="155" spans="2:14" ht="12.75" customHeigh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</row>
    <row r="156" spans="2:14" ht="12.75" customHeigh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</row>
    <row r="157" spans="2:14" ht="12.75" customHeight="1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</row>
    <row r="158" spans="2:14" ht="12.75" customHeight="1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</row>
    <row r="159" spans="2:14" ht="12.75" customHeight="1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</row>
    <row r="160" spans="2:14" ht="12.75" customHeight="1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</row>
    <row r="161" spans="2:14" ht="12.75" customHeight="1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</row>
    <row r="162" spans="2:14" ht="12.75" customHeight="1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</row>
    <row r="163" spans="2:14" ht="12.75" customHeight="1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</row>
    <row r="164" spans="2:14" ht="12.75" customHeight="1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</row>
    <row r="165" spans="2:14" ht="12.75" customHeight="1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</row>
    <row r="166" spans="2:14" ht="12.75" customHeight="1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</row>
    <row r="167" spans="2:14" ht="12.75" customHeight="1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</row>
    <row r="168" spans="2:14" ht="12.75" customHeight="1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</row>
    <row r="169" spans="2:14" ht="12.75" customHeight="1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</row>
    <row r="170" spans="2:14" ht="12.75" customHeight="1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</row>
    <row r="171" spans="2:14" ht="12.75" customHeight="1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</row>
    <row r="172" spans="2:14" ht="12.75" customHeight="1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</row>
    <row r="173" spans="2:14" ht="12.75" customHeight="1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</row>
    <row r="174" spans="2:14" ht="12.75" customHeight="1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</row>
    <row r="175" spans="2:14" ht="12.75" customHeight="1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</row>
    <row r="176" spans="2:14" ht="12.75" customHeight="1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</row>
    <row r="177" spans="2:14" ht="12.75" customHeigh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</row>
    <row r="178" spans="2:14" ht="12.75" customHeigh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</row>
    <row r="179" spans="2:14" ht="12.75" customHeigh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</row>
    <row r="180" spans="2:14" ht="12.75" customHeigh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</row>
    <row r="181" spans="2:14" ht="12.75" customHeigh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</row>
    <row r="182" spans="2:14" ht="12.75" customHeigh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</row>
    <row r="183" spans="2:14" ht="12.75" customHeigh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</row>
    <row r="184" spans="2:14" ht="12.75" customHeigh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</row>
    <row r="185" spans="2:14" ht="12.75" customHeigh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</row>
    <row r="186" spans="2:14" ht="12.75" customHeigh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</row>
    <row r="187" spans="2:14" ht="12.75" customHeigh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2:14" ht="12.75" customHeigh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</row>
    <row r="189" spans="2:14" ht="12.75" customHeigh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</row>
    <row r="190" spans="2:14" ht="12.75" customHeigh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2:14" ht="12.75" customHeigh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</row>
    <row r="192" spans="2:14" ht="12.75" customHeigh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</row>
    <row r="193" spans="2:14" ht="12.75" customHeigh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</row>
    <row r="194" spans="2:14" ht="12.75" customHeigh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</row>
    <row r="195" spans="2:14" ht="12.75" customHeigh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</row>
    <row r="196" spans="2:14" ht="12.75" customHeigh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</row>
    <row r="197" spans="2:14" ht="12.75" customHeigh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</row>
    <row r="198" spans="2:14" ht="12.75" customHeigh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</row>
    <row r="199" spans="2:14" ht="12.75" customHeigh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</row>
    <row r="200" spans="2:14" ht="12.75" customHeigh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</row>
    <row r="201" spans="2:14" ht="12.75" customHeigh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</row>
    <row r="202" spans="2:14" ht="12.75" customHeigh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</row>
    <row r="203" spans="2:14" ht="12.75" customHeigh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</row>
    <row r="204" spans="2:14" ht="12.75" customHeigh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</row>
    <row r="205" spans="2:14" ht="12.75" customHeigh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</row>
    <row r="206" spans="2:14" ht="12.75" customHeigh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</row>
    <row r="207" spans="2:14" ht="12.75" customHeigh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</row>
    <row r="208" spans="2:14" ht="12.75" customHeigh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</row>
    <row r="209" spans="2:14" ht="12.75" customHeigh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</row>
    <row r="210" spans="2:14" ht="12.75" customHeigh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</row>
    <row r="211" spans="2:14" ht="12.75" customHeigh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</row>
    <row r="212" spans="2:14" ht="12.75" customHeigh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</row>
    <row r="213" spans="2:14" ht="12.75" customHeigh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</row>
    <row r="214" spans="2:14" ht="12.75" customHeigh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</row>
    <row r="215" spans="2:14" ht="12.75" customHeigh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</row>
    <row r="216" spans="2:14" ht="12.75" customHeigh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</row>
    <row r="217" spans="2:14" ht="12.75" customHeigh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</row>
    <row r="218" spans="2:14" ht="12.75" customHeigh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</row>
    <row r="219" spans="2:14" ht="12.75" customHeigh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</row>
    <row r="220" spans="2:14" ht="12.75" customHeigh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</row>
    <row r="221" spans="2:14" ht="12.75" customHeigh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</row>
    <row r="222" spans="2:14" ht="12.75" customHeigh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</row>
    <row r="223" spans="2:14" ht="12.75" customHeigh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</row>
    <row r="224" spans="2:14" ht="12.75" customHeigh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</row>
    <row r="225" spans="2:14" ht="12.75" customHeigh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</row>
    <row r="226" spans="2:14" ht="12.75" customHeigh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</row>
    <row r="227" spans="2:14" ht="12.75" customHeigh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</row>
    <row r="228" spans="2:14" ht="12.75" customHeigh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</row>
    <row r="229" spans="2:14" ht="12.75" customHeigh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</row>
    <row r="230" spans="2:14" ht="12.75" customHeigh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</row>
    <row r="231" spans="2:14" ht="12.75" customHeigh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</row>
    <row r="232" spans="2:14" ht="12.75" customHeigh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</row>
    <row r="233" spans="2:14" ht="12.75" customHeigh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</row>
    <row r="234" spans="2:14" ht="12.75" customHeigh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</row>
    <row r="235" spans="2:14" ht="12.75" customHeigh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</row>
    <row r="236" spans="2:14" ht="12.75" customHeigh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</row>
    <row r="237" spans="2:14" ht="12.75" customHeigh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</row>
    <row r="238" spans="2:14" ht="12.75" customHeigh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</row>
    <row r="239" spans="2:14" ht="12.75" customHeigh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</row>
    <row r="240" spans="2:14" ht="12.75" customHeigh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</row>
    <row r="241" spans="2:14" ht="12.75" customHeigh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</row>
    <row r="242" spans="2:14" ht="12.75" customHeigh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</row>
    <row r="243" spans="2:14" ht="12.75" customHeigh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</row>
    <row r="244" spans="2:14" ht="12.75" customHeigh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</row>
    <row r="245" spans="2:14" ht="12.75" customHeigh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</row>
    <row r="246" spans="2:14" ht="12.75" customHeigh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</row>
    <row r="247" spans="2:14" ht="12.75" customHeigh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</row>
    <row r="248" spans="2:14" ht="12.75" customHeigh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</row>
    <row r="249" spans="2:14" ht="12.75" customHeigh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</row>
    <row r="250" spans="2:14" ht="12.75" customHeigh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</row>
    <row r="251" spans="2:14" ht="12.75" customHeigh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</row>
    <row r="252" spans="2:14" ht="12.75" customHeigh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</row>
    <row r="253" spans="2:14" ht="12.75" customHeigh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</row>
    <row r="254" spans="2:14" ht="12.75" customHeight="1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</row>
    <row r="255" spans="2:14" ht="12.75" customHeight="1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</row>
    <row r="256" spans="2:14" ht="12.75" customHeight="1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</row>
    <row r="257" spans="2:14" ht="12.75" customHeight="1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</row>
    <row r="258" spans="2:14" ht="12.75" customHeight="1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</row>
    <row r="259" spans="2:14" ht="12.75" customHeight="1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</row>
    <row r="260" spans="2:14" ht="12.75" customHeight="1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</row>
    <row r="261" spans="2:14" ht="12.75" customHeight="1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</row>
    <row r="262" spans="2:14" ht="12.75" customHeight="1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</row>
    <row r="263" spans="2:14" ht="12.75" customHeight="1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</row>
    <row r="264" spans="2:14" ht="12.75" customHeight="1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</row>
    <row r="265" spans="2:14" ht="12.75" customHeight="1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</row>
    <row r="266" spans="2:14" ht="12.75" customHeight="1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</row>
    <row r="267" spans="2:14" ht="12.75" customHeight="1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</row>
    <row r="268" spans="2:14" ht="12.75" customHeight="1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</row>
    <row r="269" spans="2:14" ht="12.75" customHeigh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</row>
    <row r="270" spans="2:14" ht="12.75" customHeigh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</row>
    <row r="271" spans="2:14" ht="12.75" customHeigh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</row>
    <row r="272" spans="2:14" ht="12.75" customHeigh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</row>
    <row r="273" spans="2:14" ht="12.75" customHeigh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</row>
    <row r="274" spans="2:14" ht="12.75" customHeight="1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</row>
    <row r="275" spans="2:14" ht="12.75" customHeight="1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</row>
    <row r="276" spans="2:14" ht="12.75" customHeight="1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</row>
    <row r="277" spans="2:14" ht="12.75" customHeight="1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</row>
    <row r="278" spans="2:14" ht="12.75" customHeight="1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</row>
    <row r="279" spans="2:14" ht="12.75" customHeight="1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</row>
    <row r="280" spans="2:14" ht="12.75" customHeight="1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</row>
    <row r="281" spans="2:14" ht="12.75" customHeight="1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</row>
    <row r="282" spans="2:14" ht="12.75" customHeight="1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</row>
    <row r="283" spans="2:14" ht="12.75" customHeight="1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</row>
    <row r="284" spans="2:14" ht="12.75" customHeight="1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</row>
    <row r="285" spans="2:14" ht="12.75" customHeight="1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</row>
    <row r="286" spans="2:14" ht="12.75" customHeight="1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</row>
    <row r="287" spans="2:14" ht="12.75" customHeight="1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</row>
    <row r="288" spans="2:14" ht="12.75" customHeight="1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</row>
    <row r="289" spans="2:14" ht="12.75" customHeight="1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</row>
    <row r="290" spans="2:14" ht="12.75" customHeight="1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</row>
    <row r="291" spans="2:14" ht="12.75" customHeight="1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</row>
    <row r="292" spans="2:14" ht="12.75" customHeight="1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</row>
    <row r="293" spans="2:14" ht="12.75" customHeight="1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</row>
    <row r="294" spans="2:14" ht="12.75" customHeight="1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</row>
    <row r="295" spans="2:14" ht="12.75" customHeight="1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</row>
    <row r="296" spans="2:14" ht="12.75" customHeight="1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</row>
    <row r="297" spans="2:14" ht="12.75" customHeight="1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</row>
    <row r="298" spans="2:14" ht="12.75" customHeight="1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</row>
    <row r="299" spans="2:14" ht="12.75" customHeight="1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</row>
    <row r="300" spans="2:14" ht="12.75" customHeight="1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</row>
    <row r="301" spans="2:14" ht="12.75" customHeight="1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</row>
    <row r="302" spans="2:14" ht="12.75" customHeight="1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</row>
    <row r="303" spans="2:14" ht="12.75" customHeight="1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</row>
    <row r="304" spans="2:14" ht="12.75" customHeight="1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</row>
    <row r="305" spans="2:14" ht="12.75" customHeight="1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</row>
    <row r="306" spans="2:14" ht="12.75" customHeight="1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</row>
    <row r="307" spans="2:14" ht="12.75" customHeight="1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</row>
    <row r="308" spans="2:14" ht="12.75" customHeight="1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</row>
    <row r="309" spans="2:14" ht="12.75" customHeight="1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</row>
    <row r="310" spans="2:14" ht="12.75" customHeight="1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</row>
    <row r="311" spans="2:14" ht="12.75" customHeight="1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</row>
    <row r="312" spans="2:14" ht="12.75" customHeight="1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</row>
    <row r="313" spans="2:14" ht="12.75" customHeight="1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</row>
    <row r="314" spans="2:14" ht="12.75" customHeight="1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</row>
    <row r="315" spans="2:14" ht="12.75" customHeight="1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</row>
    <row r="316" spans="2:14" ht="12.75" customHeight="1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</row>
    <row r="317" spans="2:14" ht="12.75" customHeight="1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</row>
    <row r="318" spans="2:14" ht="12.75" customHeight="1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</row>
    <row r="319" spans="2:14" ht="12.75" customHeight="1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</row>
    <row r="320" spans="2:14" ht="12.75" customHeight="1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</row>
    <row r="321" spans="2:14" ht="12.75" customHeight="1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</row>
    <row r="322" spans="2:14" ht="12.75" customHeight="1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</row>
    <row r="323" spans="2:14" ht="12.75" customHeight="1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</row>
    <row r="324" spans="2:14" ht="12.75" customHeight="1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</row>
    <row r="325" spans="2:14" ht="12.75" customHeight="1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</row>
    <row r="326" spans="2:14" ht="12.75" customHeight="1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</row>
    <row r="327" spans="2:14" ht="12.75" customHeight="1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</row>
    <row r="328" spans="2:14" ht="12.75" customHeight="1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</row>
    <row r="329" spans="2:14" ht="12.75" customHeight="1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</row>
    <row r="330" spans="2:14" ht="12.75" customHeight="1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</row>
    <row r="331" spans="2:14" ht="12.75" customHeight="1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</row>
    <row r="332" spans="2:14" ht="12.75" customHeight="1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</row>
    <row r="333" spans="2:14" ht="12.75" customHeight="1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</row>
    <row r="334" spans="2:14" ht="12.75" customHeight="1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</row>
    <row r="335" spans="2:14" ht="12.75" customHeight="1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</row>
    <row r="336" spans="2:14" ht="12.75" customHeight="1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</row>
    <row r="337" spans="2:14" ht="12.75" customHeight="1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</row>
    <row r="338" spans="2:14" ht="12.75" customHeight="1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</row>
    <row r="339" spans="2:14" ht="12.75" customHeight="1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</row>
    <row r="340" spans="2:14" ht="12.75" customHeight="1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</row>
    <row r="341" spans="2:14" ht="12.75" customHeight="1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</row>
    <row r="342" spans="2:14" ht="12.75" customHeight="1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</row>
    <row r="343" spans="2:14" ht="12.75" customHeight="1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</row>
    <row r="344" spans="2:14" ht="12.75" customHeight="1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</row>
    <row r="345" spans="2:14" ht="12.75" customHeight="1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</row>
    <row r="346" spans="2:14" ht="12.75" customHeight="1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</row>
    <row r="347" spans="2:14" ht="12.75" customHeight="1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</row>
    <row r="348" spans="2:14" ht="12.75" customHeight="1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</row>
    <row r="349" spans="2:14" ht="12.75" customHeight="1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</row>
    <row r="350" spans="2:14" ht="12.75" customHeight="1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</row>
    <row r="351" spans="2:14" ht="12.75" customHeight="1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</row>
    <row r="352" spans="2:14" ht="12.75" customHeight="1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</row>
    <row r="353" spans="2:14" ht="12.75" customHeight="1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</row>
    <row r="354" spans="2:14" ht="12.75" customHeight="1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</row>
    <row r="355" spans="2:14" ht="12.75" customHeight="1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</row>
    <row r="356" spans="2:14" ht="12.75" customHeight="1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</row>
    <row r="357" spans="2:14" ht="12.75" customHeight="1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</row>
    <row r="358" spans="2:14" ht="12.75" customHeight="1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</row>
    <row r="359" spans="2:14" ht="12.75" customHeight="1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</row>
    <row r="360" spans="2:14" ht="12.75" customHeight="1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</row>
    <row r="361" spans="2:14" ht="12.75" customHeight="1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</row>
    <row r="362" spans="2:14" ht="12.75" customHeight="1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</row>
    <row r="363" spans="2:14" ht="12.75" customHeight="1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</row>
    <row r="364" spans="2:14" ht="12.75" customHeight="1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</row>
    <row r="365" spans="2:14" ht="12.75" customHeight="1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</row>
    <row r="366" spans="2:14" ht="12.75" customHeight="1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</row>
    <row r="367" spans="2:14" ht="12.75" customHeight="1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</row>
    <row r="368" spans="2:14" ht="12.75" customHeight="1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</row>
    <row r="369" spans="2:14" ht="12.75" customHeight="1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</row>
    <row r="370" spans="2:14" ht="12.75" customHeight="1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</row>
    <row r="371" spans="2:14" ht="12.75" customHeight="1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</row>
    <row r="372" spans="2:14" ht="12.75" customHeight="1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</row>
    <row r="373" spans="2:14" ht="12.75" customHeight="1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</row>
    <row r="374" spans="2:14" ht="12.75" customHeight="1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</row>
    <row r="375" spans="2:14" ht="12.75" customHeight="1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</row>
    <row r="376" spans="2:14" ht="12.75" customHeight="1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</row>
    <row r="377" spans="2:14" ht="12.75" customHeight="1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</row>
    <row r="378" spans="2:14" ht="12.75" customHeight="1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</row>
    <row r="379" spans="2:14" ht="12.75" customHeight="1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</row>
    <row r="380" spans="2:14" ht="12.75" customHeight="1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</row>
    <row r="381" spans="2:14" ht="12.75" customHeight="1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</row>
    <row r="382" spans="2:14" ht="12.75" customHeight="1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</row>
    <row r="383" spans="2:14" ht="12.75" customHeight="1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</row>
    <row r="384" spans="2:14" ht="12.75" customHeight="1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</row>
    <row r="385" spans="2:14" ht="12.75" customHeight="1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</row>
    <row r="386" spans="2:14" ht="12.75" customHeight="1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</row>
    <row r="387" spans="2:14" ht="12.75" customHeight="1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</row>
    <row r="388" spans="2:14" ht="12.75" customHeight="1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</row>
    <row r="389" spans="2:14" ht="12.75" customHeight="1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</row>
    <row r="390" spans="2:14" ht="12.75" customHeight="1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</row>
    <row r="391" spans="2:14" ht="12.75" customHeight="1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</row>
    <row r="392" spans="2:14" ht="12.75" customHeight="1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</row>
    <row r="393" spans="2:14" ht="12.75" customHeight="1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</row>
    <row r="394" spans="2:14" ht="12.75" customHeight="1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</row>
    <row r="395" spans="2:14" ht="12.75" customHeight="1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</row>
    <row r="396" spans="2:14" ht="12.75" customHeight="1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</row>
    <row r="397" spans="2:14" ht="12.75" customHeight="1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</row>
    <row r="398" spans="2:14" ht="12.75" customHeight="1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</row>
    <row r="399" spans="2:14" ht="12.75" customHeight="1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</row>
    <row r="400" spans="2:14" ht="12.75" customHeight="1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</row>
    <row r="401" spans="2:14" ht="12.75" customHeight="1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</row>
    <row r="402" spans="2:14" ht="12.75" customHeight="1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</row>
    <row r="403" spans="2:14" ht="12.75" customHeight="1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</row>
    <row r="404" spans="2:14" ht="12.75" customHeight="1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</row>
    <row r="405" spans="2:14" ht="12.75" customHeight="1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</row>
    <row r="406" spans="2:14" ht="12.75" customHeight="1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</row>
    <row r="407" spans="2:14" ht="12.75" customHeight="1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</row>
    <row r="408" spans="2:14" ht="12.75" customHeight="1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</row>
    <row r="409" spans="2:14" ht="12.75" customHeight="1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</row>
    <row r="410" spans="2:14" ht="12.75" customHeight="1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</row>
    <row r="411" spans="2:14" ht="12.75" customHeight="1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</row>
    <row r="412" spans="2:14" ht="12.75" customHeight="1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</row>
    <row r="413" spans="2:14" ht="12.75" customHeight="1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</row>
    <row r="414" spans="2:14" ht="12.75" customHeight="1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</row>
    <row r="415" spans="2:14" ht="12.75" customHeight="1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</row>
    <row r="416" spans="2:14" ht="12.75" customHeight="1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</row>
    <row r="417" spans="2:14" ht="12.75" customHeight="1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</row>
    <row r="418" spans="2:14" ht="12.75" customHeight="1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</row>
    <row r="419" spans="2:14" ht="12.75" customHeight="1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</row>
    <row r="420" spans="2:14" ht="12.75" customHeight="1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</row>
    <row r="421" spans="2:14" ht="12.75" customHeight="1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</row>
    <row r="422" spans="2:14" ht="12.75" customHeight="1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</row>
    <row r="423" spans="2:14" ht="12.75" customHeight="1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</row>
    <row r="424" spans="2:14" ht="12.75" customHeight="1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</row>
    <row r="425" spans="2:14" ht="12.75" customHeigh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</row>
    <row r="426" spans="2:14" ht="12.75" customHeight="1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</row>
    <row r="427" spans="2:14" ht="12.75" customHeight="1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</row>
    <row r="428" spans="2:14" ht="12.75" customHeigh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</row>
    <row r="429" spans="2:14" ht="12.75" customHeigh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</row>
    <row r="430" spans="2:14" ht="12.75" customHeigh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</row>
    <row r="431" spans="2:14" ht="12.75" customHeigh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</row>
    <row r="432" spans="2:14" ht="12.75" customHeigh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</row>
    <row r="433" spans="2:14" ht="12.75" customHeigh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</row>
    <row r="434" spans="2:14" ht="12.75" customHeigh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</row>
    <row r="435" spans="2:14" ht="12.75" customHeigh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</row>
    <row r="436" spans="2:14" ht="12.75" customHeigh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</row>
    <row r="437" spans="2:14" ht="12.75" customHeigh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</row>
    <row r="438" spans="2:14" ht="12.75" customHeigh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</row>
    <row r="439" spans="2:14" ht="12.75" customHeight="1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</row>
    <row r="440" spans="2:14" ht="12.75" customHeigh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</row>
    <row r="441" spans="2:14" ht="12.75" customHeight="1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</row>
    <row r="442" spans="2:14" ht="12.75" customHeight="1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</row>
    <row r="443" spans="2:14" ht="12.75" customHeight="1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</row>
    <row r="444" spans="2:14" ht="12.75" customHeight="1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</row>
    <row r="445" spans="2:14" ht="12.75" customHeight="1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</row>
    <row r="446" spans="2:14" ht="12.75" customHeight="1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</row>
    <row r="447" spans="2:14" ht="12.75" customHeight="1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</row>
    <row r="448" spans="2:14" ht="12.75" customHeight="1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</row>
    <row r="449" spans="2:14" ht="12.75" customHeight="1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</row>
    <row r="450" spans="2:14" ht="12.75" customHeight="1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</row>
    <row r="451" spans="2:14" ht="12.75" customHeight="1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</row>
    <row r="452" spans="2:14" ht="12.75" customHeight="1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</row>
    <row r="453" spans="2:14" ht="12.75" customHeight="1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</row>
    <row r="454" spans="2:14" ht="12.75" customHeigh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</row>
    <row r="455" spans="2:14" ht="12.75" customHeight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</row>
    <row r="456" spans="2:14" ht="12.75" customHeight="1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</row>
    <row r="457" spans="2:14" ht="12.75" customHeight="1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</row>
    <row r="458" spans="2:14" ht="12.75" customHeight="1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</row>
    <row r="459" spans="2:14" ht="12.75" customHeight="1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</row>
    <row r="460" spans="2:14" ht="12.75" customHeight="1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</row>
    <row r="461" spans="2:14" ht="12.75" customHeigh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</row>
    <row r="462" spans="2:14" ht="12.75" customHeigh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</row>
    <row r="463" spans="2:14" ht="12.75" customHeight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</row>
    <row r="464" spans="2:14" ht="12.75" customHeigh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</row>
    <row r="465" spans="2:14" ht="12.75" customHeight="1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</row>
    <row r="466" spans="2:14" ht="12.75" customHeight="1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</row>
    <row r="467" spans="2:14" ht="12.75" customHeight="1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</row>
    <row r="468" spans="2:14" ht="12.75" customHeight="1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</row>
    <row r="469" spans="2:14" ht="12.75" customHeight="1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</row>
    <row r="470" spans="2:14" ht="12.75" customHeight="1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</row>
    <row r="471" spans="2:14" ht="12.75" customHeigh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</row>
    <row r="472" spans="2:14" ht="12.75" customHeigh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</row>
    <row r="473" spans="2:14" ht="12.75" customHeigh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</row>
    <row r="474" spans="2:14" ht="12.75" customHeigh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</row>
    <row r="475" spans="2:14" ht="12.75" customHeigh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</row>
    <row r="476" spans="2:14" ht="12.75" customHeigh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</row>
    <row r="477" spans="2:14" ht="12.75" customHeight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</row>
    <row r="478" spans="2:14" ht="12.75" customHeight="1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</row>
    <row r="479" spans="2:14" ht="12.75" customHeight="1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</row>
    <row r="480" spans="2:14" ht="12.75" customHeight="1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</row>
    <row r="481" spans="2:14" ht="12.75" customHeight="1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</row>
    <row r="482" spans="2:14" ht="12.75" customHeight="1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</row>
    <row r="483" spans="2:14" ht="12.75" customHeigh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</row>
    <row r="484" spans="2:14" ht="12.75" customHeigh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</row>
    <row r="485" spans="2:14" ht="12.75" customHeight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</row>
    <row r="486" spans="2:14" ht="12.75" customHeigh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</row>
    <row r="487" spans="2:14" ht="12.75" customHeigh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</row>
    <row r="488" spans="2:14" ht="12.75" customHeight="1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</row>
    <row r="489" spans="2:14" ht="12.75" customHeight="1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</row>
    <row r="490" spans="2:14" ht="12.75" customHeight="1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</row>
    <row r="491" spans="2:14" ht="12.75" customHeight="1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</row>
    <row r="492" spans="2:14" ht="12.75" customHeigh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</row>
    <row r="493" spans="2:14" ht="12.75" customHeigh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</row>
    <row r="494" spans="2:14" ht="12.75" customHeigh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</row>
    <row r="495" spans="2:14" ht="12.75" customHeigh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</row>
    <row r="496" spans="2:14" ht="12.75" customHeigh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</row>
    <row r="497" spans="2:14" ht="12.75" customHeigh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</row>
    <row r="498" spans="2:14" ht="12.75" customHeigh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</row>
    <row r="499" spans="2:14" ht="12.75" customHeigh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</row>
    <row r="500" spans="2:14" ht="12.75" customHeigh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</row>
    <row r="501" spans="2:14" ht="12.75" customHeight="1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</row>
    <row r="502" spans="2:14" ht="12.75" customHeight="1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</row>
    <row r="503" spans="2:14" ht="12.75" customHeight="1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</row>
    <row r="504" spans="2:14" ht="12.75" customHeight="1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</row>
    <row r="505" spans="2:14" ht="12.75" customHeight="1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</row>
    <row r="506" spans="2:14" ht="12.75" customHeight="1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</row>
    <row r="507" spans="2:14" ht="12.75" customHeight="1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</row>
    <row r="508" spans="2:14" ht="12.75" customHeight="1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</row>
    <row r="509" spans="2:14" ht="12.75" customHeight="1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</row>
    <row r="510" spans="2:14" ht="12.75" customHeight="1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</row>
    <row r="511" spans="2:14" ht="12.75" customHeight="1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</row>
    <row r="512" spans="2:14" ht="12.75" customHeight="1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</row>
    <row r="513" spans="2:14" ht="12.75" customHeigh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</row>
    <row r="514" spans="2:14" ht="12.75" customHeigh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</row>
    <row r="515" spans="2:14" ht="12.75" customHeigh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</row>
    <row r="516" spans="2:14" ht="12.75" customHeigh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</row>
    <row r="517" spans="2:14" ht="12.75" customHeigh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</row>
    <row r="518" spans="2:14" ht="12.75" customHeigh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</row>
    <row r="519" spans="2:14" ht="12.75" customHeigh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</row>
    <row r="520" spans="2:14" ht="12.75" customHeigh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</row>
    <row r="521" spans="2:14" ht="12.75" customHeight="1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</row>
    <row r="522" spans="2:14" ht="12.75" customHeight="1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</row>
    <row r="523" spans="2:14" ht="12.75" customHeight="1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</row>
    <row r="524" spans="2:14" ht="12.75" customHeight="1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</row>
    <row r="525" spans="2:14" ht="12.75" customHeight="1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</row>
    <row r="526" spans="2:14" ht="12.75" customHeight="1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</row>
    <row r="527" spans="2:14" ht="12.75" customHeight="1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</row>
    <row r="528" spans="2:14" ht="12.75" customHeight="1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</row>
    <row r="529" spans="2:14" ht="12.75" customHeight="1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</row>
    <row r="530" spans="2:14" ht="12.75" customHeight="1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</row>
    <row r="531" spans="2:14" ht="12.75" customHeight="1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</row>
    <row r="532" spans="2:14" ht="12.75" customHeigh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</row>
    <row r="533" spans="2:14" ht="12.75" customHeigh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</row>
    <row r="534" spans="2:14" ht="12.75" customHeigh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</row>
    <row r="535" spans="2:14" ht="12.75" customHeigh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</row>
    <row r="536" spans="2:14" ht="12.75" customHeigh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</row>
    <row r="537" spans="2:14" ht="12.75" customHeigh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</row>
    <row r="538" spans="2:14" ht="12.75" customHeigh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</row>
    <row r="539" spans="2:14" ht="12.75" customHeigh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</row>
    <row r="540" spans="2:14" ht="12.75" customHeight="1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</row>
    <row r="541" spans="2:14" ht="12.75" customHeight="1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</row>
    <row r="542" spans="2:14" ht="12.75" customHeight="1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</row>
    <row r="543" spans="2:14" ht="12.75" customHeight="1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</row>
    <row r="544" spans="2:14" ht="12.75" customHeight="1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</row>
    <row r="545" spans="2:14" ht="12.75" customHeigh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</row>
    <row r="546" spans="2:14" ht="12.75" customHeigh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</row>
    <row r="547" spans="2:14" ht="12.75" customHeigh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</row>
    <row r="548" spans="2:14" ht="12.75" customHeigh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</row>
    <row r="549" spans="2:14" ht="12.75" customHeigh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</row>
    <row r="550" spans="2:14" ht="12.75" customHeigh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</row>
    <row r="551" spans="2:14" ht="12.75" customHeigh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</row>
    <row r="552" spans="2:14" ht="12.75" customHeigh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</row>
    <row r="553" spans="2:14" ht="12.75" customHeigh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</row>
    <row r="554" spans="2:14" ht="12.75" customHeigh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</row>
    <row r="555" spans="2:14" ht="12.75" customHeight="1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</row>
    <row r="556" spans="2:14" ht="12.75" customHeight="1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</row>
    <row r="557" spans="2:14" ht="12.75" customHeight="1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</row>
    <row r="558" spans="2:14" ht="12.75" customHeight="1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</row>
    <row r="559" spans="2:14" ht="12.75" customHeight="1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</row>
    <row r="560" spans="2:14" ht="12.75" customHeight="1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</row>
    <row r="561" spans="2:14" ht="12.75" customHeight="1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</row>
    <row r="562" spans="2:14" ht="12.75" customHeight="1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</row>
    <row r="563" spans="2:14" ht="12.75" customHeight="1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</row>
    <row r="564" spans="2:14" ht="12.75" customHeight="1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</row>
    <row r="565" spans="2:14" ht="12.75" customHeight="1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</row>
    <row r="566" spans="2:14" ht="12.75" customHeight="1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</row>
    <row r="567" spans="2:14" ht="12.75" customHeight="1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</row>
    <row r="568" spans="2:14" ht="12.75" customHeight="1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</row>
    <row r="569" spans="2:14" ht="12.75" customHeight="1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</row>
    <row r="570" spans="2:14" ht="12.75" customHeight="1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</row>
    <row r="571" spans="2:14" ht="12.75" customHeight="1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</row>
    <row r="572" spans="2:14" ht="12.75" customHeight="1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</row>
    <row r="573" spans="2:14" ht="12.75" customHeight="1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</row>
    <row r="574" spans="2:14" ht="12.75" customHeight="1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</row>
    <row r="575" spans="2:14" ht="12.75" customHeight="1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</row>
    <row r="576" spans="2:14" ht="12.75" customHeight="1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</row>
    <row r="577" spans="2:14" ht="12.75" customHeight="1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</row>
    <row r="578" spans="2:14" ht="12.75" customHeight="1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</row>
    <row r="579" spans="2:14" ht="12.75" customHeight="1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</row>
    <row r="580" spans="2:14" ht="12.75" customHeight="1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</row>
    <row r="581" spans="2:14" ht="12.75" customHeight="1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</row>
    <row r="582" spans="2:14" ht="12.75" customHeight="1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</row>
    <row r="583" spans="2:14" ht="12.75" customHeight="1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</row>
    <row r="584" spans="2:14" ht="12.75" customHeight="1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</row>
    <row r="585" spans="2:14" ht="12.75" customHeight="1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</row>
    <row r="586" spans="2:14" ht="12.75" customHeight="1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</row>
    <row r="587" spans="2:14" ht="12.75" customHeight="1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</row>
    <row r="588" spans="2:14" ht="12.75" customHeight="1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</row>
    <row r="589" spans="2:14" ht="12.75" customHeight="1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</row>
    <row r="590" spans="2:14" ht="12.75" customHeight="1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</row>
    <row r="591" spans="2:14" ht="12.75" customHeight="1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</row>
    <row r="592" spans="2:14" ht="12.75" customHeight="1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</row>
    <row r="593" spans="2:14" ht="12.75" customHeight="1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</row>
    <row r="594" spans="2:14" ht="12.75" customHeight="1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</row>
    <row r="595" spans="2:14" ht="12.75" customHeight="1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</row>
    <row r="596" spans="2:14" ht="12.75" customHeight="1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</row>
    <row r="597" spans="2:14" ht="12.75" customHeight="1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</row>
    <row r="598" spans="2:14" ht="12.75" customHeight="1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</row>
    <row r="599" spans="2:14" ht="12.75" customHeight="1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</row>
    <row r="600" spans="2:14" ht="12.75" customHeight="1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</row>
    <row r="601" spans="2:14" ht="12.75" customHeight="1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</row>
    <row r="602" spans="2:14" ht="12.75" customHeight="1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</row>
    <row r="603" spans="2:14" ht="12.75" customHeight="1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</row>
    <row r="604" spans="2:14" ht="12.75" customHeight="1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</row>
    <row r="605" spans="2:14" ht="12.75" customHeight="1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</row>
    <row r="606" spans="2:14" ht="12.75" customHeight="1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</row>
    <row r="607" spans="2:14" ht="12.75" customHeight="1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</row>
    <row r="608" spans="2:14" ht="12.75" customHeigh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</row>
    <row r="609" spans="2:14" ht="12.75" customHeight="1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</row>
    <row r="610" spans="2:14" ht="12.75" customHeight="1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</row>
    <row r="611" spans="2:14" ht="12.75" customHeight="1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</row>
    <row r="612" spans="2:14" ht="12.75" customHeight="1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</row>
    <row r="613" spans="2:14" ht="12.75" customHeight="1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</row>
    <row r="614" spans="2:14" ht="12.75" customHeight="1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</row>
    <row r="615" spans="2:14" ht="12.75" customHeight="1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</row>
    <row r="616" spans="2:14" ht="12.75" customHeight="1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</row>
    <row r="617" spans="2:14" ht="12.75" customHeight="1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</row>
    <row r="618" spans="2:14" ht="12.75" customHeight="1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</row>
    <row r="619" spans="2:14" ht="12.75" customHeight="1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</row>
    <row r="620" spans="2:14" ht="12.75" customHeight="1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</row>
    <row r="621" spans="2:14" ht="12.75" customHeight="1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</row>
    <row r="622" spans="2:14" ht="12.75" customHeight="1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</row>
    <row r="623" spans="2:14" ht="12.75" customHeight="1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</row>
    <row r="624" spans="2:14" ht="12.75" customHeight="1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</row>
    <row r="625" spans="2:14" ht="12.75" customHeight="1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</row>
    <row r="626" spans="2:14" ht="12.75" customHeight="1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</row>
    <row r="627" spans="2:14" ht="12.75" customHeight="1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</row>
    <row r="628" spans="2:14" ht="12.75" customHeight="1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</row>
    <row r="629" spans="2:14" ht="12.75" customHeight="1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</row>
    <row r="630" spans="2:14" ht="12.75" customHeight="1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</row>
    <row r="631" spans="2:14" ht="12.75" customHeight="1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</row>
    <row r="632" spans="2:14" ht="12.75" customHeight="1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</row>
    <row r="633" spans="2:14" ht="12.75" customHeight="1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</row>
    <row r="634" spans="2:14" ht="12.75" customHeight="1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</row>
    <row r="635" spans="2:14" ht="12.75" customHeight="1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</row>
    <row r="636" spans="2:14" ht="12.75" customHeight="1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</row>
    <row r="637" spans="2:14" ht="12.75" customHeight="1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</row>
    <row r="638" spans="2:14" ht="12.75" customHeight="1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</row>
    <row r="639" spans="2:14" ht="12.75" customHeight="1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</row>
    <row r="640" spans="2:14" ht="12.75" customHeight="1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</row>
    <row r="641" spans="2:14" ht="12.75" customHeight="1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</row>
    <row r="642" spans="2:14" ht="12.75" customHeight="1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</row>
    <row r="643" spans="2:14" ht="12.75" customHeight="1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</row>
    <row r="644" spans="2:14" ht="12.75" customHeight="1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</row>
    <row r="645" spans="2:14" ht="12.75" customHeight="1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</row>
    <row r="646" spans="2:14" ht="12.75" customHeight="1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</row>
    <row r="647" spans="2:14" ht="12.75" customHeight="1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</row>
    <row r="648" spans="2:14" ht="12.75" customHeight="1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</row>
    <row r="649" spans="2:14" ht="12.75" customHeight="1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</row>
    <row r="650" spans="2:14" ht="12.75" customHeight="1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</row>
    <row r="651" spans="2:14" ht="12.75" customHeight="1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</row>
    <row r="652" spans="2:14" ht="12.75" customHeight="1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</row>
    <row r="653" spans="2:14" ht="12.75" customHeight="1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</row>
    <row r="654" spans="2:14" ht="12.75" customHeight="1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</row>
    <row r="655" spans="2:14" ht="12.75" customHeight="1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</row>
    <row r="656" spans="2:14" ht="12.75" customHeight="1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</row>
    <row r="657" spans="2:14" ht="12.75" customHeight="1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</row>
    <row r="658" spans="2:14" ht="12.75" customHeight="1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</row>
    <row r="659" spans="2:14" ht="12.75" customHeight="1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</row>
    <row r="660" spans="2:14" ht="12.75" customHeight="1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</row>
    <row r="661" spans="2:14" ht="12.75" customHeight="1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</row>
    <row r="662" spans="2:14" ht="12.75" customHeigh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</row>
    <row r="663" spans="2:14" ht="12.75" customHeigh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</row>
    <row r="664" spans="2:14" ht="12.75" customHeigh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</row>
    <row r="665" spans="2:14" ht="12.75" customHeigh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</row>
    <row r="666" spans="2:14" ht="12.75" customHeigh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</row>
    <row r="667" spans="2:14" ht="12.75" customHeigh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</row>
    <row r="668" spans="2:14" ht="12.75" customHeigh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</row>
    <row r="669" spans="2:14" ht="12.75" customHeight="1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</row>
    <row r="670" spans="2:14" ht="12.75" customHeight="1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</row>
    <row r="671" spans="2:14" ht="12.75" customHeight="1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</row>
    <row r="672" spans="2:14" ht="12.75" customHeight="1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</row>
    <row r="673" spans="2:14" ht="12.75" customHeight="1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</row>
    <row r="674" spans="2:14" ht="12.75" customHeight="1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</row>
    <row r="675" spans="2:14" ht="12.75" customHeight="1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</row>
    <row r="676" spans="2:14" ht="12.75" customHeight="1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</row>
    <row r="677" spans="2:14" ht="12.75" customHeight="1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</row>
    <row r="678" spans="2:14" ht="12.75" customHeight="1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</row>
    <row r="679" spans="2:14" ht="12.75" customHeight="1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</row>
    <row r="680" spans="2:14" ht="12.75" customHeight="1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</row>
    <row r="681" spans="2:14" ht="12.75" customHeight="1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</row>
    <row r="682" spans="2:14" ht="12.75" customHeight="1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</row>
    <row r="683" spans="2:14" ht="12.75" customHeight="1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</row>
    <row r="684" spans="2:14" ht="12.75" customHeight="1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</row>
    <row r="685" spans="2:14" ht="12.75" customHeight="1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</row>
    <row r="686" spans="2:14" ht="12.75" customHeight="1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</row>
    <row r="687" spans="2:14" ht="12.75" customHeight="1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</row>
    <row r="688" spans="2:14" ht="12.75" customHeight="1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</row>
    <row r="689" spans="2:14" ht="12.75" customHeight="1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</row>
    <row r="690" spans="2:14" ht="12.75" customHeight="1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</row>
    <row r="691" spans="2:14" ht="12.75" customHeight="1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</row>
    <row r="692" spans="2:14" ht="12.75" customHeight="1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</row>
    <row r="693" spans="2:14" ht="12.75" customHeight="1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</row>
    <row r="694" spans="2:14" ht="12.75" customHeight="1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</row>
    <row r="695" spans="2:14" ht="12.75" customHeight="1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</row>
    <row r="696" spans="2:14" ht="12.75" customHeight="1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</row>
    <row r="697" spans="2:14" ht="12.75" customHeight="1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</row>
    <row r="698" spans="2:14" ht="12.75" customHeight="1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</row>
    <row r="699" spans="2:14" ht="12.75" customHeight="1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</row>
    <row r="700" spans="2:14" ht="12.75" customHeight="1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</row>
    <row r="701" spans="2:14" ht="12.75" customHeight="1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</row>
    <row r="702" spans="2:14" ht="12.75" customHeight="1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</row>
    <row r="703" spans="2:14" ht="12.75" customHeight="1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</row>
    <row r="704" spans="2:14" ht="12.75" customHeight="1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</row>
    <row r="705" spans="2:14" ht="12.75" customHeight="1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</row>
    <row r="706" spans="2:14" ht="12.75" customHeight="1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</row>
    <row r="707" spans="2:14" ht="12.75" customHeight="1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</row>
    <row r="708" spans="2:14" ht="12.75" customHeight="1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</row>
    <row r="709" spans="2:14" ht="12.75" customHeight="1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</row>
    <row r="710" spans="2:14" ht="12.75" customHeight="1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</row>
    <row r="711" spans="2:14" ht="12.75" customHeight="1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</row>
    <row r="712" spans="2:14" ht="12.75" customHeight="1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</row>
    <row r="713" spans="2:14" ht="12.75" customHeight="1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</row>
    <row r="714" spans="2:14" ht="12.75" customHeight="1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</row>
    <row r="715" spans="2:14" ht="12.75" customHeight="1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</row>
    <row r="716" spans="2:14" ht="12.75" customHeight="1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</row>
    <row r="717" spans="2:14" ht="12.75" customHeight="1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</row>
    <row r="718" spans="2:14" ht="12.75" customHeight="1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</row>
    <row r="719" spans="2:14" ht="12.75" customHeight="1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</row>
    <row r="720" spans="2:14" ht="12.75" customHeight="1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</row>
    <row r="721" spans="2:14" ht="12.75" customHeight="1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</row>
    <row r="722" spans="2:14" ht="12.75" customHeight="1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</row>
    <row r="723" spans="2:14" ht="12.75" customHeight="1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</row>
    <row r="724" spans="2:14" ht="12.75" customHeight="1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</row>
    <row r="725" spans="2:14" ht="12.75" customHeight="1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</row>
    <row r="726" spans="2:14" ht="12.75" customHeight="1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</row>
    <row r="727" spans="2:14" ht="12.75" customHeight="1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</row>
    <row r="728" spans="2:14" ht="12.75" customHeight="1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</row>
    <row r="729" spans="2:14" ht="12.75" customHeight="1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</row>
    <row r="730" spans="2:14" ht="12.75" customHeight="1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</row>
    <row r="731" spans="2:14" ht="12.75" customHeight="1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</row>
    <row r="732" spans="2:14" ht="12.75" customHeight="1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</row>
    <row r="733" spans="2:14" ht="12.75" customHeight="1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</row>
    <row r="734" spans="2:14" ht="12.75" customHeight="1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</row>
    <row r="735" spans="2:14" ht="12.75" customHeight="1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</row>
    <row r="736" spans="2:14" ht="12.75" customHeight="1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</row>
    <row r="737" spans="2:14" ht="12.75" customHeight="1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</row>
    <row r="738" spans="2:14" ht="12.75" customHeight="1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</row>
    <row r="739" spans="2:14" ht="12.75" customHeight="1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</row>
    <row r="740" spans="2:14" ht="12.75" customHeight="1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</row>
    <row r="741" spans="2:14" ht="12.75" customHeight="1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</row>
    <row r="742" spans="2:14" ht="12.75" customHeight="1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</row>
    <row r="743" spans="2:14" ht="12.75" customHeight="1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</row>
    <row r="744" spans="2:14" ht="12.75" customHeight="1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</row>
    <row r="745" spans="2:14" ht="12.75" customHeight="1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</row>
    <row r="746" spans="2:14" ht="12.75" customHeight="1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</row>
    <row r="747" spans="2:14" ht="12.75" customHeight="1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</row>
    <row r="748" spans="2:14" ht="12.75" customHeight="1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</row>
    <row r="749" spans="2:14" ht="12.75" customHeight="1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</row>
    <row r="750" spans="2:14" ht="12.75" customHeight="1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</row>
    <row r="751" spans="2:14" ht="12.75" customHeight="1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</row>
    <row r="752" spans="2:14" ht="12.75" customHeight="1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</row>
    <row r="753" spans="2:14" ht="12.75" customHeight="1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</row>
    <row r="754" spans="2:14" ht="12.75" customHeight="1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</row>
    <row r="755" spans="2:14" ht="12.75" customHeight="1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</row>
    <row r="756" spans="2:14" ht="12.75" customHeight="1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</row>
    <row r="757" spans="2:14" ht="12.75" customHeight="1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</row>
    <row r="758" spans="2:14" ht="12.75" customHeight="1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</row>
    <row r="759" spans="2:14" ht="12.75" customHeight="1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</row>
    <row r="760" spans="2:14" ht="12.75" customHeight="1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</row>
    <row r="761" spans="2:14" ht="12.75" customHeight="1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</row>
    <row r="762" spans="2:14" ht="12.75" customHeight="1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</row>
    <row r="763" spans="2:14" ht="12.75" customHeight="1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</row>
    <row r="764" spans="2:14" ht="12.75" customHeight="1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</row>
    <row r="765" spans="2:14" ht="12.75" customHeight="1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</row>
    <row r="766" spans="2:14" ht="12.75" customHeight="1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</row>
    <row r="767" spans="2:14" ht="12.75" customHeight="1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</row>
    <row r="768" spans="2:14" ht="12.75" customHeight="1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</row>
    <row r="769" spans="2:14" ht="12.75" customHeight="1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</row>
    <row r="770" spans="2:14" ht="12.75" customHeight="1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</row>
    <row r="771" spans="2:14" ht="12.75" customHeight="1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</row>
    <row r="772" spans="2:14" ht="12.75" customHeight="1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</row>
    <row r="773" spans="2:14" ht="12.75" customHeight="1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</row>
    <row r="774" spans="2:14" ht="12.75" customHeight="1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</row>
    <row r="775" spans="2:14" ht="12.75" customHeight="1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</row>
    <row r="776" spans="2:14" ht="12.75" customHeight="1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</row>
    <row r="777" spans="2:14" ht="12.75" customHeight="1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</row>
    <row r="778" spans="2:14" ht="12.75" customHeight="1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</row>
    <row r="779" spans="2:14" ht="12.75" customHeight="1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</row>
    <row r="780" spans="2:14" ht="12.75" customHeight="1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</row>
    <row r="781" spans="2:14" ht="12.75" customHeight="1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</row>
    <row r="782" spans="2:14" ht="12.75" customHeight="1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</row>
    <row r="783" spans="2:14" ht="12.75" customHeight="1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</row>
    <row r="784" spans="2:14" ht="12.75" customHeight="1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</row>
    <row r="785" spans="2:14" ht="12.75" customHeight="1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</row>
    <row r="786" spans="2:14" ht="12.75" customHeight="1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</row>
    <row r="787" spans="2:14" ht="12.75" customHeight="1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</row>
    <row r="788" spans="2:14" ht="12.75" customHeight="1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</row>
    <row r="789" spans="2:14" ht="12.75" customHeight="1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</row>
    <row r="790" spans="2:14" ht="12.75" customHeight="1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</row>
    <row r="791" spans="2:14" ht="12.75" customHeight="1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</row>
    <row r="792" spans="2:14" ht="12.75" customHeight="1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</row>
    <row r="793" spans="2:14" ht="12.75" customHeight="1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</row>
    <row r="794" spans="2:14" ht="12.75" customHeight="1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</row>
    <row r="795" spans="2:14" ht="12.75" customHeight="1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</row>
    <row r="796" spans="2:14" ht="12.75" customHeight="1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</row>
    <row r="797" spans="2:14" ht="12.75" customHeight="1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</row>
    <row r="798" spans="2:14" ht="12.75" customHeight="1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</row>
    <row r="799" spans="2:14" ht="12.75" customHeight="1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</row>
    <row r="800" spans="2:14" ht="12.75" customHeight="1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</row>
    <row r="801" spans="2:14" ht="12.75" customHeight="1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</row>
    <row r="802" spans="2:14" ht="12.75" customHeight="1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</row>
    <row r="803" spans="2:14" ht="12.75" customHeight="1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</row>
    <row r="804" spans="2:14" ht="12.75" customHeight="1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</row>
    <row r="805" spans="2:14" ht="12.75" customHeight="1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</row>
    <row r="806" spans="2:14" ht="12.75" customHeight="1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</row>
    <row r="807" spans="2:14" ht="12.75" customHeight="1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</row>
    <row r="808" spans="2:14" ht="12.75" customHeight="1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</row>
    <row r="809" spans="2:14" ht="12.75" customHeight="1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</row>
    <row r="810" spans="2:14" ht="12.75" customHeight="1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</row>
    <row r="811" spans="2:14" ht="12.75" customHeight="1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</row>
    <row r="812" spans="2:14" ht="12.75" customHeight="1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</row>
    <row r="813" spans="2:14" ht="12.75" customHeight="1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</row>
    <row r="814" spans="2:14" ht="12.75" customHeight="1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</row>
    <row r="815" spans="2:14" ht="12.75" customHeight="1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</row>
    <row r="816" spans="2:14" ht="12.75" customHeight="1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</row>
    <row r="817" spans="2:14" ht="12.75" customHeight="1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</row>
    <row r="818" spans="2:14" ht="12.75" customHeight="1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</row>
    <row r="819" spans="2:14" ht="12.75" customHeight="1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</row>
    <row r="820" spans="2:14" ht="12.75" customHeight="1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</row>
    <row r="821" spans="2:14" ht="12.75" customHeight="1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</row>
    <row r="822" spans="2:14" ht="12.75" customHeight="1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</row>
    <row r="823" spans="2:14" ht="12.75" customHeight="1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</row>
    <row r="824" spans="2:14" ht="12.75" customHeight="1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</row>
    <row r="825" spans="2:14" ht="12.75" customHeight="1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</row>
    <row r="826" spans="2:14" ht="12.75" customHeight="1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</row>
    <row r="827" spans="2:14" ht="12.75" customHeight="1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</row>
    <row r="828" spans="2:14" ht="12.75" customHeight="1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</row>
    <row r="829" spans="2:14" ht="12.75" customHeight="1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</row>
    <row r="830" spans="2:14" ht="12.75" customHeight="1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</row>
    <row r="831" spans="2:14" ht="12.75" customHeight="1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</row>
    <row r="832" spans="2:14" ht="12.75" customHeight="1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</row>
    <row r="833" spans="2:14" ht="12.75" customHeight="1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</row>
    <row r="834" spans="2:14" ht="12.75" customHeight="1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</row>
    <row r="835" spans="2:14" ht="12.75" customHeight="1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</row>
    <row r="836" spans="2:14" ht="12.75" customHeight="1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</row>
    <row r="837" spans="2:14" ht="12.75" customHeight="1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</row>
    <row r="838" spans="2:14" ht="12.75" customHeight="1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</row>
    <row r="839" spans="2:14" ht="12.75" customHeight="1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</row>
    <row r="840" spans="2:14" ht="12.75" customHeight="1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</row>
    <row r="841" spans="2:14" ht="12.75" customHeight="1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</row>
    <row r="842" spans="2:14" ht="12.75" customHeight="1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</row>
    <row r="843" spans="2:14" ht="12.75" customHeight="1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</row>
    <row r="844" spans="2:14" ht="12.75" customHeight="1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</row>
    <row r="845" spans="2:14" ht="12.75" customHeight="1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</row>
    <row r="846" spans="2:14" ht="12.75" customHeight="1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</row>
    <row r="847" spans="2:14" ht="12.75" customHeight="1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</row>
    <row r="848" spans="2:14" ht="12.75" customHeight="1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</row>
    <row r="849" spans="2:14" ht="12.75" customHeight="1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</row>
    <row r="850" spans="2:14" ht="12.75" customHeight="1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</row>
    <row r="851" spans="2:14" ht="12.75" customHeight="1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</row>
    <row r="852" spans="2:14" ht="12.75" customHeight="1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</row>
    <row r="853" spans="2:14" ht="12.75" customHeight="1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</row>
    <row r="854" spans="2:14" ht="12.75" customHeight="1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</row>
    <row r="855" spans="2:14" ht="12.75" customHeight="1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</row>
    <row r="856" spans="2:14" ht="12.75" customHeight="1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</row>
    <row r="857" spans="2:14" ht="12.75" customHeight="1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</row>
    <row r="858" spans="2:14" ht="12.75" customHeight="1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</row>
    <row r="859" spans="2:14" ht="12.75" customHeight="1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</row>
    <row r="860" spans="2:14" ht="12.75" customHeight="1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</row>
    <row r="861" spans="2:14" ht="12.75" customHeight="1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</row>
    <row r="862" spans="2:14" ht="12.75" customHeight="1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</row>
    <row r="863" spans="2:14" ht="12.75" customHeight="1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</row>
    <row r="864" spans="2:14" ht="12.75" customHeight="1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</row>
    <row r="865" spans="2:14" ht="12.75" customHeight="1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</row>
    <row r="866" spans="2:14" ht="12.75" customHeight="1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</row>
    <row r="867" spans="2:14" ht="12.75" customHeight="1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</row>
    <row r="868" spans="2:14" ht="12.75" customHeight="1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</row>
    <row r="869" spans="2:14" ht="12.75" customHeight="1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</row>
    <row r="870" spans="2:14" ht="12.75" customHeight="1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</row>
    <row r="871" spans="2:14" ht="12.75" customHeight="1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</row>
    <row r="872" spans="2:14" ht="12.75" customHeight="1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</row>
    <row r="873" spans="2:14" ht="12.75" customHeight="1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</row>
    <row r="874" spans="2:14" ht="12.75" customHeight="1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</row>
    <row r="875" spans="2:14" ht="12.75" customHeight="1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</row>
    <row r="876" spans="2:14" ht="12.75" customHeight="1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</row>
    <row r="877" spans="2:14" ht="12.75" customHeight="1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</row>
    <row r="878" spans="2:14" ht="12.75" customHeight="1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</row>
    <row r="879" spans="2:14" ht="12.75" customHeight="1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</row>
    <row r="880" spans="2:14" ht="12.75" customHeight="1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</row>
    <row r="881" spans="2:14" ht="12.75" customHeight="1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</row>
    <row r="882" spans="2:14" ht="12.75" customHeight="1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</row>
    <row r="883" spans="2:14" ht="12.75" customHeight="1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</row>
    <row r="884" spans="2:14" ht="12.75" customHeight="1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</row>
    <row r="885" spans="2:14" ht="12.75" customHeight="1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</row>
    <row r="886" spans="2:14" ht="12.75" customHeight="1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</row>
    <row r="887" spans="2:14" ht="12.75" customHeight="1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</row>
    <row r="888" spans="2:14" ht="12.75" customHeight="1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</row>
    <row r="889" spans="2:14" ht="12.75" customHeight="1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</row>
    <row r="890" spans="2:14" ht="12.75" customHeight="1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</row>
    <row r="891" spans="2:14" ht="12.75" customHeight="1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</row>
    <row r="892" spans="2:14" ht="12.75" customHeight="1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</row>
    <row r="893" spans="2:14" ht="12.75" customHeight="1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</row>
    <row r="894" spans="2:14" ht="12.75" customHeight="1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</row>
    <row r="895" spans="2:14" ht="12.75" customHeight="1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</row>
    <row r="896" spans="2:14" ht="12.75" customHeight="1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</row>
    <row r="897" spans="2:14" ht="12.75" customHeight="1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</row>
    <row r="898" spans="2:14" ht="12.75" customHeight="1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</row>
    <row r="899" spans="2:14" ht="12.75" customHeight="1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</row>
    <row r="900" spans="2:14" ht="12.75" customHeight="1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</row>
    <row r="901" spans="2:14" ht="12.75" customHeight="1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</row>
    <row r="902" spans="2:14" ht="12.75" customHeight="1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</row>
    <row r="903" spans="2:14" ht="12.75" customHeight="1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</row>
    <row r="904" spans="2:14" ht="12.75" customHeight="1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</row>
    <row r="905" spans="2:14" ht="12.75" customHeight="1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</row>
    <row r="906" spans="2:14" ht="12.75" customHeight="1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</row>
    <row r="907" spans="2:14" ht="12.75" customHeight="1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</row>
    <row r="908" spans="2:14" ht="12.75" customHeight="1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</row>
    <row r="909" spans="2:14" ht="12.75" customHeight="1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</row>
    <row r="910" spans="2:14" ht="12.75" customHeight="1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</row>
    <row r="911" spans="2:14" ht="12.75" customHeight="1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</row>
    <row r="912" spans="2:14" ht="12.75" customHeight="1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</row>
    <row r="913" spans="2:14" ht="12.75" customHeight="1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</row>
    <row r="914" spans="2:14" ht="12.75" customHeight="1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</row>
    <row r="915" spans="2:14" ht="12.75" customHeight="1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</row>
    <row r="916" spans="2:14" ht="12.75" customHeight="1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</row>
    <row r="917" spans="2:14" ht="12.75" customHeight="1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</row>
    <row r="918" spans="2:14" ht="12.75" customHeight="1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</row>
    <row r="919" spans="2:14" ht="12.75" customHeight="1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</row>
    <row r="920" spans="2:14" ht="12.75" customHeight="1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</row>
    <row r="921" spans="2:14" ht="12.75" customHeight="1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</row>
    <row r="922" spans="2:14" ht="12.75" customHeight="1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</row>
    <row r="923" spans="2:14" ht="12.75" customHeight="1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</row>
    <row r="924" spans="2:14" ht="12.75" customHeight="1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</row>
    <row r="925" spans="2:14" ht="12.75" customHeight="1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</row>
    <row r="926" spans="2:14" ht="12.75" customHeight="1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</row>
    <row r="927" spans="2:14" ht="12.75" customHeight="1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</row>
    <row r="928" spans="2:14" ht="12.75" customHeight="1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</row>
    <row r="929" spans="2:14" ht="12.75" customHeight="1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</row>
    <row r="930" spans="2:14" ht="12.75" customHeight="1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</row>
    <row r="931" spans="2:14" ht="12.75" customHeight="1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</row>
    <row r="932" spans="2:14" ht="12.75" customHeight="1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</row>
    <row r="933" spans="2:14" ht="12.75" customHeight="1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</row>
    <row r="934" spans="2:14" ht="12.75" customHeight="1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</row>
    <row r="935" spans="2:14" ht="12.75" customHeight="1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</row>
    <row r="936" spans="2:14" ht="12.75" customHeight="1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</row>
    <row r="937" spans="2:14" ht="12.75" customHeight="1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</row>
    <row r="938" spans="2:14" ht="12.75" customHeight="1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</row>
    <row r="939" spans="2:14" ht="12.75" customHeight="1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</row>
    <row r="940" spans="2:14" ht="12.75" customHeight="1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</row>
    <row r="941" spans="2:14" ht="12.75" customHeight="1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</row>
    <row r="942" spans="2:14" ht="12.75" customHeight="1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</row>
    <row r="943" spans="2:14" ht="12.75" customHeight="1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</row>
    <row r="944" spans="2:14" ht="12.75" customHeight="1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</row>
    <row r="945" spans="2:14" ht="12.75" customHeight="1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</row>
    <row r="946" spans="2:14" ht="12.75" customHeight="1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</row>
    <row r="947" spans="2:14" ht="12.75" customHeight="1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</row>
    <row r="948" spans="2:14" ht="12.75" customHeight="1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</row>
    <row r="949" spans="2:14" ht="12.75" customHeight="1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</row>
    <row r="950" spans="2:14" ht="12.75" customHeight="1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</row>
    <row r="951" spans="2:14" ht="12.75" customHeight="1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</row>
    <row r="952" spans="2:14" ht="12.75" customHeight="1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</row>
    <row r="953" spans="2:14" ht="12.75" customHeight="1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</row>
    <row r="954" spans="2:14" ht="12.75" customHeight="1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</row>
    <row r="955" spans="2:14" ht="12.75" customHeight="1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</row>
    <row r="956" spans="2:14" ht="12.75" customHeight="1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</row>
    <row r="957" spans="2:14" ht="12.75" customHeight="1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</row>
    <row r="958" spans="2:14" ht="12.75" customHeight="1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</row>
    <row r="959" spans="2:14" ht="12.75" customHeight="1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</row>
    <row r="960" spans="2:14" ht="12.75" customHeight="1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</row>
    <row r="961" spans="2:14" ht="12.75" customHeight="1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</row>
    <row r="962" spans="2:14" ht="12.75" customHeight="1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</row>
    <row r="963" spans="2:14" ht="12.75" customHeight="1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</row>
    <row r="964" spans="2:14" ht="12.75" customHeight="1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</row>
    <row r="965" spans="2:14" ht="12.75" customHeight="1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</row>
    <row r="966" spans="2:14" ht="12.75" customHeight="1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</row>
    <row r="967" spans="2:14" ht="12.75" customHeight="1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</row>
    <row r="968" spans="2:14" ht="12.75" customHeight="1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</row>
    <row r="969" spans="2:14" ht="12.75" customHeight="1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</row>
    <row r="970" spans="2:14" ht="12.75" customHeight="1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</row>
    <row r="971" spans="2:14" ht="12.75" customHeight="1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</row>
    <row r="972" spans="2:14" ht="12.75" customHeight="1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</row>
    <row r="973" spans="2:14" ht="12.75" customHeight="1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</row>
    <row r="974" spans="2:14" ht="12.75" customHeight="1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</row>
    <row r="975" spans="2:14" ht="12.75" customHeight="1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</row>
    <row r="976" spans="2:14" ht="12.75" customHeight="1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</row>
    <row r="977" spans="2:14" ht="12.75" customHeight="1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</row>
    <row r="978" spans="2:14" ht="12.75" customHeight="1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</row>
    <row r="979" spans="2:14" ht="12.75" customHeight="1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</row>
    <row r="980" spans="2:14" ht="12.75" customHeight="1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</row>
    <row r="981" spans="2:14" ht="12.75" customHeight="1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</row>
    <row r="982" spans="2:14" ht="12.75" customHeight="1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</row>
    <row r="983" spans="2:14" ht="12.75" customHeight="1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</row>
    <row r="984" spans="2:14" ht="12.75" customHeight="1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</row>
    <row r="985" spans="2:14" ht="12.75" customHeight="1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</row>
    <row r="986" spans="2:14" ht="12.75" customHeight="1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</row>
    <row r="987" spans="2:14" ht="12.75" customHeight="1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</row>
    <row r="988" spans="2:14" ht="12.75" customHeight="1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</row>
    <row r="989" spans="2:14" ht="12.75" customHeight="1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</row>
    <row r="990" spans="2:14" ht="12.75" customHeight="1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</row>
    <row r="991" spans="2:14" ht="12.75" customHeight="1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</row>
    <row r="992" spans="2:14" ht="12.75" customHeight="1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</row>
    <row r="993" spans="2:14" ht="12.75" customHeight="1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</row>
    <row r="994" spans="2:14" ht="12.75" customHeight="1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</row>
    <row r="995" spans="2:14" ht="12.75" customHeight="1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</row>
    <row r="996" spans="2:14" ht="12.75" customHeight="1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</row>
    <row r="997" spans="2:14" ht="12.75" customHeight="1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</row>
    <row r="998" spans="2:14" ht="12.75" customHeight="1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</row>
    <row r="999" spans="2:14" ht="12.75" customHeight="1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</row>
    <row r="1000" spans="2:14" ht="12.75" customHeight="1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</row>
  </sheetData>
  <mergeCells count="22">
    <mergeCell ref="A5:Q5"/>
    <mergeCell ref="O13:O18"/>
    <mergeCell ref="B29:O29"/>
    <mergeCell ref="F27:N27"/>
    <mergeCell ref="A4:Q4"/>
    <mergeCell ref="A12:R12"/>
    <mergeCell ref="A6:Q6"/>
    <mergeCell ref="A10:Q10"/>
    <mergeCell ref="A9:Q9"/>
    <mergeCell ref="A8:Q8"/>
    <mergeCell ref="O61:S61"/>
    <mergeCell ref="F61:N61"/>
    <mergeCell ref="B56:S56"/>
    <mergeCell ref="O50:S50"/>
    <mergeCell ref="B14:N14"/>
    <mergeCell ref="F43:N43"/>
    <mergeCell ref="F50:N50"/>
    <mergeCell ref="O59:S59"/>
    <mergeCell ref="F59:N59"/>
    <mergeCell ref="O57:S57"/>
    <mergeCell ref="B44:R44"/>
    <mergeCell ref="O45:S4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X1000"/>
  <sheetViews>
    <sheetView topLeftCell="A4" zoomScaleNormal="100" workbookViewId="0">
      <selection activeCell="H26" sqref="H26"/>
    </sheetView>
  </sheetViews>
  <sheetFormatPr baseColWidth="10" defaultColWidth="14.42578125" defaultRowHeight="15" customHeight="1"/>
  <cols>
    <col min="1" max="1" width="0.42578125" customWidth="1"/>
    <col min="2" max="2" width="27.28515625" customWidth="1"/>
    <col min="3" max="3" width="16.42578125" customWidth="1"/>
    <col min="4" max="4" width="21.140625" customWidth="1"/>
    <col min="5" max="5" width="16.42578125" customWidth="1"/>
    <col min="6" max="6" width="3.5703125" customWidth="1"/>
    <col min="7" max="24" width="11.42578125" customWidth="1"/>
  </cols>
  <sheetData>
    <row r="1" spans="1:24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>
      <c r="A5" s="292" t="s">
        <v>0</v>
      </c>
      <c r="B5" s="292"/>
      <c r="C5" s="292"/>
      <c r="D5" s="292"/>
      <c r="E5" s="292"/>
      <c r="F5" s="29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9.5" customHeight="1">
      <c r="A6" s="293" t="s">
        <v>1</v>
      </c>
      <c r="B6" s="293"/>
      <c r="C6" s="293"/>
      <c r="D6" s="293"/>
      <c r="E6" s="293"/>
      <c r="F6" s="293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5.75">
      <c r="A7" s="290" t="s">
        <v>2</v>
      </c>
      <c r="B7" s="291"/>
      <c r="C7" s="291"/>
      <c r="D7" s="291"/>
      <c r="E7" s="29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2.75" customHeight="1">
      <c r="A8" s="285" t="s">
        <v>397</v>
      </c>
      <c r="B8" s="285"/>
      <c r="C8" s="285"/>
      <c r="D8" s="285"/>
      <c r="E8" s="285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2.75" customHeight="1">
      <c r="A9" s="285"/>
      <c r="B9" s="285"/>
      <c r="C9" s="285"/>
      <c r="D9" s="285"/>
      <c r="E9" s="285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8.75" customHeight="1" thickBot="1">
      <c r="A10" s="285"/>
      <c r="B10" s="285"/>
      <c r="C10" s="285"/>
      <c r="D10" s="285"/>
      <c r="E10" s="285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2.75" customHeight="1">
      <c r="A11" s="4"/>
      <c r="B11" s="4"/>
      <c r="C11" s="286" t="s">
        <v>3</v>
      </c>
      <c r="D11" s="288" t="s">
        <v>4</v>
      </c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6.5" customHeight="1">
      <c r="A12" s="2"/>
      <c r="B12" s="2"/>
      <c r="C12" s="287"/>
      <c r="D12" s="289"/>
      <c r="E12" s="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9.5" customHeight="1">
      <c r="A13" s="2"/>
      <c r="B13" s="2"/>
      <c r="C13" s="232" t="s">
        <v>5</v>
      </c>
      <c r="D13" s="233">
        <v>1353</v>
      </c>
      <c r="E13" s="2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9.5" customHeight="1">
      <c r="A14" s="2"/>
      <c r="B14" s="2"/>
      <c r="C14" s="234" t="s">
        <v>6</v>
      </c>
      <c r="D14" s="235">
        <v>209</v>
      </c>
      <c r="E14" s="2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9.5" customHeight="1" thickBot="1">
      <c r="A15" s="2"/>
      <c r="B15" s="2"/>
      <c r="C15" s="236" t="s">
        <v>4</v>
      </c>
      <c r="D15" s="237">
        <f>SUM(D13:D14)</f>
        <v>1562</v>
      </c>
      <c r="E15" s="2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5.75" customHeight="1">
      <c r="A16" s="2"/>
      <c r="B16" s="2"/>
      <c r="C16" s="2" t="s">
        <v>7</v>
      </c>
      <c r="D16" s="2"/>
      <c r="E16" s="2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2.75" customHeight="1">
      <c r="A19" s="8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2.75" customHeight="1">
      <c r="A25" s="8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2.75" customHeight="1">
      <c r="A26" s="9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2.75" customHeight="1">
      <c r="A27" s="9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2.75" customHeight="1">
      <c r="A52" s="10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</sheetData>
  <mergeCells count="6">
    <mergeCell ref="A8:E10"/>
    <mergeCell ref="C11:C12"/>
    <mergeCell ref="D11:D12"/>
    <mergeCell ref="A7:E7"/>
    <mergeCell ref="A5:F5"/>
    <mergeCell ref="A6:F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993"/>
  <sheetViews>
    <sheetView tabSelected="1" view="pageBreakPreview" topLeftCell="B20" zoomScale="85" zoomScaleNormal="100" zoomScaleSheetLayoutView="85" workbookViewId="0">
      <selection activeCell="W56" sqref="W56"/>
    </sheetView>
  </sheetViews>
  <sheetFormatPr baseColWidth="10" defaultColWidth="14.42578125" defaultRowHeight="15" customHeight="1"/>
  <cols>
    <col min="1" max="1" width="9.42578125" hidden="1" customWidth="1"/>
    <col min="2" max="2" width="0.7109375" customWidth="1"/>
    <col min="3" max="3" width="21" customWidth="1"/>
    <col min="4" max="4" width="5.5703125" customWidth="1"/>
    <col min="5" max="5" width="7.28515625" customWidth="1"/>
    <col min="6" max="6" width="5.5703125" customWidth="1"/>
    <col min="7" max="7" width="4.7109375" customWidth="1"/>
    <col min="8" max="8" width="5" customWidth="1"/>
    <col min="9" max="9" width="5.28515625" customWidth="1"/>
    <col min="10" max="10" width="4.7109375" customWidth="1"/>
    <col min="11" max="11" width="6.28515625" customWidth="1"/>
    <col min="12" max="12" width="9.85546875" customWidth="1"/>
    <col min="13" max="13" width="7.42578125" customWidth="1"/>
    <col min="14" max="14" width="9.28515625" customWidth="1"/>
    <col min="15" max="15" width="8.85546875" customWidth="1"/>
    <col min="16" max="16" width="6.28515625" customWidth="1"/>
    <col min="17" max="17" width="21.85546875" customWidth="1"/>
    <col min="18" max="18" width="1.7109375" customWidth="1"/>
    <col min="19" max="26" width="11.42578125" customWidth="1"/>
  </cols>
  <sheetData>
    <row r="1" spans="1:26" ht="13.5" customHeight="1">
      <c r="A1" s="11"/>
      <c r="B1" s="1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3.5" customHeight="1">
      <c r="A2" s="11"/>
      <c r="B2" s="1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3.5" customHeight="1">
      <c r="A3" s="11"/>
      <c r="B3" s="1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3.5" customHeight="1">
      <c r="A4" s="11"/>
      <c r="B4" s="11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3.5" customHeight="1">
      <c r="A5" s="11"/>
      <c r="B5" s="295" t="s">
        <v>0</v>
      </c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11"/>
      <c r="T5" s="11"/>
      <c r="U5" s="11"/>
      <c r="V5" s="11"/>
      <c r="W5" s="11"/>
      <c r="X5" s="11"/>
      <c r="Y5" s="11"/>
      <c r="Z5" s="11"/>
    </row>
    <row r="6" spans="1:26" ht="19.5" customHeight="1">
      <c r="A6" s="11"/>
      <c r="B6" s="294" t="s">
        <v>1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11"/>
      <c r="T6" s="11"/>
      <c r="U6" s="11"/>
      <c r="V6" s="11"/>
      <c r="W6" s="11"/>
      <c r="X6" s="11"/>
      <c r="Y6" s="11"/>
      <c r="Z6" s="11"/>
    </row>
    <row r="7" spans="1:26" ht="13.5" customHeight="1">
      <c r="A7" s="11"/>
      <c r="B7" s="311" t="s">
        <v>2</v>
      </c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11"/>
      <c r="T7" s="11"/>
      <c r="U7" s="11"/>
      <c r="V7" s="11"/>
      <c r="W7" s="11"/>
      <c r="X7" s="11"/>
      <c r="Y7" s="11"/>
      <c r="Z7" s="11"/>
    </row>
    <row r="8" spans="1:26" ht="13.5" customHeight="1">
      <c r="A8" s="11"/>
      <c r="B8" s="11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3.5" customHeight="1">
      <c r="A9" s="11"/>
      <c r="B9" s="300" t="s">
        <v>398</v>
      </c>
      <c r="C9" s="300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11"/>
      <c r="T9" s="11"/>
      <c r="U9" s="11"/>
      <c r="V9" s="11"/>
      <c r="W9" s="11"/>
      <c r="X9" s="11"/>
      <c r="Y9" s="11"/>
      <c r="Z9" s="11"/>
    </row>
    <row r="10" spans="1:26" ht="9" customHeight="1">
      <c r="A10" s="11"/>
      <c r="B10" s="300"/>
      <c r="C10" s="300"/>
      <c r="D10" s="300"/>
      <c r="E10" s="300"/>
      <c r="F10" s="300"/>
      <c r="G10" s="300"/>
      <c r="H10" s="300"/>
      <c r="I10" s="300"/>
      <c r="J10" s="300"/>
      <c r="K10" s="300"/>
      <c r="L10" s="300"/>
      <c r="M10" s="300"/>
      <c r="N10" s="300"/>
      <c r="O10" s="300"/>
      <c r="P10" s="300"/>
      <c r="Q10" s="300"/>
      <c r="R10" s="300"/>
      <c r="S10" s="11"/>
      <c r="T10" s="11"/>
      <c r="U10" s="11"/>
      <c r="V10" s="11"/>
      <c r="W10" s="11"/>
      <c r="X10" s="11"/>
      <c r="Y10" s="11"/>
      <c r="Z10" s="11"/>
    </row>
    <row r="11" spans="1:26" ht="18.75" customHeight="1">
      <c r="A11" s="11"/>
      <c r="B11" s="13"/>
      <c r="C11" s="297" t="s">
        <v>399</v>
      </c>
      <c r="D11" s="298"/>
      <c r="E11" s="298"/>
      <c r="F11" s="298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9"/>
      <c r="R11" s="13"/>
      <c r="S11" s="11"/>
      <c r="T11" s="11"/>
      <c r="U11" s="11"/>
      <c r="V11" s="11"/>
      <c r="W11" s="11"/>
      <c r="X11" s="11"/>
      <c r="Y11" s="11"/>
      <c r="Z11" s="11"/>
    </row>
    <row r="12" spans="1:26" ht="20.25" customHeight="1">
      <c r="A12" s="14"/>
      <c r="B12" s="15"/>
      <c r="C12" s="203" t="s">
        <v>9</v>
      </c>
      <c r="D12" s="204" t="s">
        <v>10</v>
      </c>
      <c r="E12" s="204" t="s">
        <v>11</v>
      </c>
      <c r="F12" s="204" t="s">
        <v>12</v>
      </c>
      <c r="G12" s="204" t="s">
        <v>13</v>
      </c>
      <c r="H12" s="204" t="s">
        <v>14</v>
      </c>
      <c r="I12" s="204" t="s">
        <v>15</v>
      </c>
      <c r="J12" s="204" t="s">
        <v>16</v>
      </c>
      <c r="K12" s="204" t="s">
        <v>17</v>
      </c>
      <c r="L12" s="204" t="s">
        <v>18</v>
      </c>
      <c r="M12" s="204" t="s">
        <v>19</v>
      </c>
      <c r="N12" s="204" t="s">
        <v>20</v>
      </c>
      <c r="O12" s="204" t="s">
        <v>21</v>
      </c>
      <c r="P12" s="204" t="s">
        <v>4</v>
      </c>
      <c r="Q12" s="205" t="s">
        <v>22</v>
      </c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6.5" customHeight="1">
      <c r="A13" s="14"/>
      <c r="B13" s="15"/>
      <c r="C13" s="21" t="s">
        <v>24</v>
      </c>
      <c r="D13" s="22">
        <v>4</v>
      </c>
      <c r="E13" s="22">
        <v>6</v>
      </c>
      <c r="F13" s="22">
        <v>4</v>
      </c>
      <c r="G13" s="22">
        <v>0</v>
      </c>
      <c r="H13" s="22">
        <v>5</v>
      </c>
      <c r="I13" s="22">
        <v>2</v>
      </c>
      <c r="J13" s="22">
        <v>3</v>
      </c>
      <c r="K13" s="22">
        <v>8</v>
      </c>
      <c r="L13" s="22">
        <v>1</v>
      </c>
      <c r="M13" s="22">
        <v>1</v>
      </c>
      <c r="N13" s="22">
        <v>5</v>
      </c>
      <c r="O13" s="22">
        <v>6</v>
      </c>
      <c r="P13" s="19">
        <f>SUM(D13:O13)</f>
        <v>45</v>
      </c>
      <c r="Q13" s="20">
        <f>(100000/10169172)*(P13/12)*12</f>
        <v>0.44251390378685695</v>
      </c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6.5" customHeight="1">
      <c r="A14" s="14"/>
      <c r="B14" s="15"/>
      <c r="C14" s="16" t="s">
        <v>25</v>
      </c>
      <c r="D14" s="17">
        <v>4</v>
      </c>
      <c r="E14" s="17">
        <v>2</v>
      </c>
      <c r="F14" s="17">
        <v>5</v>
      </c>
      <c r="G14" s="17">
        <v>3</v>
      </c>
      <c r="H14" s="17">
        <v>7</v>
      </c>
      <c r="I14" s="17">
        <v>1</v>
      </c>
      <c r="J14" s="17">
        <v>4</v>
      </c>
      <c r="K14" s="17">
        <v>7</v>
      </c>
      <c r="L14" s="17">
        <v>4</v>
      </c>
      <c r="M14" s="17">
        <v>2</v>
      </c>
      <c r="N14" s="17">
        <v>1</v>
      </c>
      <c r="O14" s="17">
        <v>1</v>
      </c>
      <c r="P14" s="19">
        <f t="shared" ref="P14:P23" si="0">SUM(D14:O14)</f>
        <v>41</v>
      </c>
      <c r="Q14" s="20">
        <f t="shared" ref="Q14:Q23" si="1">(100000/10169172)*(P14/12)*12</f>
        <v>0.40317933456135857</v>
      </c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6.5" customHeight="1">
      <c r="A15" s="14"/>
      <c r="B15" s="15"/>
      <c r="C15" s="16" t="s">
        <v>26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2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2</v>
      </c>
      <c r="P15" s="19">
        <f t="shared" si="0"/>
        <v>4</v>
      </c>
      <c r="Q15" s="20">
        <f t="shared" si="1"/>
        <v>3.9334569225498398E-2</v>
      </c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6.5" customHeight="1">
      <c r="A16" s="14"/>
      <c r="B16" s="15"/>
      <c r="C16" s="16" t="s">
        <v>27</v>
      </c>
      <c r="D16" s="17">
        <v>8</v>
      </c>
      <c r="E16" s="17">
        <v>10</v>
      </c>
      <c r="F16" s="17">
        <v>20</v>
      </c>
      <c r="G16" s="17">
        <v>14</v>
      </c>
      <c r="H16" s="17">
        <v>8</v>
      </c>
      <c r="I16" s="17">
        <v>13</v>
      </c>
      <c r="J16" s="17">
        <v>9</v>
      </c>
      <c r="K16" s="17">
        <v>13</v>
      </c>
      <c r="L16" s="17">
        <v>10</v>
      </c>
      <c r="M16" s="17">
        <v>5</v>
      </c>
      <c r="N16" s="17">
        <v>3</v>
      </c>
      <c r="O16" s="17">
        <v>6</v>
      </c>
      <c r="P16" s="19">
        <f t="shared" si="0"/>
        <v>119</v>
      </c>
      <c r="Q16" s="20">
        <f t="shared" si="1"/>
        <v>1.1702034344585772</v>
      </c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6.5" customHeight="1">
      <c r="A17" s="14"/>
      <c r="B17" s="15"/>
      <c r="C17" s="16" t="s">
        <v>29</v>
      </c>
      <c r="D17" s="17">
        <v>15</v>
      </c>
      <c r="E17" s="17">
        <v>7</v>
      </c>
      <c r="F17" s="17">
        <v>10</v>
      </c>
      <c r="G17" s="17">
        <v>12</v>
      </c>
      <c r="H17" s="17">
        <v>3</v>
      </c>
      <c r="I17" s="17">
        <v>14</v>
      </c>
      <c r="J17" s="17">
        <v>11</v>
      </c>
      <c r="K17" s="17">
        <v>7</v>
      </c>
      <c r="L17" s="17">
        <v>5</v>
      </c>
      <c r="M17" s="17">
        <v>9</v>
      </c>
      <c r="N17" s="17">
        <v>6</v>
      </c>
      <c r="O17" s="17">
        <v>7</v>
      </c>
      <c r="P17" s="19">
        <f t="shared" si="0"/>
        <v>106</v>
      </c>
      <c r="Q17" s="20">
        <f t="shared" si="1"/>
        <v>1.0423660844757077</v>
      </c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6.5" customHeight="1">
      <c r="A18" s="14"/>
      <c r="B18" s="15"/>
      <c r="C18" s="16" t="s">
        <v>30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19">
        <f t="shared" si="0"/>
        <v>0</v>
      </c>
      <c r="Q18" s="20">
        <f t="shared" si="1"/>
        <v>0</v>
      </c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6.5" customHeight="1">
      <c r="A19" s="14"/>
      <c r="B19" s="15"/>
      <c r="C19" s="21" t="s">
        <v>31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1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19">
        <f t="shared" si="0"/>
        <v>1</v>
      </c>
      <c r="Q19" s="20">
        <f t="shared" si="1"/>
        <v>9.8336423063745994E-3</v>
      </c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6.5" customHeight="1">
      <c r="A20" s="14"/>
      <c r="B20" s="15"/>
      <c r="C20" s="21" t="s">
        <v>32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19">
        <f t="shared" si="0"/>
        <v>0</v>
      </c>
      <c r="Q20" s="20">
        <f t="shared" si="1"/>
        <v>0</v>
      </c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6.5" customHeight="1">
      <c r="A21" s="14"/>
      <c r="B21" s="15"/>
      <c r="C21" s="21" t="s">
        <v>33</v>
      </c>
      <c r="D21" s="22">
        <v>0</v>
      </c>
      <c r="E21" s="22">
        <v>0</v>
      </c>
      <c r="F21" s="22">
        <v>1</v>
      </c>
      <c r="G21" s="22">
        <v>0</v>
      </c>
      <c r="H21" s="22">
        <v>0</v>
      </c>
      <c r="I21" s="22">
        <v>0</v>
      </c>
      <c r="J21" s="22">
        <v>4</v>
      </c>
      <c r="K21" s="22">
        <v>2</v>
      </c>
      <c r="L21" s="22">
        <v>0</v>
      </c>
      <c r="M21" s="22">
        <v>2</v>
      </c>
      <c r="N21" s="22">
        <v>2</v>
      </c>
      <c r="O21" s="22">
        <v>0</v>
      </c>
      <c r="P21" s="19">
        <f t="shared" si="0"/>
        <v>11</v>
      </c>
      <c r="Q21" s="20">
        <f t="shared" si="1"/>
        <v>0.10817006537012058</v>
      </c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6.5" customHeight="1">
      <c r="A22" s="14"/>
      <c r="B22" s="15"/>
      <c r="C22" s="21" t="s">
        <v>34</v>
      </c>
      <c r="D22" s="22">
        <v>1</v>
      </c>
      <c r="E22" s="22">
        <v>0</v>
      </c>
      <c r="F22" s="22">
        <v>0</v>
      </c>
      <c r="G22" s="22">
        <v>1</v>
      </c>
      <c r="H22" s="22">
        <v>2</v>
      </c>
      <c r="I22" s="22">
        <v>2</v>
      </c>
      <c r="J22" s="22">
        <v>1</v>
      </c>
      <c r="K22" s="22">
        <v>0</v>
      </c>
      <c r="L22" s="22">
        <v>0</v>
      </c>
      <c r="M22" s="22">
        <v>1</v>
      </c>
      <c r="N22" s="22">
        <v>0</v>
      </c>
      <c r="O22" s="22">
        <v>0</v>
      </c>
      <c r="P22" s="19">
        <f t="shared" si="0"/>
        <v>8</v>
      </c>
      <c r="Q22" s="20">
        <f t="shared" si="1"/>
        <v>7.8669138450996795E-2</v>
      </c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6.5" customHeight="1">
      <c r="A23" s="14"/>
      <c r="B23" s="15"/>
      <c r="C23" s="21" t="s">
        <v>35</v>
      </c>
      <c r="D23" s="22">
        <v>18</v>
      </c>
      <c r="E23" s="22">
        <v>16</v>
      </c>
      <c r="F23" s="22">
        <v>16</v>
      </c>
      <c r="G23" s="22">
        <v>18</v>
      </c>
      <c r="H23" s="22">
        <v>21</v>
      </c>
      <c r="I23" s="22">
        <v>19</v>
      </c>
      <c r="J23" s="22">
        <v>15</v>
      </c>
      <c r="K23" s="22">
        <v>17</v>
      </c>
      <c r="L23" s="22">
        <v>19</v>
      </c>
      <c r="M23" s="22">
        <v>23</v>
      </c>
      <c r="N23" s="22">
        <v>8</v>
      </c>
      <c r="O23" s="22">
        <v>9</v>
      </c>
      <c r="P23" s="19">
        <f t="shared" si="0"/>
        <v>199</v>
      </c>
      <c r="Q23" s="20">
        <f t="shared" si="1"/>
        <v>1.9568948189685451</v>
      </c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8" customHeight="1">
      <c r="A24" s="14"/>
      <c r="B24" s="15"/>
      <c r="C24" s="23" t="s">
        <v>28</v>
      </c>
      <c r="D24" s="24">
        <f>SUM(D13:D23)</f>
        <v>50</v>
      </c>
      <c r="E24" s="24">
        <f t="shared" ref="E24:O24" si="2">SUM(E13:E23)</f>
        <v>41</v>
      </c>
      <c r="F24" s="24">
        <f t="shared" si="2"/>
        <v>56</v>
      </c>
      <c r="G24" s="24">
        <f t="shared" si="2"/>
        <v>48</v>
      </c>
      <c r="H24" s="24">
        <f t="shared" si="2"/>
        <v>46</v>
      </c>
      <c r="I24" s="24">
        <f t="shared" si="2"/>
        <v>53</v>
      </c>
      <c r="J24" s="24">
        <f t="shared" si="2"/>
        <v>48</v>
      </c>
      <c r="K24" s="24">
        <f t="shared" si="2"/>
        <v>54</v>
      </c>
      <c r="L24" s="24">
        <f t="shared" si="2"/>
        <v>39</v>
      </c>
      <c r="M24" s="24">
        <f t="shared" si="2"/>
        <v>43</v>
      </c>
      <c r="N24" s="24">
        <f t="shared" si="2"/>
        <v>25</v>
      </c>
      <c r="O24" s="24">
        <f t="shared" si="2"/>
        <v>31</v>
      </c>
      <c r="P24" s="24">
        <f>SUM(P13:P23)</f>
        <v>534</v>
      </c>
      <c r="Q24" s="20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>
      <c r="A25" s="14"/>
      <c r="B25" s="15"/>
      <c r="C25" s="309" t="s">
        <v>36</v>
      </c>
      <c r="D25" s="302"/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10"/>
      <c r="Q25" s="25">
        <f>(100000/10169172)*(P24/12)*12</f>
        <v>5.2511649916040364</v>
      </c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2.75" customHeight="1">
      <c r="A26" s="14"/>
      <c r="B26" s="14"/>
      <c r="C26" s="26" t="s">
        <v>37</v>
      </c>
      <c r="D26" s="14"/>
      <c r="E26" s="27"/>
      <c r="F26" s="12"/>
      <c r="G26" s="12"/>
      <c r="H26" s="12"/>
      <c r="I26" s="12"/>
      <c r="J26" s="12"/>
      <c r="K26" s="28"/>
      <c r="L26" s="28"/>
      <c r="M26" s="28"/>
      <c r="N26" s="28"/>
      <c r="O26" s="28"/>
      <c r="P26" s="28"/>
      <c r="Q26" s="29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8.25" customHeight="1">
      <c r="A27" s="14"/>
      <c r="B27" s="14"/>
      <c r="C27" s="14"/>
      <c r="D27" s="14"/>
      <c r="E27" s="27"/>
      <c r="F27" s="12"/>
      <c r="G27" s="12"/>
      <c r="H27" s="12"/>
      <c r="I27" s="12"/>
      <c r="J27" s="12"/>
      <c r="K27" s="28"/>
      <c r="L27" s="28"/>
      <c r="M27" s="28"/>
      <c r="N27" s="28"/>
      <c r="O27" s="28"/>
      <c r="P27" s="28"/>
      <c r="Q27" s="29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8.75" customHeight="1">
      <c r="A28" s="11"/>
      <c r="B28" s="2"/>
      <c r="C28" s="297" t="s">
        <v>400</v>
      </c>
      <c r="D28" s="307"/>
      <c r="E28" s="307"/>
      <c r="F28" s="307"/>
      <c r="G28" s="307"/>
      <c r="H28" s="307"/>
      <c r="I28" s="307"/>
      <c r="J28" s="307"/>
      <c r="K28" s="307"/>
      <c r="L28" s="307"/>
      <c r="M28" s="307"/>
      <c r="N28" s="307"/>
      <c r="O28" s="307"/>
      <c r="P28" s="307"/>
      <c r="Q28" s="308"/>
      <c r="R28" s="30"/>
      <c r="S28" s="11"/>
      <c r="T28" s="11"/>
      <c r="U28" s="11"/>
      <c r="V28" s="11"/>
      <c r="W28" s="11"/>
      <c r="X28" s="11"/>
      <c r="Y28" s="11"/>
      <c r="Z28" s="11"/>
    </row>
    <row r="29" spans="1:26" ht="24" customHeight="1">
      <c r="A29" s="11"/>
      <c r="B29" s="11"/>
      <c r="C29" s="203" t="s">
        <v>9</v>
      </c>
      <c r="D29" s="204" t="s">
        <v>10</v>
      </c>
      <c r="E29" s="204" t="s">
        <v>11</v>
      </c>
      <c r="F29" s="204" t="s">
        <v>12</v>
      </c>
      <c r="G29" s="204" t="s">
        <v>13</v>
      </c>
      <c r="H29" s="204" t="s">
        <v>14</v>
      </c>
      <c r="I29" s="204" t="s">
        <v>15</v>
      </c>
      <c r="J29" s="204" t="s">
        <v>16</v>
      </c>
      <c r="K29" s="204" t="s">
        <v>17</v>
      </c>
      <c r="L29" s="204" t="s">
        <v>18</v>
      </c>
      <c r="M29" s="204" t="s">
        <v>19</v>
      </c>
      <c r="N29" s="204" t="s">
        <v>20</v>
      </c>
      <c r="O29" s="204" t="s">
        <v>21</v>
      </c>
      <c r="P29" s="204" t="s">
        <v>4</v>
      </c>
      <c r="Q29" s="205" t="s">
        <v>22</v>
      </c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6.5" customHeight="1">
      <c r="A30" s="11"/>
      <c r="B30" s="11"/>
      <c r="C30" s="21" t="s">
        <v>38</v>
      </c>
      <c r="D30" s="22">
        <v>1</v>
      </c>
      <c r="E30" s="22">
        <v>2</v>
      </c>
      <c r="F30" s="22">
        <v>2</v>
      </c>
      <c r="G30" s="22">
        <v>3</v>
      </c>
      <c r="H30" s="22">
        <v>1</v>
      </c>
      <c r="I30" s="22">
        <v>1</v>
      </c>
      <c r="J30" s="22">
        <v>1</v>
      </c>
      <c r="K30" s="22">
        <v>4</v>
      </c>
      <c r="L30" s="22">
        <v>3</v>
      </c>
      <c r="M30" s="22">
        <v>1</v>
      </c>
      <c r="N30" s="22">
        <v>0</v>
      </c>
      <c r="O30" s="22">
        <v>4</v>
      </c>
      <c r="P30" s="19">
        <f>SUM(D30:O30)</f>
        <v>23</v>
      </c>
      <c r="Q30" s="20">
        <f>(100000/10169172)*(P30/12)*12</f>
        <v>0.22617377304661579</v>
      </c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6.5" hidden="1" customHeight="1">
      <c r="A31" s="11"/>
      <c r="B31" s="11"/>
      <c r="C31" s="21" t="s">
        <v>39</v>
      </c>
      <c r="D31" s="22">
        <v>0</v>
      </c>
      <c r="E31" s="22">
        <v>1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19">
        <f t="shared" ref="P31:P40" si="3">SUM(D31:O31)</f>
        <v>1</v>
      </c>
      <c r="Q31" s="20">
        <f t="shared" ref="Q31:Q40" si="4">(100000/10169172)*(P31/12)*12</f>
        <v>9.8336423063745994E-3</v>
      </c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6.5" customHeight="1">
      <c r="A32" s="11"/>
      <c r="B32" s="11"/>
      <c r="C32" s="21" t="s">
        <v>40</v>
      </c>
      <c r="D32" s="22">
        <v>7</v>
      </c>
      <c r="E32" s="22">
        <v>7</v>
      </c>
      <c r="F32" s="22">
        <v>6</v>
      </c>
      <c r="G32" s="22">
        <v>7</v>
      </c>
      <c r="H32" s="22">
        <v>10</v>
      </c>
      <c r="I32" s="22">
        <v>12</v>
      </c>
      <c r="J32" s="22">
        <v>15</v>
      </c>
      <c r="K32" s="22">
        <v>9</v>
      </c>
      <c r="L32" s="22">
        <v>6</v>
      </c>
      <c r="M32" s="22">
        <v>12</v>
      </c>
      <c r="N32" s="22">
        <v>8</v>
      </c>
      <c r="O32" s="22">
        <v>8</v>
      </c>
      <c r="P32" s="19">
        <f t="shared" si="3"/>
        <v>107</v>
      </c>
      <c r="Q32" s="20">
        <f t="shared" si="4"/>
        <v>1.052199726782082</v>
      </c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6.5" hidden="1" customHeight="1">
      <c r="A33" s="11"/>
      <c r="B33" s="11"/>
      <c r="C33" s="21" t="s">
        <v>325</v>
      </c>
      <c r="D33" s="22">
        <v>0</v>
      </c>
      <c r="E33" s="22">
        <v>0</v>
      </c>
      <c r="F33" s="22">
        <v>1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19">
        <f t="shared" si="3"/>
        <v>1</v>
      </c>
      <c r="Q33" s="20">
        <f t="shared" si="4"/>
        <v>9.8336423063745994E-3</v>
      </c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6.5" customHeight="1">
      <c r="A34" s="11"/>
      <c r="B34" s="11"/>
      <c r="C34" s="21" t="s">
        <v>326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1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19">
        <f t="shared" si="3"/>
        <v>1</v>
      </c>
      <c r="Q34" s="20">
        <f t="shared" si="4"/>
        <v>9.8336423063745994E-3</v>
      </c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6.5" customHeight="1">
      <c r="A35" s="11"/>
      <c r="B35" s="11"/>
      <c r="C35" s="21" t="s">
        <v>41</v>
      </c>
      <c r="D35" s="22">
        <v>0</v>
      </c>
      <c r="E35" s="22">
        <v>0</v>
      </c>
      <c r="F35" s="22">
        <v>0</v>
      </c>
      <c r="G35" s="22">
        <v>1</v>
      </c>
      <c r="H35" s="22">
        <v>0</v>
      </c>
      <c r="I35" s="22">
        <v>0</v>
      </c>
      <c r="J35" s="22">
        <v>0</v>
      </c>
      <c r="K35" s="22">
        <v>1</v>
      </c>
      <c r="L35" s="22">
        <v>0</v>
      </c>
      <c r="M35" s="22">
        <v>0</v>
      </c>
      <c r="N35" s="22">
        <v>0</v>
      </c>
      <c r="O35" s="22">
        <v>0</v>
      </c>
      <c r="P35" s="19">
        <f t="shared" si="3"/>
        <v>2</v>
      </c>
      <c r="Q35" s="20">
        <f t="shared" si="4"/>
        <v>1.9667284612749199E-2</v>
      </c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6.5" customHeight="1">
      <c r="A36" s="11"/>
      <c r="B36" s="11"/>
      <c r="C36" s="31" t="s">
        <v>42</v>
      </c>
      <c r="D36" s="32">
        <v>0</v>
      </c>
      <c r="E36" s="22">
        <v>0</v>
      </c>
      <c r="F36" s="22">
        <v>1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19">
        <f t="shared" si="3"/>
        <v>1</v>
      </c>
      <c r="Q36" s="20">
        <f t="shared" si="4"/>
        <v>9.8336423063745994E-3</v>
      </c>
      <c r="R36" s="11"/>
      <c r="S36" s="11"/>
      <c r="T36" s="11"/>
      <c r="U36" s="11"/>
      <c r="V36" s="11"/>
      <c r="W36" s="11"/>
      <c r="X36" s="11"/>
      <c r="Y36" s="11"/>
      <c r="Z36" s="11"/>
    </row>
    <row r="37" spans="1:26" s="231" customFormat="1" ht="16.5" customHeight="1">
      <c r="A37" s="11"/>
      <c r="B37" s="11"/>
      <c r="C37" s="31" t="s">
        <v>327</v>
      </c>
      <c r="D37" s="32">
        <v>8</v>
      </c>
      <c r="E37" s="22">
        <v>3</v>
      </c>
      <c r="F37" s="22">
        <v>8</v>
      </c>
      <c r="G37" s="22">
        <v>9</v>
      </c>
      <c r="H37" s="22">
        <v>14</v>
      </c>
      <c r="I37" s="22">
        <v>6</v>
      </c>
      <c r="J37" s="22">
        <v>3</v>
      </c>
      <c r="K37" s="22">
        <v>5</v>
      </c>
      <c r="L37" s="22">
        <v>5</v>
      </c>
      <c r="M37" s="22">
        <v>2</v>
      </c>
      <c r="N37" s="22">
        <v>3</v>
      </c>
      <c r="O37" s="22">
        <v>3</v>
      </c>
      <c r="P37" s="19">
        <f t="shared" si="3"/>
        <v>69</v>
      </c>
      <c r="Q37" s="20">
        <f t="shared" si="4"/>
        <v>0.67852131913984737</v>
      </c>
      <c r="R37" s="11"/>
      <c r="S37" s="11"/>
      <c r="T37" s="11"/>
      <c r="U37" s="11"/>
      <c r="V37" s="11"/>
      <c r="W37" s="11"/>
      <c r="X37" s="11"/>
      <c r="Y37" s="11"/>
      <c r="Z37" s="11"/>
    </row>
    <row r="38" spans="1:26" s="231" customFormat="1" ht="16.5" customHeight="1">
      <c r="A38" s="11"/>
      <c r="B38" s="11"/>
      <c r="C38" s="31" t="s">
        <v>43</v>
      </c>
      <c r="D38" s="32">
        <v>63</v>
      </c>
      <c r="E38" s="22">
        <v>55</v>
      </c>
      <c r="F38" s="22">
        <v>53</v>
      </c>
      <c r="G38" s="22">
        <v>38</v>
      </c>
      <c r="H38" s="22">
        <v>54</v>
      </c>
      <c r="I38" s="22">
        <v>45</v>
      </c>
      <c r="J38" s="22">
        <v>54</v>
      </c>
      <c r="K38" s="22">
        <v>37</v>
      </c>
      <c r="L38" s="22">
        <v>34</v>
      </c>
      <c r="M38" s="22">
        <v>45</v>
      </c>
      <c r="N38" s="22">
        <v>34</v>
      </c>
      <c r="O38" s="22">
        <v>57</v>
      </c>
      <c r="P38" s="19">
        <f t="shared" si="3"/>
        <v>569</v>
      </c>
      <c r="Q38" s="20">
        <f t="shared" si="4"/>
        <v>5.5953424723271468</v>
      </c>
      <c r="R38" s="11"/>
      <c r="S38" s="11"/>
      <c r="T38" s="11"/>
      <c r="U38" s="11"/>
      <c r="V38" s="11"/>
      <c r="W38" s="11"/>
      <c r="X38" s="11"/>
      <c r="Y38" s="11"/>
      <c r="Z38" s="11"/>
    </row>
    <row r="39" spans="1:26" s="231" customFormat="1" ht="16.5" customHeight="1">
      <c r="A39" s="11"/>
      <c r="B39" s="11"/>
      <c r="C39" s="31" t="s">
        <v>44</v>
      </c>
      <c r="D39" s="32">
        <v>2</v>
      </c>
      <c r="E39" s="22">
        <v>0</v>
      </c>
      <c r="F39" s="22">
        <v>7</v>
      </c>
      <c r="G39" s="22">
        <v>1</v>
      </c>
      <c r="H39" s="22">
        <v>0</v>
      </c>
      <c r="I39" s="22">
        <v>0</v>
      </c>
      <c r="J39" s="22">
        <v>0</v>
      </c>
      <c r="K39" s="22">
        <v>1</v>
      </c>
      <c r="L39" s="22">
        <v>4</v>
      </c>
      <c r="M39" s="22">
        <v>1</v>
      </c>
      <c r="N39" s="22">
        <v>2</v>
      </c>
      <c r="O39" s="22">
        <v>2</v>
      </c>
      <c r="P39" s="19">
        <f t="shared" si="3"/>
        <v>20</v>
      </c>
      <c r="Q39" s="20">
        <f t="shared" si="4"/>
        <v>0.19667284612749203</v>
      </c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6.5" customHeight="1">
      <c r="A40" s="11"/>
      <c r="B40" s="11"/>
      <c r="C40" s="31" t="s">
        <v>328</v>
      </c>
      <c r="D40" s="32">
        <v>1</v>
      </c>
      <c r="E40" s="22">
        <v>1</v>
      </c>
      <c r="F40" s="22">
        <v>2</v>
      </c>
      <c r="G40" s="22">
        <v>0</v>
      </c>
      <c r="H40" s="22">
        <v>2</v>
      </c>
      <c r="I40" s="22">
        <v>0</v>
      </c>
      <c r="J40" s="22">
        <v>0</v>
      </c>
      <c r="K40" s="22">
        <v>0</v>
      </c>
      <c r="L40" s="22">
        <v>1</v>
      </c>
      <c r="M40" s="22">
        <v>0</v>
      </c>
      <c r="N40" s="22">
        <v>1</v>
      </c>
      <c r="O40" s="22">
        <v>0</v>
      </c>
      <c r="P40" s="19">
        <f t="shared" si="3"/>
        <v>8</v>
      </c>
      <c r="Q40" s="20">
        <f t="shared" si="4"/>
        <v>7.8669138450996795E-2</v>
      </c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8" customHeight="1">
      <c r="A41" s="11"/>
      <c r="B41" s="11"/>
      <c r="C41" s="18" t="s">
        <v>4</v>
      </c>
      <c r="D41" s="19">
        <f>SUM(D30:D40)</f>
        <v>82</v>
      </c>
      <c r="E41" s="19">
        <f t="shared" ref="E41:O41" si="5">SUM(E30:E40)</f>
        <v>69</v>
      </c>
      <c r="F41" s="19">
        <f t="shared" si="5"/>
        <v>80</v>
      </c>
      <c r="G41" s="19">
        <f t="shared" si="5"/>
        <v>59</v>
      </c>
      <c r="H41" s="19">
        <f t="shared" si="5"/>
        <v>81</v>
      </c>
      <c r="I41" s="19">
        <f t="shared" si="5"/>
        <v>64</v>
      </c>
      <c r="J41" s="19">
        <f t="shared" si="5"/>
        <v>74</v>
      </c>
      <c r="K41" s="19">
        <f t="shared" si="5"/>
        <v>57</v>
      </c>
      <c r="L41" s="19">
        <f t="shared" si="5"/>
        <v>53</v>
      </c>
      <c r="M41" s="19">
        <f t="shared" si="5"/>
        <v>61</v>
      </c>
      <c r="N41" s="19">
        <f t="shared" si="5"/>
        <v>48</v>
      </c>
      <c r="O41" s="19">
        <f t="shared" si="5"/>
        <v>74</v>
      </c>
      <c r="P41" s="19">
        <f>SUM(P30:P40)</f>
        <v>802</v>
      </c>
      <c r="Q41" s="33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5.75" customHeight="1">
      <c r="A42" s="11"/>
      <c r="B42" s="11"/>
      <c r="C42" s="304" t="s">
        <v>45</v>
      </c>
      <c r="D42" s="305"/>
      <c r="E42" s="305"/>
      <c r="F42" s="305"/>
      <c r="G42" s="305"/>
      <c r="H42" s="305"/>
      <c r="I42" s="305"/>
      <c r="J42" s="305"/>
      <c r="K42" s="305"/>
      <c r="L42" s="305"/>
      <c r="M42" s="305"/>
      <c r="N42" s="305"/>
      <c r="O42" s="305"/>
      <c r="P42" s="306"/>
      <c r="Q42" s="34">
        <f>(100000/10169172)*(P41/12)*12</f>
        <v>7.8865811297124271</v>
      </c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2.75" customHeight="1">
      <c r="A43" s="11"/>
      <c r="B43" s="11"/>
      <c r="C43" s="26" t="s">
        <v>46</v>
      </c>
      <c r="D43" s="35"/>
      <c r="E43" s="35"/>
      <c r="F43" s="35"/>
      <c r="G43" s="35"/>
      <c r="H43" s="35"/>
      <c r="I43" s="35"/>
      <c r="J43" s="35"/>
      <c r="K43" s="36"/>
      <c r="L43" s="36"/>
      <c r="M43" s="36"/>
      <c r="N43" s="36"/>
      <c r="O43" s="36"/>
      <c r="P43" s="36"/>
      <c r="Q43" s="37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2.75" customHeight="1" thickBot="1">
      <c r="A44" s="11"/>
      <c r="B44" s="11"/>
      <c r="C44" s="26"/>
      <c r="D44" s="35"/>
      <c r="E44" s="35"/>
      <c r="F44" s="35"/>
      <c r="G44" s="35"/>
      <c r="H44" s="35"/>
      <c r="I44" s="35"/>
      <c r="J44" s="35"/>
      <c r="K44" s="36"/>
      <c r="L44" s="36"/>
      <c r="M44" s="36"/>
      <c r="N44" s="36"/>
      <c r="O44" s="36"/>
      <c r="P44" s="36"/>
      <c r="Q44" s="37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21" customHeight="1" thickBot="1">
      <c r="A45" s="2"/>
      <c r="B45" s="2"/>
      <c r="C45" s="301" t="s">
        <v>47</v>
      </c>
      <c r="D45" s="302"/>
      <c r="E45" s="302"/>
      <c r="F45" s="302"/>
      <c r="G45" s="302"/>
      <c r="H45" s="302"/>
      <c r="I45" s="302"/>
      <c r="J45" s="302"/>
      <c r="K45" s="302"/>
      <c r="L45" s="302"/>
      <c r="M45" s="302"/>
      <c r="N45" s="302"/>
      <c r="O45" s="302"/>
      <c r="P45" s="302"/>
      <c r="Q45" s="303"/>
      <c r="R45" s="2"/>
      <c r="S45" s="2"/>
      <c r="T45" s="2"/>
      <c r="U45" s="2"/>
      <c r="V45" s="2"/>
      <c r="W45" s="2"/>
      <c r="X45" s="2"/>
      <c r="Y45" s="2"/>
      <c r="Z45" s="2"/>
    </row>
    <row r="46" spans="1:26" ht="24" customHeight="1">
      <c r="A46" s="11"/>
      <c r="B46" s="11"/>
      <c r="C46" s="203" t="s">
        <v>9</v>
      </c>
      <c r="D46" s="206" t="s">
        <v>10</v>
      </c>
      <c r="E46" s="206" t="s">
        <v>11</v>
      </c>
      <c r="F46" s="206" t="s">
        <v>12</v>
      </c>
      <c r="G46" s="206" t="s">
        <v>13</v>
      </c>
      <c r="H46" s="206" t="s">
        <v>14</v>
      </c>
      <c r="I46" s="206" t="s">
        <v>15</v>
      </c>
      <c r="J46" s="206" t="s">
        <v>16</v>
      </c>
      <c r="K46" s="206" t="s">
        <v>17</v>
      </c>
      <c r="L46" s="206" t="s">
        <v>18</v>
      </c>
      <c r="M46" s="206" t="s">
        <v>19</v>
      </c>
      <c r="N46" s="206" t="s">
        <v>20</v>
      </c>
      <c r="O46" s="206" t="s">
        <v>21</v>
      </c>
      <c r="P46" s="207" t="s">
        <v>28</v>
      </c>
      <c r="Q46" s="208" t="s">
        <v>22</v>
      </c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3.5" thickBot="1">
      <c r="A47" s="11"/>
      <c r="B47" s="11"/>
      <c r="C47" s="38" t="s">
        <v>48</v>
      </c>
      <c r="D47" s="39">
        <v>6</v>
      </c>
      <c r="E47" s="40">
        <v>9</v>
      </c>
      <c r="F47" s="40">
        <v>11</v>
      </c>
      <c r="G47" s="40">
        <v>14</v>
      </c>
      <c r="H47" s="40">
        <v>13</v>
      </c>
      <c r="I47" s="40">
        <v>7</v>
      </c>
      <c r="J47" s="40">
        <v>12</v>
      </c>
      <c r="K47" s="40">
        <v>13</v>
      </c>
      <c r="L47" s="40">
        <v>15</v>
      </c>
      <c r="M47" s="40">
        <v>12</v>
      </c>
      <c r="N47" s="40">
        <v>15</v>
      </c>
      <c r="O47" s="40">
        <v>13</v>
      </c>
      <c r="P47" s="41">
        <f>SUM(D47:O47)</f>
        <v>140</v>
      </c>
      <c r="Q47" s="238">
        <f>(100000/10169172)*(P47/12)*12</f>
        <v>1.3767099228924438</v>
      </c>
      <c r="R47" s="11"/>
      <c r="S47" s="11"/>
      <c r="T47" s="2"/>
      <c r="U47" s="11"/>
      <c r="V47" s="11"/>
      <c r="W47" s="11"/>
      <c r="X47" s="11"/>
      <c r="Y47" s="11"/>
      <c r="Z47" s="11"/>
    </row>
    <row r="48" spans="1:26" ht="12.75" hidden="1">
      <c r="A48" s="11"/>
      <c r="B48" s="11"/>
      <c r="C48" s="43" t="s">
        <v>49</v>
      </c>
      <c r="D48" s="44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6"/>
      <c r="P48" s="47">
        <f t="shared" ref="P48:P49" si="6">SUM(D48:O48)</f>
        <v>0</v>
      </c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2.75" hidden="1">
      <c r="A49" s="11"/>
      <c r="B49" s="11"/>
      <c r="C49" s="48" t="s">
        <v>50</v>
      </c>
      <c r="D49" s="49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1"/>
      <c r="P49" s="52">
        <f t="shared" si="6"/>
        <v>0</v>
      </c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2.75" customHeight="1">
      <c r="A50" s="11"/>
      <c r="B50" s="11"/>
      <c r="C50" s="26" t="s">
        <v>52</v>
      </c>
      <c r="D50" s="35"/>
      <c r="E50" s="35"/>
      <c r="F50" s="35"/>
      <c r="G50" s="35"/>
      <c r="H50" s="36"/>
      <c r="I50" s="36"/>
      <c r="J50" s="36"/>
      <c r="K50" s="36"/>
      <c r="L50" s="36"/>
      <c r="M50" s="36"/>
      <c r="N50" s="36"/>
      <c r="O50" s="36"/>
      <c r="P50" s="36"/>
      <c r="Q50" s="53"/>
      <c r="R50" s="54"/>
      <c r="S50" s="11"/>
      <c r="T50" s="11"/>
      <c r="U50" s="11"/>
      <c r="V50" s="11"/>
      <c r="W50" s="11"/>
      <c r="X50" s="11"/>
      <c r="Y50" s="11"/>
      <c r="Z50" s="11"/>
    </row>
    <row r="51" spans="1:26" ht="12.75" customHeight="1" thickBot="1">
      <c r="A51" s="11"/>
      <c r="B51" s="11"/>
      <c r="C51" s="26"/>
      <c r="D51" s="35"/>
      <c r="E51" s="35"/>
      <c r="F51" s="35"/>
      <c r="G51" s="35"/>
      <c r="H51" s="36"/>
      <c r="I51" s="36"/>
      <c r="J51" s="36"/>
      <c r="K51" s="36"/>
      <c r="L51" s="36"/>
      <c r="M51" s="36"/>
      <c r="N51" s="36"/>
      <c r="O51" s="36"/>
      <c r="P51" s="36"/>
      <c r="Q51" s="53"/>
      <c r="R51" s="54"/>
      <c r="S51" s="11"/>
      <c r="T51" s="11"/>
      <c r="U51" s="11"/>
      <c r="V51" s="11"/>
      <c r="W51" s="11"/>
      <c r="X51" s="11"/>
      <c r="Y51" s="11"/>
      <c r="Z51" s="11"/>
    </row>
    <row r="52" spans="1:26" ht="12.75" customHeight="1">
      <c r="A52" s="11"/>
      <c r="B52" s="11"/>
      <c r="C52" s="297" t="s">
        <v>53</v>
      </c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9"/>
      <c r="R52" s="54"/>
      <c r="S52" s="11"/>
      <c r="T52" s="11"/>
      <c r="U52" s="11"/>
      <c r="V52" s="11"/>
      <c r="W52" s="11"/>
      <c r="X52" s="11"/>
      <c r="Y52" s="11"/>
      <c r="Z52" s="11"/>
    </row>
    <row r="53" spans="1:26" ht="26.25" customHeight="1">
      <c r="A53" s="11"/>
      <c r="B53" s="11"/>
      <c r="C53" s="203" t="s">
        <v>9</v>
      </c>
      <c r="D53" s="204" t="s">
        <v>10</v>
      </c>
      <c r="E53" s="204" t="s">
        <v>11</v>
      </c>
      <c r="F53" s="204" t="s">
        <v>12</v>
      </c>
      <c r="G53" s="204" t="s">
        <v>13</v>
      </c>
      <c r="H53" s="204" t="s">
        <v>14</v>
      </c>
      <c r="I53" s="204" t="s">
        <v>15</v>
      </c>
      <c r="J53" s="204" t="s">
        <v>16</v>
      </c>
      <c r="K53" s="204" t="s">
        <v>17</v>
      </c>
      <c r="L53" s="204" t="s">
        <v>18</v>
      </c>
      <c r="M53" s="204" t="s">
        <v>19</v>
      </c>
      <c r="N53" s="204" t="s">
        <v>20</v>
      </c>
      <c r="O53" s="204" t="s">
        <v>21</v>
      </c>
      <c r="P53" s="209" t="s">
        <v>28</v>
      </c>
      <c r="Q53" s="205" t="s">
        <v>22</v>
      </c>
      <c r="R53" s="54"/>
      <c r="S53" s="11"/>
      <c r="T53" s="11"/>
      <c r="U53" s="11"/>
      <c r="V53" s="11"/>
      <c r="W53" s="11"/>
      <c r="X53" s="11"/>
      <c r="Y53" s="11"/>
      <c r="Z53" s="11"/>
    </row>
    <row r="54" spans="1:26" ht="12.75" customHeight="1">
      <c r="A54" s="11"/>
      <c r="B54" s="11"/>
      <c r="C54" s="38" t="s">
        <v>53</v>
      </c>
      <c r="D54" s="41">
        <v>2</v>
      </c>
      <c r="E54" s="41">
        <v>4</v>
      </c>
      <c r="F54" s="41">
        <v>4</v>
      </c>
      <c r="G54" s="41">
        <v>3</v>
      </c>
      <c r="H54" s="41">
        <v>5</v>
      </c>
      <c r="I54" s="41">
        <v>6</v>
      </c>
      <c r="J54" s="41">
        <v>9</v>
      </c>
      <c r="K54" s="41">
        <v>17</v>
      </c>
      <c r="L54" s="41">
        <v>4</v>
      </c>
      <c r="M54" s="41">
        <v>7</v>
      </c>
      <c r="N54" s="40">
        <v>10</v>
      </c>
      <c r="O54" s="40">
        <v>15</v>
      </c>
      <c r="P54" s="41">
        <f>SUM(D54:O54)</f>
        <v>86</v>
      </c>
      <c r="Q54" s="42">
        <f>(100000/10169172)*(P54/12)*12</f>
        <v>0.84569323834821564</v>
      </c>
      <c r="R54" s="54"/>
      <c r="S54" s="11"/>
      <c r="T54" s="11"/>
      <c r="U54" s="11"/>
      <c r="V54" s="11"/>
      <c r="W54" s="11"/>
      <c r="X54" s="11"/>
      <c r="Y54" s="11"/>
      <c r="Z54" s="11"/>
    </row>
    <row r="55" spans="1:26" ht="12.75" customHeight="1">
      <c r="A55" s="11"/>
      <c r="B55" s="35"/>
      <c r="C55" s="55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7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43.5" customHeight="1">
      <c r="A56" s="11"/>
      <c r="B56" s="35"/>
      <c r="C56" s="58" t="s">
        <v>54</v>
      </c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60">
        <f>(100000/10169172)*(1562/12)*12</f>
        <v>15.360149282557124</v>
      </c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2.75" customHeight="1">
      <c r="A57" s="11"/>
      <c r="B57" s="11"/>
      <c r="C57" s="26" t="s">
        <v>55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2.75" customHeight="1">
      <c r="A58" s="11"/>
      <c r="B58" s="11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2.75" customHeight="1">
      <c r="A59" s="11"/>
      <c r="B59" s="11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2.75" customHeight="1">
      <c r="A60" s="11"/>
      <c r="B60" s="11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2.75" customHeight="1">
      <c r="A61" s="11"/>
      <c r="B61" s="11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2.75" customHeight="1">
      <c r="A62" s="11"/>
      <c r="B62" s="11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2.75" customHeight="1">
      <c r="A63" s="11"/>
      <c r="B63" s="11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2.75" customHeight="1">
      <c r="A64" s="11"/>
      <c r="B64" s="11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2.75" customHeight="1">
      <c r="A65" s="11"/>
      <c r="B65" s="11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2.75" customHeight="1">
      <c r="A66" s="11"/>
      <c r="B66" s="11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2.75" customHeight="1">
      <c r="A67" s="11"/>
      <c r="B67" s="11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2.75" customHeight="1">
      <c r="A68" s="11"/>
      <c r="B68" s="11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2.75" customHeight="1">
      <c r="A69" s="11"/>
      <c r="B69" s="11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2.75" customHeight="1">
      <c r="A70" s="11"/>
      <c r="B70" s="11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2.75" customHeight="1">
      <c r="A71" s="11"/>
      <c r="B71" s="11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2.75" customHeight="1">
      <c r="A72" s="11"/>
      <c r="B72" s="11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2.75" customHeight="1">
      <c r="A73" s="11"/>
      <c r="B73" s="11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2.75" customHeight="1">
      <c r="A74" s="11"/>
      <c r="B74" s="11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2.75" customHeight="1">
      <c r="A75" s="11"/>
      <c r="B75" s="11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2.75" customHeight="1">
      <c r="A76" s="11"/>
      <c r="B76" s="11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2.75" customHeight="1">
      <c r="A77" s="11"/>
      <c r="B77" s="11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2.75" customHeight="1">
      <c r="A78" s="11"/>
      <c r="B78" s="11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2.75" customHeight="1">
      <c r="A79" s="11"/>
      <c r="B79" s="11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2.75" customHeight="1">
      <c r="A80" s="11"/>
      <c r="B80" s="11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2.75" customHeight="1">
      <c r="A81" s="11"/>
      <c r="B81" s="11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2.75" customHeight="1">
      <c r="A82" s="11"/>
      <c r="B82" s="11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2.75" customHeight="1">
      <c r="A83" s="11"/>
      <c r="B83" s="11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2.75" customHeight="1">
      <c r="A84" s="11"/>
      <c r="B84" s="11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2.75" customHeight="1">
      <c r="A85" s="11"/>
      <c r="B85" s="11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2.75" customHeight="1">
      <c r="A86" s="11"/>
      <c r="B86" s="11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2.75" customHeight="1">
      <c r="A87" s="11"/>
      <c r="B87" s="11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2.75" customHeight="1">
      <c r="A88" s="11"/>
      <c r="B88" s="11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2.75" customHeight="1">
      <c r="A89" s="11"/>
      <c r="B89" s="11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2.75" customHeight="1">
      <c r="A90" s="11"/>
      <c r="B90" s="11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2.75" customHeight="1">
      <c r="A91" s="11"/>
      <c r="B91" s="11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2.75" customHeight="1">
      <c r="A92" s="11"/>
      <c r="B92" s="11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2.75" customHeight="1">
      <c r="A93" s="11"/>
      <c r="B93" s="11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2.75" customHeight="1">
      <c r="A94" s="11"/>
      <c r="B94" s="11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2.75" customHeight="1">
      <c r="A95" s="11"/>
      <c r="B95" s="11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2.75" customHeight="1">
      <c r="A96" s="11"/>
      <c r="B96" s="11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2.75" customHeight="1">
      <c r="A97" s="11"/>
      <c r="B97" s="11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2.75" customHeight="1">
      <c r="A98" s="11"/>
      <c r="B98" s="11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2.75" customHeight="1">
      <c r="A99" s="11"/>
      <c r="B99" s="11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2.75" customHeight="1">
      <c r="A100" s="11"/>
      <c r="B100" s="11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2.75" customHeight="1">
      <c r="A101" s="11"/>
      <c r="B101" s="11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2.75" customHeight="1">
      <c r="A102" s="11"/>
      <c r="B102" s="11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2.75" customHeight="1">
      <c r="A103" s="11"/>
      <c r="B103" s="11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2.75" customHeight="1">
      <c r="A104" s="11"/>
      <c r="B104" s="11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.75" customHeight="1">
      <c r="A105" s="11"/>
      <c r="B105" s="11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.75" customHeight="1">
      <c r="A106" s="11"/>
      <c r="B106" s="11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2.75" customHeight="1">
      <c r="A107" s="11"/>
      <c r="B107" s="11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2.75" customHeight="1">
      <c r="A108" s="11"/>
      <c r="B108" s="11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2.75" customHeight="1">
      <c r="A109" s="11"/>
      <c r="B109" s="11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2.75" customHeight="1">
      <c r="A110" s="11"/>
      <c r="B110" s="11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2.75" customHeight="1">
      <c r="A111" s="11"/>
      <c r="B111" s="11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2.75" customHeight="1">
      <c r="A112" s="11"/>
      <c r="B112" s="11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2.75" customHeight="1">
      <c r="A113" s="11"/>
      <c r="B113" s="11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2.75" customHeight="1">
      <c r="A114" s="11"/>
      <c r="B114" s="11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2.75" customHeight="1">
      <c r="A115" s="11"/>
      <c r="B115" s="11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2.75" customHeight="1">
      <c r="A116" s="11"/>
      <c r="B116" s="11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2.75" customHeight="1">
      <c r="A117" s="11"/>
      <c r="B117" s="11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2.75" customHeight="1">
      <c r="A118" s="11"/>
      <c r="B118" s="11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2.75" customHeight="1">
      <c r="A119" s="11"/>
      <c r="B119" s="11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2.75" customHeight="1">
      <c r="A120" s="11"/>
      <c r="B120" s="11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2.75" customHeight="1">
      <c r="A121" s="11"/>
      <c r="B121" s="11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2.75" customHeight="1">
      <c r="A122" s="11"/>
      <c r="B122" s="11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2.75" customHeight="1">
      <c r="A123" s="11"/>
      <c r="B123" s="11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2.75" customHeight="1">
      <c r="A124" s="11"/>
      <c r="B124" s="11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2.75" customHeight="1">
      <c r="A125" s="11"/>
      <c r="B125" s="11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2.75" customHeight="1">
      <c r="A126" s="11"/>
      <c r="B126" s="11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2.75" customHeight="1">
      <c r="A127" s="11"/>
      <c r="B127" s="11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2.75" customHeight="1">
      <c r="A128" s="11"/>
      <c r="B128" s="11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2.75" customHeight="1">
      <c r="A129" s="11"/>
      <c r="B129" s="11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2.75" customHeight="1">
      <c r="A130" s="11"/>
      <c r="B130" s="11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2.75" customHeight="1">
      <c r="A131" s="11"/>
      <c r="B131" s="11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2.75" customHeight="1">
      <c r="A132" s="11"/>
      <c r="B132" s="11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2.75" customHeight="1">
      <c r="A133" s="11"/>
      <c r="B133" s="11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2.75" customHeight="1">
      <c r="A134" s="11"/>
      <c r="B134" s="11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2.75" customHeight="1">
      <c r="A135" s="11"/>
      <c r="B135" s="11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2.75" customHeight="1">
      <c r="A136" s="11"/>
      <c r="B136" s="11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2.75" customHeight="1">
      <c r="A137" s="11"/>
      <c r="B137" s="11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2.75" customHeight="1">
      <c r="A138" s="11"/>
      <c r="B138" s="11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2.75" customHeight="1">
      <c r="A139" s="11"/>
      <c r="B139" s="11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2.75" customHeight="1">
      <c r="A140" s="11"/>
      <c r="B140" s="11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2.75" customHeight="1">
      <c r="A141" s="11"/>
      <c r="B141" s="11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2.75" customHeight="1">
      <c r="A142" s="11"/>
      <c r="B142" s="11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2.75" customHeight="1">
      <c r="A143" s="11"/>
      <c r="B143" s="11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2.75" customHeight="1">
      <c r="A144" s="11"/>
      <c r="B144" s="11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2.75" customHeight="1">
      <c r="A145" s="11"/>
      <c r="B145" s="11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2.75" customHeight="1">
      <c r="A146" s="11"/>
      <c r="B146" s="11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2.75" customHeight="1">
      <c r="A147" s="11"/>
      <c r="B147" s="11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2.75" customHeight="1">
      <c r="A148" s="11"/>
      <c r="B148" s="11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2.75" customHeight="1">
      <c r="A149" s="11"/>
      <c r="B149" s="11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2.75" customHeight="1">
      <c r="A150" s="11"/>
      <c r="B150" s="11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2.75" customHeight="1">
      <c r="A151" s="11"/>
      <c r="B151" s="11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2.75" customHeight="1">
      <c r="A152" s="11"/>
      <c r="B152" s="11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2.75" customHeight="1">
      <c r="A153" s="11"/>
      <c r="B153" s="11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2.75" customHeight="1">
      <c r="A154" s="11"/>
      <c r="B154" s="11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2.75" customHeight="1">
      <c r="A155" s="11"/>
      <c r="B155" s="11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2.75" customHeight="1">
      <c r="A156" s="11"/>
      <c r="B156" s="11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2.75" customHeight="1">
      <c r="A157" s="11"/>
      <c r="B157" s="11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2.75" customHeight="1">
      <c r="A158" s="11"/>
      <c r="B158" s="11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2.75" customHeight="1">
      <c r="A159" s="11"/>
      <c r="B159" s="11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2.75" customHeight="1">
      <c r="A160" s="11"/>
      <c r="B160" s="11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2.75" customHeight="1">
      <c r="A161" s="11"/>
      <c r="B161" s="11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2.75" customHeight="1">
      <c r="A162" s="11"/>
      <c r="B162" s="11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2.75" customHeight="1">
      <c r="A163" s="11"/>
      <c r="B163" s="11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2.75" customHeight="1">
      <c r="A164" s="11"/>
      <c r="B164" s="11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2.75" customHeight="1">
      <c r="A165" s="11"/>
      <c r="B165" s="11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2.75" customHeight="1">
      <c r="A166" s="11"/>
      <c r="B166" s="11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2.75" customHeight="1">
      <c r="A167" s="11"/>
      <c r="B167" s="11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2.75" customHeight="1">
      <c r="A168" s="11"/>
      <c r="B168" s="11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2.75" customHeight="1">
      <c r="A169" s="11"/>
      <c r="B169" s="11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2.75" customHeight="1">
      <c r="A170" s="11"/>
      <c r="B170" s="11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2.75" customHeight="1">
      <c r="A171" s="11"/>
      <c r="B171" s="11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2.75" customHeight="1">
      <c r="A172" s="11"/>
      <c r="B172" s="11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2.75" customHeight="1">
      <c r="A173" s="11"/>
      <c r="B173" s="11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2.75" customHeight="1">
      <c r="A174" s="11"/>
      <c r="B174" s="11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2.75" customHeight="1">
      <c r="A175" s="11"/>
      <c r="B175" s="11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2.75" customHeight="1">
      <c r="A176" s="11"/>
      <c r="B176" s="11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2.75" customHeight="1">
      <c r="A177" s="11"/>
      <c r="B177" s="11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2.75" customHeight="1">
      <c r="A178" s="11"/>
      <c r="B178" s="11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2.75" customHeight="1">
      <c r="A179" s="11"/>
      <c r="B179" s="11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2.75" customHeight="1">
      <c r="A180" s="11"/>
      <c r="B180" s="11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2.75" customHeight="1">
      <c r="A181" s="11"/>
      <c r="B181" s="11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2.75" customHeight="1">
      <c r="A182" s="11"/>
      <c r="B182" s="11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2.75" customHeight="1">
      <c r="A183" s="11"/>
      <c r="B183" s="11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2.75" customHeight="1">
      <c r="A184" s="11"/>
      <c r="B184" s="11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2.75" customHeight="1">
      <c r="A185" s="11"/>
      <c r="B185" s="11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2.75" customHeight="1">
      <c r="A186" s="11"/>
      <c r="B186" s="11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2.75" customHeight="1">
      <c r="A187" s="11"/>
      <c r="B187" s="11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2.75" customHeight="1">
      <c r="A188" s="11"/>
      <c r="B188" s="11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2.75" customHeight="1">
      <c r="A189" s="11"/>
      <c r="B189" s="11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2.75" customHeight="1">
      <c r="A190" s="11"/>
      <c r="B190" s="11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2.75" customHeight="1">
      <c r="A191" s="11"/>
      <c r="B191" s="11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2.75" customHeight="1">
      <c r="A192" s="11"/>
      <c r="B192" s="11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2.75" customHeight="1">
      <c r="A193" s="11"/>
      <c r="B193" s="11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2.75" customHeight="1">
      <c r="A194" s="11"/>
      <c r="B194" s="11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2.75" customHeight="1">
      <c r="A195" s="11"/>
      <c r="B195" s="11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2.75" customHeight="1">
      <c r="A196" s="11"/>
      <c r="B196" s="11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2.75" customHeight="1">
      <c r="A197" s="11"/>
      <c r="B197" s="11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2.75" customHeight="1">
      <c r="A198" s="11"/>
      <c r="B198" s="11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2.75" customHeight="1">
      <c r="A199" s="11"/>
      <c r="B199" s="11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2.75" customHeight="1">
      <c r="A200" s="11"/>
      <c r="B200" s="11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2.75" customHeight="1">
      <c r="A201" s="11"/>
      <c r="B201" s="11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2.75" customHeight="1">
      <c r="A202" s="11"/>
      <c r="B202" s="11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2.75" customHeight="1">
      <c r="A203" s="11"/>
      <c r="B203" s="11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2.75" customHeight="1">
      <c r="A204" s="11"/>
      <c r="B204" s="11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2.75" customHeight="1">
      <c r="A205" s="11"/>
      <c r="B205" s="11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2.75" customHeight="1">
      <c r="A206" s="11"/>
      <c r="B206" s="11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2.75" customHeight="1">
      <c r="A207" s="11"/>
      <c r="B207" s="11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2.75" customHeight="1">
      <c r="A208" s="11"/>
      <c r="B208" s="11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2.75" customHeight="1">
      <c r="A209" s="11"/>
      <c r="B209" s="11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2.75" customHeight="1">
      <c r="A210" s="11"/>
      <c r="B210" s="11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2.75" customHeight="1">
      <c r="A211" s="11"/>
      <c r="B211" s="11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2.75" customHeight="1">
      <c r="A212" s="11"/>
      <c r="B212" s="11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2.75" customHeight="1">
      <c r="A213" s="11"/>
      <c r="B213" s="11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2.75" customHeight="1">
      <c r="A214" s="11"/>
      <c r="B214" s="11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2.75" customHeight="1">
      <c r="A215" s="11"/>
      <c r="B215" s="11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2.75" customHeight="1">
      <c r="A216" s="11"/>
      <c r="B216" s="11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2.75" customHeight="1">
      <c r="A217" s="11"/>
      <c r="B217" s="11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2.75" customHeight="1">
      <c r="A218" s="11"/>
      <c r="B218" s="11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2.75" customHeight="1">
      <c r="A219" s="11"/>
      <c r="B219" s="11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2.75" customHeight="1">
      <c r="A220" s="11"/>
      <c r="B220" s="11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2.75" customHeight="1">
      <c r="A221" s="11"/>
      <c r="B221" s="11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2.75" customHeight="1">
      <c r="A222" s="11"/>
      <c r="B222" s="11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2.75" customHeight="1">
      <c r="A223" s="11"/>
      <c r="B223" s="11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2.75" customHeight="1">
      <c r="A224" s="11"/>
      <c r="B224" s="11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2.75" customHeight="1">
      <c r="A225" s="11"/>
      <c r="B225" s="11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2.75" customHeight="1">
      <c r="A226" s="11"/>
      <c r="B226" s="11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2.75" customHeight="1">
      <c r="A227" s="11"/>
      <c r="B227" s="11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2.75" customHeight="1">
      <c r="A228" s="11"/>
      <c r="B228" s="11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2.75" customHeight="1">
      <c r="A229" s="11"/>
      <c r="B229" s="11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2.75" customHeight="1">
      <c r="A230" s="11"/>
      <c r="B230" s="11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2.75" customHeight="1">
      <c r="A231" s="11"/>
      <c r="B231" s="11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2.75" customHeight="1">
      <c r="A232" s="11"/>
      <c r="B232" s="11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2.75" customHeight="1">
      <c r="A233" s="11"/>
      <c r="B233" s="11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2.75" customHeight="1">
      <c r="A234" s="11"/>
      <c r="B234" s="11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2.75" customHeight="1">
      <c r="A235" s="11"/>
      <c r="B235" s="11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2.75" customHeight="1">
      <c r="A236" s="11"/>
      <c r="B236" s="11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2.75" customHeight="1">
      <c r="A237" s="11"/>
      <c r="B237" s="11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2.75" customHeight="1">
      <c r="A238" s="11"/>
      <c r="B238" s="11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2.75" customHeight="1">
      <c r="A239" s="11"/>
      <c r="B239" s="11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2.75" customHeight="1">
      <c r="A240" s="11"/>
      <c r="B240" s="11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2.75" customHeight="1">
      <c r="A241" s="11"/>
      <c r="B241" s="11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2.75" customHeight="1">
      <c r="A242" s="11"/>
      <c r="B242" s="11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2.75" customHeight="1">
      <c r="A243" s="11"/>
      <c r="B243" s="11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2.75" customHeight="1">
      <c r="A244" s="11"/>
      <c r="B244" s="11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2.75" customHeight="1">
      <c r="A245" s="11"/>
      <c r="B245" s="11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2.75" customHeight="1">
      <c r="A246" s="11"/>
      <c r="B246" s="11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2.75" customHeight="1">
      <c r="A247" s="11"/>
      <c r="B247" s="11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2.75" customHeight="1">
      <c r="A248" s="11"/>
      <c r="B248" s="11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2.75" customHeight="1">
      <c r="A249" s="11"/>
      <c r="B249" s="11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2.75" customHeight="1">
      <c r="A250" s="11"/>
      <c r="B250" s="11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2.75" customHeight="1">
      <c r="A251" s="11"/>
      <c r="B251" s="11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2.75" customHeight="1">
      <c r="A252" s="11"/>
      <c r="B252" s="11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2.75" customHeight="1">
      <c r="A253" s="11"/>
      <c r="B253" s="11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2.75" customHeight="1">
      <c r="A254" s="11"/>
      <c r="B254" s="11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2.75" customHeight="1">
      <c r="A255" s="11"/>
      <c r="B255" s="11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2.75" customHeight="1">
      <c r="A256" s="11"/>
      <c r="B256" s="11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2.75" customHeight="1">
      <c r="A257" s="11"/>
      <c r="B257" s="11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2.75" customHeight="1">
      <c r="A258" s="11"/>
      <c r="B258" s="11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2.75" customHeight="1">
      <c r="A259" s="11"/>
      <c r="B259" s="11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2.75" customHeight="1">
      <c r="A260" s="11"/>
      <c r="B260" s="11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2.75" customHeight="1">
      <c r="A261" s="11"/>
      <c r="B261" s="11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2.75" customHeight="1">
      <c r="A262" s="11"/>
      <c r="B262" s="11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2.75" customHeight="1">
      <c r="A263" s="11"/>
      <c r="B263" s="11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2.75" customHeight="1">
      <c r="A264" s="11"/>
      <c r="B264" s="11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2.75" customHeight="1">
      <c r="A265" s="11"/>
      <c r="B265" s="11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2.75" customHeight="1">
      <c r="A266" s="11"/>
      <c r="B266" s="11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2.75" customHeight="1">
      <c r="A267" s="11"/>
      <c r="B267" s="11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2.75" customHeight="1">
      <c r="A268" s="11"/>
      <c r="B268" s="11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2.75" customHeight="1">
      <c r="A269" s="11"/>
      <c r="B269" s="11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2.75" customHeight="1">
      <c r="A270" s="11"/>
      <c r="B270" s="11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2.75" customHeight="1">
      <c r="A271" s="11"/>
      <c r="B271" s="11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2.75" customHeight="1">
      <c r="A272" s="11"/>
      <c r="B272" s="11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2.75" customHeight="1">
      <c r="A273" s="11"/>
      <c r="B273" s="11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2.75" customHeight="1">
      <c r="A274" s="11"/>
      <c r="B274" s="11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2.75" customHeight="1">
      <c r="A275" s="11"/>
      <c r="B275" s="11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2.75" customHeight="1">
      <c r="A276" s="11"/>
      <c r="B276" s="11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2.75" customHeight="1">
      <c r="A277" s="11"/>
      <c r="B277" s="11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2.75" customHeight="1">
      <c r="A278" s="11"/>
      <c r="B278" s="11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2.75" customHeight="1">
      <c r="A279" s="11"/>
      <c r="B279" s="11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2.75" customHeight="1">
      <c r="A280" s="11"/>
      <c r="B280" s="11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2.75" customHeight="1">
      <c r="A281" s="11"/>
      <c r="B281" s="11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2.75" customHeight="1">
      <c r="A282" s="11"/>
      <c r="B282" s="11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2.75" customHeight="1">
      <c r="A283" s="11"/>
      <c r="B283" s="11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2.75" customHeight="1">
      <c r="A284" s="11"/>
      <c r="B284" s="11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2.75" customHeight="1">
      <c r="A285" s="11"/>
      <c r="B285" s="11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2.75" customHeight="1">
      <c r="A286" s="11"/>
      <c r="B286" s="11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2.75" customHeight="1">
      <c r="A287" s="11"/>
      <c r="B287" s="11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2.75" customHeight="1">
      <c r="A288" s="11"/>
      <c r="B288" s="11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2.75" customHeight="1">
      <c r="A289" s="11"/>
      <c r="B289" s="11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2.75" customHeight="1">
      <c r="A290" s="11"/>
      <c r="B290" s="11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2.75" customHeight="1">
      <c r="A291" s="11"/>
      <c r="B291" s="11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2.75" customHeight="1">
      <c r="A292" s="11"/>
      <c r="B292" s="11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2.75" customHeight="1">
      <c r="A293" s="11"/>
      <c r="B293" s="11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2.75" customHeight="1">
      <c r="A294" s="11"/>
      <c r="B294" s="11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2.75" customHeight="1">
      <c r="A295" s="11"/>
      <c r="B295" s="11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2.75" customHeight="1">
      <c r="A296" s="11"/>
      <c r="B296" s="11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2.75" customHeight="1">
      <c r="A297" s="11"/>
      <c r="B297" s="11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2.75" customHeight="1">
      <c r="A298" s="11"/>
      <c r="B298" s="11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2.75" customHeight="1">
      <c r="A299" s="11"/>
      <c r="B299" s="11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2.75" customHeight="1">
      <c r="A300" s="11"/>
      <c r="B300" s="11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2.75" customHeight="1">
      <c r="A301" s="11"/>
      <c r="B301" s="11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2.75" customHeight="1">
      <c r="A302" s="11"/>
      <c r="B302" s="11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2.75" customHeight="1">
      <c r="A303" s="11"/>
      <c r="B303" s="11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2.75" customHeight="1">
      <c r="A304" s="11"/>
      <c r="B304" s="11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2.75" customHeight="1">
      <c r="A305" s="11"/>
      <c r="B305" s="11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2.75" customHeight="1">
      <c r="A306" s="11"/>
      <c r="B306" s="11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2.75" customHeight="1">
      <c r="A307" s="11"/>
      <c r="B307" s="11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2.75" customHeight="1">
      <c r="A308" s="11"/>
      <c r="B308" s="11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2.75" customHeight="1">
      <c r="A309" s="11"/>
      <c r="B309" s="11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2.75" customHeight="1">
      <c r="A310" s="11"/>
      <c r="B310" s="11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2.75" customHeight="1">
      <c r="A311" s="11"/>
      <c r="B311" s="11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2.75" customHeight="1">
      <c r="A312" s="11"/>
      <c r="B312" s="11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2.75" customHeight="1">
      <c r="A313" s="11"/>
      <c r="B313" s="11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2.75" customHeight="1">
      <c r="A314" s="11"/>
      <c r="B314" s="11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2.75" customHeight="1">
      <c r="A315" s="11"/>
      <c r="B315" s="11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2.75" customHeight="1">
      <c r="A316" s="11"/>
      <c r="B316" s="11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2.75" customHeight="1">
      <c r="A317" s="11"/>
      <c r="B317" s="11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2.75" customHeight="1">
      <c r="A318" s="11"/>
      <c r="B318" s="11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2.75" customHeight="1">
      <c r="A319" s="11"/>
      <c r="B319" s="11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2.75" customHeight="1">
      <c r="A320" s="11"/>
      <c r="B320" s="11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2.75" customHeight="1">
      <c r="A321" s="11"/>
      <c r="B321" s="11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2.75" customHeight="1">
      <c r="A322" s="11"/>
      <c r="B322" s="11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2.75" customHeight="1">
      <c r="A323" s="11"/>
      <c r="B323" s="11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2.75" customHeight="1">
      <c r="A324" s="11"/>
      <c r="B324" s="11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2.75" customHeight="1">
      <c r="A325" s="11"/>
      <c r="B325" s="11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2.75" customHeight="1">
      <c r="A326" s="11"/>
      <c r="B326" s="11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2.75" customHeight="1">
      <c r="A327" s="11"/>
      <c r="B327" s="11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2.75" customHeight="1">
      <c r="A328" s="11"/>
      <c r="B328" s="11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2.75" customHeight="1">
      <c r="A329" s="11"/>
      <c r="B329" s="11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2.75" customHeight="1">
      <c r="A330" s="11"/>
      <c r="B330" s="11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2.75" customHeight="1">
      <c r="A331" s="11"/>
      <c r="B331" s="11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2.75" customHeight="1">
      <c r="A332" s="11"/>
      <c r="B332" s="11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2.75" customHeight="1">
      <c r="A333" s="11"/>
      <c r="B333" s="11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2.75" customHeight="1">
      <c r="A334" s="11"/>
      <c r="B334" s="11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2.75" customHeight="1">
      <c r="A335" s="11"/>
      <c r="B335" s="11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2.75" customHeight="1">
      <c r="A336" s="11"/>
      <c r="B336" s="11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2.75" customHeight="1">
      <c r="A337" s="11"/>
      <c r="B337" s="11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2.75" customHeight="1">
      <c r="A338" s="11"/>
      <c r="B338" s="11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2.75" customHeight="1">
      <c r="A339" s="11"/>
      <c r="B339" s="11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2.75" customHeight="1">
      <c r="A340" s="11"/>
      <c r="B340" s="11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2.75" customHeight="1">
      <c r="A341" s="11"/>
      <c r="B341" s="11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2.75" customHeight="1">
      <c r="A342" s="11"/>
      <c r="B342" s="11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2.75" customHeight="1">
      <c r="A343" s="11"/>
      <c r="B343" s="11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2.75" customHeight="1">
      <c r="A344" s="11"/>
      <c r="B344" s="11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2.75" customHeight="1">
      <c r="A345" s="11"/>
      <c r="B345" s="11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2.75" customHeight="1">
      <c r="A346" s="11"/>
      <c r="B346" s="11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2.75" customHeight="1">
      <c r="A347" s="11"/>
      <c r="B347" s="11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2.75" customHeight="1">
      <c r="A348" s="11"/>
      <c r="B348" s="11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2.75" customHeight="1">
      <c r="A349" s="11"/>
      <c r="B349" s="11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2.75" customHeight="1">
      <c r="A350" s="11"/>
      <c r="B350" s="11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2.75" customHeight="1">
      <c r="A351" s="11"/>
      <c r="B351" s="11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2.75" customHeight="1">
      <c r="A352" s="11"/>
      <c r="B352" s="11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2.75" customHeight="1">
      <c r="A353" s="11"/>
      <c r="B353" s="11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2.75" customHeight="1">
      <c r="A354" s="11"/>
      <c r="B354" s="11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2.75" customHeight="1">
      <c r="A355" s="11"/>
      <c r="B355" s="11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2.75" customHeight="1">
      <c r="A356" s="11"/>
      <c r="B356" s="11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2.75" customHeight="1">
      <c r="A357" s="11"/>
      <c r="B357" s="11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2.75" customHeight="1">
      <c r="A358" s="11"/>
      <c r="B358" s="11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2.75" customHeight="1">
      <c r="A359" s="11"/>
      <c r="B359" s="11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2.75" customHeight="1">
      <c r="A360" s="11"/>
      <c r="B360" s="11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2.75" customHeight="1">
      <c r="A361" s="11"/>
      <c r="B361" s="11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2.75" customHeight="1">
      <c r="A362" s="11"/>
      <c r="B362" s="11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2.75" customHeight="1">
      <c r="A363" s="11"/>
      <c r="B363" s="11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2.75" customHeight="1">
      <c r="A364" s="11"/>
      <c r="B364" s="11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2.75" customHeight="1">
      <c r="A365" s="11"/>
      <c r="B365" s="11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2.75" customHeight="1">
      <c r="A366" s="11"/>
      <c r="B366" s="11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2.75" customHeight="1">
      <c r="A367" s="11"/>
      <c r="B367" s="11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2.75" customHeight="1">
      <c r="A368" s="11"/>
      <c r="B368" s="11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2.75" customHeight="1">
      <c r="A369" s="11"/>
      <c r="B369" s="11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2.75" customHeight="1">
      <c r="A370" s="11"/>
      <c r="B370" s="11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2.75" customHeight="1">
      <c r="A371" s="11"/>
      <c r="B371" s="11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2.75" customHeight="1">
      <c r="A372" s="11"/>
      <c r="B372" s="11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2.75" customHeight="1">
      <c r="A373" s="11"/>
      <c r="B373" s="11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2.75" customHeight="1">
      <c r="A374" s="11"/>
      <c r="B374" s="11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2.75" customHeight="1">
      <c r="A375" s="11"/>
      <c r="B375" s="11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2.75" customHeight="1">
      <c r="A376" s="11"/>
      <c r="B376" s="11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2.75" customHeight="1">
      <c r="A377" s="11"/>
      <c r="B377" s="11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2.75" customHeight="1">
      <c r="A378" s="11"/>
      <c r="B378" s="11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2.75" customHeight="1">
      <c r="A379" s="11"/>
      <c r="B379" s="11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2.75" customHeight="1">
      <c r="A380" s="11"/>
      <c r="B380" s="11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2.75" customHeight="1">
      <c r="A381" s="11"/>
      <c r="B381" s="11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2.75" customHeight="1">
      <c r="A382" s="11"/>
      <c r="B382" s="11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2.75" customHeight="1">
      <c r="A383" s="11"/>
      <c r="B383" s="11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2.75" customHeight="1">
      <c r="A384" s="11"/>
      <c r="B384" s="11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2.75" customHeight="1">
      <c r="A385" s="11"/>
      <c r="B385" s="11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2.75" customHeight="1">
      <c r="A386" s="11"/>
      <c r="B386" s="11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2.75" customHeight="1">
      <c r="A387" s="11"/>
      <c r="B387" s="11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2.75" customHeight="1">
      <c r="A388" s="11"/>
      <c r="B388" s="11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2.75" customHeight="1">
      <c r="A389" s="11"/>
      <c r="B389" s="11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2.75" customHeight="1">
      <c r="A390" s="11"/>
      <c r="B390" s="11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2.75" customHeight="1">
      <c r="A391" s="11"/>
      <c r="B391" s="11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2.75" customHeight="1">
      <c r="A392" s="11"/>
      <c r="B392" s="11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2.75" customHeight="1">
      <c r="A393" s="11"/>
      <c r="B393" s="11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2.75" customHeight="1">
      <c r="A394" s="11"/>
      <c r="B394" s="11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2.75" customHeight="1">
      <c r="A395" s="11"/>
      <c r="B395" s="11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2.75" customHeight="1">
      <c r="A396" s="11"/>
      <c r="B396" s="11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2.75" customHeight="1">
      <c r="A397" s="11"/>
      <c r="B397" s="11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2.75" customHeight="1">
      <c r="A398" s="11"/>
      <c r="B398" s="11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2.75" customHeight="1">
      <c r="A399" s="11"/>
      <c r="B399" s="11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2.75" customHeight="1">
      <c r="A400" s="11"/>
      <c r="B400" s="11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2.75" customHeight="1">
      <c r="A401" s="11"/>
      <c r="B401" s="11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2.75" customHeight="1">
      <c r="A402" s="11"/>
      <c r="B402" s="11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2.75" customHeight="1">
      <c r="A403" s="11"/>
      <c r="B403" s="11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2.75" customHeight="1">
      <c r="A404" s="11"/>
      <c r="B404" s="11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2.75" customHeight="1">
      <c r="A405" s="11"/>
      <c r="B405" s="11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2.75" customHeight="1">
      <c r="A406" s="11"/>
      <c r="B406" s="11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2.75" customHeight="1">
      <c r="A407" s="11"/>
      <c r="B407" s="11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2.75" customHeight="1">
      <c r="A408" s="11"/>
      <c r="B408" s="11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2.75" customHeight="1">
      <c r="A409" s="11"/>
      <c r="B409" s="11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2.75" customHeight="1">
      <c r="A410" s="11"/>
      <c r="B410" s="11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2.75" customHeight="1">
      <c r="A411" s="11"/>
      <c r="B411" s="11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2.75" customHeight="1">
      <c r="A412" s="11"/>
      <c r="B412" s="11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2.75" customHeight="1">
      <c r="A413" s="11"/>
      <c r="B413" s="11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2.75" customHeight="1">
      <c r="A414" s="11"/>
      <c r="B414" s="11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2.75" customHeight="1">
      <c r="A415" s="11"/>
      <c r="B415" s="11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2.75" customHeight="1">
      <c r="A416" s="11"/>
      <c r="B416" s="11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2.75" customHeight="1">
      <c r="A417" s="11"/>
      <c r="B417" s="11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2.75" customHeight="1">
      <c r="A418" s="11"/>
      <c r="B418" s="11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2.75" customHeight="1">
      <c r="A419" s="11"/>
      <c r="B419" s="11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2.75" customHeight="1">
      <c r="A420" s="11"/>
      <c r="B420" s="11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2.75" customHeight="1">
      <c r="A421" s="11"/>
      <c r="B421" s="11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2.75" customHeight="1">
      <c r="A422" s="11"/>
      <c r="B422" s="11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2.75" customHeight="1">
      <c r="A423" s="11"/>
      <c r="B423" s="11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2.75" customHeight="1">
      <c r="A424" s="11"/>
      <c r="B424" s="11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2.75" customHeight="1">
      <c r="A425" s="11"/>
      <c r="B425" s="11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2.75" customHeight="1">
      <c r="A426" s="11"/>
      <c r="B426" s="11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2.75" customHeight="1">
      <c r="A427" s="11"/>
      <c r="B427" s="11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2.75" customHeight="1">
      <c r="A428" s="11"/>
      <c r="B428" s="11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2.75" customHeight="1">
      <c r="A429" s="11"/>
      <c r="B429" s="11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2.75" customHeight="1">
      <c r="A430" s="11"/>
      <c r="B430" s="11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2.75" customHeight="1">
      <c r="A431" s="11"/>
      <c r="B431" s="11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2.75" customHeight="1">
      <c r="A432" s="11"/>
      <c r="B432" s="11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2.75" customHeight="1">
      <c r="A433" s="11"/>
      <c r="B433" s="11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2.75" customHeight="1">
      <c r="A434" s="11"/>
      <c r="B434" s="11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2.75" customHeight="1">
      <c r="A435" s="11"/>
      <c r="B435" s="11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2.75" customHeight="1">
      <c r="A436" s="11"/>
      <c r="B436" s="11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2.75" customHeight="1">
      <c r="A437" s="11"/>
      <c r="B437" s="11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2.75" customHeight="1">
      <c r="A438" s="11"/>
      <c r="B438" s="11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2.75" customHeight="1">
      <c r="A439" s="11"/>
      <c r="B439" s="11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2.75" customHeight="1">
      <c r="A440" s="11"/>
      <c r="B440" s="11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2.75" customHeight="1">
      <c r="A441" s="11"/>
      <c r="B441" s="11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2.75" customHeight="1">
      <c r="A442" s="11"/>
      <c r="B442" s="11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2.75" customHeight="1">
      <c r="A443" s="11"/>
      <c r="B443" s="11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2.75" customHeight="1">
      <c r="A444" s="11"/>
      <c r="B444" s="11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2.75" customHeight="1">
      <c r="A445" s="11"/>
      <c r="B445" s="11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2.75" customHeight="1">
      <c r="A446" s="11"/>
      <c r="B446" s="11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2.75" customHeight="1">
      <c r="A447" s="11"/>
      <c r="B447" s="11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2.75" customHeight="1">
      <c r="A448" s="11"/>
      <c r="B448" s="11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2.75" customHeight="1">
      <c r="A449" s="11"/>
      <c r="B449" s="11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2.75" customHeight="1">
      <c r="A450" s="11"/>
      <c r="B450" s="11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2.75" customHeight="1">
      <c r="A451" s="11"/>
      <c r="B451" s="11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2.75" customHeight="1">
      <c r="A452" s="11"/>
      <c r="B452" s="11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2.75" customHeight="1">
      <c r="A453" s="11"/>
      <c r="B453" s="11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2.75" customHeight="1">
      <c r="A454" s="11"/>
      <c r="B454" s="11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2.75" customHeight="1">
      <c r="A455" s="11"/>
      <c r="B455" s="11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2.75" customHeight="1">
      <c r="A456" s="11"/>
      <c r="B456" s="11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2.75" customHeight="1">
      <c r="A457" s="11"/>
      <c r="B457" s="11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2.75" customHeight="1">
      <c r="A458" s="11"/>
      <c r="B458" s="11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2.75" customHeight="1">
      <c r="A459" s="11"/>
      <c r="B459" s="11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2.75" customHeight="1">
      <c r="A460" s="11"/>
      <c r="B460" s="11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2.75" customHeight="1">
      <c r="A461" s="11"/>
      <c r="B461" s="11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2.75" customHeight="1">
      <c r="A462" s="11"/>
      <c r="B462" s="11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2.75" customHeight="1">
      <c r="A463" s="11"/>
      <c r="B463" s="11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2.75" customHeight="1">
      <c r="A464" s="11"/>
      <c r="B464" s="11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2.75" customHeight="1">
      <c r="A465" s="11"/>
      <c r="B465" s="11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2.75" customHeight="1">
      <c r="A466" s="11"/>
      <c r="B466" s="11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2.75" customHeight="1">
      <c r="A467" s="11"/>
      <c r="B467" s="11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2.75" customHeight="1">
      <c r="A468" s="11"/>
      <c r="B468" s="11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2.75" customHeight="1">
      <c r="A469" s="11"/>
      <c r="B469" s="11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2.75" customHeight="1">
      <c r="A470" s="11"/>
      <c r="B470" s="11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2.75" customHeight="1">
      <c r="A471" s="11"/>
      <c r="B471" s="11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2.75" customHeight="1">
      <c r="A472" s="11"/>
      <c r="B472" s="11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2.75" customHeight="1">
      <c r="A473" s="11"/>
      <c r="B473" s="11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2.75" customHeight="1">
      <c r="A474" s="11"/>
      <c r="B474" s="11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2.75" customHeight="1">
      <c r="A475" s="11"/>
      <c r="B475" s="11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2.75" customHeight="1">
      <c r="A476" s="11"/>
      <c r="B476" s="11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2.75" customHeight="1">
      <c r="A477" s="11"/>
      <c r="B477" s="11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2.75" customHeight="1">
      <c r="A478" s="11"/>
      <c r="B478" s="11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2.75" customHeight="1">
      <c r="A479" s="11"/>
      <c r="B479" s="11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2.75" customHeight="1">
      <c r="A480" s="11"/>
      <c r="B480" s="11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2.75" customHeight="1">
      <c r="A481" s="11"/>
      <c r="B481" s="11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2.75" customHeight="1">
      <c r="A482" s="11"/>
      <c r="B482" s="11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2.75" customHeight="1">
      <c r="A483" s="11"/>
      <c r="B483" s="11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2.75" customHeight="1">
      <c r="A484" s="11"/>
      <c r="B484" s="11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2.75" customHeight="1">
      <c r="A485" s="11"/>
      <c r="B485" s="11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2.75" customHeight="1">
      <c r="A486" s="11"/>
      <c r="B486" s="11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2.75" customHeight="1">
      <c r="A487" s="11"/>
      <c r="B487" s="11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2.75" customHeight="1">
      <c r="A488" s="11"/>
      <c r="B488" s="11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2.75" customHeight="1">
      <c r="A489" s="11"/>
      <c r="B489" s="11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2.75" customHeight="1">
      <c r="A490" s="11"/>
      <c r="B490" s="11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2.75" customHeight="1">
      <c r="A491" s="11"/>
      <c r="B491" s="11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2.75" customHeight="1">
      <c r="A492" s="11"/>
      <c r="B492" s="11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2.75" customHeight="1">
      <c r="A493" s="11"/>
      <c r="B493" s="11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2.75" customHeight="1">
      <c r="A494" s="11"/>
      <c r="B494" s="11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2.75" customHeight="1">
      <c r="A495" s="11"/>
      <c r="B495" s="11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2.75" customHeight="1">
      <c r="A496" s="11"/>
      <c r="B496" s="11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2.75" customHeight="1">
      <c r="A497" s="11"/>
      <c r="B497" s="11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2.75" customHeight="1">
      <c r="A498" s="11"/>
      <c r="B498" s="11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2.75" customHeight="1">
      <c r="A499" s="11"/>
      <c r="B499" s="11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2.75" customHeight="1">
      <c r="A500" s="11"/>
      <c r="B500" s="11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2.75" customHeight="1">
      <c r="A501" s="11"/>
      <c r="B501" s="11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2.75" customHeight="1">
      <c r="A502" s="11"/>
      <c r="B502" s="11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2.75" customHeight="1">
      <c r="A503" s="11"/>
      <c r="B503" s="11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2.75" customHeight="1">
      <c r="A504" s="11"/>
      <c r="B504" s="11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2.75" customHeight="1">
      <c r="A505" s="11"/>
      <c r="B505" s="11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2.75" customHeight="1">
      <c r="A506" s="11"/>
      <c r="B506" s="11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2.75" customHeight="1">
      <c r="A507" s="11"/>
      <c r="B507" s="11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2.75" customHeight="1">
      <c r="A508" s="11"/>
      <c r="B508" s="11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2.75" customHeight="1">
      <c r="A509" s="11"/>
      <c r="B509" s="11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2.75" customHeight="1">
      <c r="A510" s="11"/>
      <c r="B510" s="11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2.75" customHeight="1">
      <c r="A511" s="11"/>
      <c r="B511" s="11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2.75" customHeight="1">
      <c r="A512" s="11"/>
      <c r="B512" s="11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2.75" customHeight="1">
      <c r="A513" s="11"/>
      <c r="B513" s="11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2.75" customHeight="1">
      <c r="A514" s="11"/>
      <c r="B514" s="11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2.75" customHeight="1">
      <c r="A515" s="11"/>
      <c r="B515" s="11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2.75" customHeight="1">
      <c r="A516" s="11"/>
      <c r="B516" s="11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2.75" customHeight="1">
      <c r="A517" s="11"/>
      <c r="B517" s="11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2.75" customHeight="1">
      <c r="A518" s="11"/>
      <c r="B518" s="11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2.75" customHeight="1">
      <c r="A519" s="11"/>
      <c r="B519" s="11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2.75" customHeight="1">
      <c r="A520" s="11"/>
      <c r="B520" s="11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2.75" customHeight="1">
      <c r="A521" s="11"/>
      <c r="B521" s="11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2.75" customHeight="1">
      <c r="A522" s="11"/>
      <c r="B522" s="11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2.75" customHeight="1">
      <c r="A523" s="11"/>
      <c r="B523" s="11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2.75" customHeight="1">
      <c r="A524" s="11"/>
      <c r="B524" s="11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2.75" customHeight="1">
      <c r="A525" s="11"/>
      <c r="B525" s="11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2.75" customHeight="1">
      <c r="A526" s="11"/>
      <c r="B526" s="11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2.75" customHeight="1">
      <c r="A527" s="11"/>
      <c r="B527" s="11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2.75" customHeight="1">
      <c r="A528" s="11"/>
      <c r="B528" s="11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2.75" customHeight="1">
      <c r="A529" s="11"/>
      <c r="B529" s="11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2.75" customHeight="1">
      <c r="A530" s="11"/>
      <c r="B530" s="11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2.75" customHeight="1">
      <c r="A531" s="11"/>
      <c r="B531" s="11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2.75" customHeight="1">
      <c r="A532" s="11"/>
      <c r="B532" s="11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2.75" customHeight="1">
      <c r="A533" s="11"/>
      <c r="B533" s="11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2.75" customHeight="1">
      <c r="A534" s="11"/>
      <c r="B534" s="11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2.75" customHeight="1">
      <c r="A535" s="11"/>
      <c r="B535" s="11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2.75" customHeight="1">
      <c r="A536" s="11"/>
      <c r="B536" s="11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2.75" customHeight="1">
      <c r="A537" s="11"/>
      <c r="B537" s="11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2.75" customHeight="1">
      <c r="A538" s="11"/>
      <c r="B538" s="11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2.75" customHeight="1">
      <c r="A539" s="11"/>
      <c r="B539" s="11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2.75" customHeight="1">
      <c r="A540" s="11"/>
      <c r="B540" s="11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2.75" customHeight="1">
      <c r="A541" s="11"/>
      <c r="B541" s="11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2.75" customHeight="1">
      <c r="A542" s="11"/>
      <c r="B542" s="11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2.75" customHeight="1">
      <c r="A543" s="11"/>
      <c r="B543" s="11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2.75" customHeight="1">
      <c r="A544" s="11"/>
      <c r="B544" s="11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2.75" customHeight="1">
      <c r="A545" s="11"/>
      <c r="B545" s="11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2.75" customHeight="1">
      <c r="A546" s="11"/>
      <c r="B546" s="11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2.75" customHeight="1">
      <c r="A547" s="11"/>
      <c r="B547" s="11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2.75" customHeight="1">
      <c r="A548" s="11"/>
      <c r="B548" s="11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2.75" customHeight="1">
      <c r="A549" s="11"/>
      <c r="B549" s="11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2.75" customHeight="1">
      <c r="A550" s="11"/>
      <c r="B550" s="11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2.75" customHeight="1">
      <c r="A551" s="11"/>
      <c r="B551" s="11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2.75" customHeight="1">
      <c r="A552" s="11"/>
      <c r="B552" s="11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2.75" customHeight="1">
      <c r="A553" s="11"/>
      <c r="B553" s="11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2.75" customHeight="1">
      <c r="A554" s="11"/>
      <c r="B554" s="11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2.75" customHeight="1">
      <c r="A555" s="11"/>
      <c r="B555" s="11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2.75" customHeight="1">
      <c r="A556" s="11"/>
      <c r="B556" s="11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2.75" customHeight="1">
      <c r="A557" s="11"/>
      <c r="B557" s="11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2.75" customHeight="1">
      <c r="A558" s="11"/>
      <c r="B558" s="11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2.75" customHeight="1">
      <c r="A559" s="11"/>
      <c r="B559" s="11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2.75" customHeight="1">
      <c r="A560" s="11"/>
      <c r="B560" s="11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2.75" customHeight="1">
      <c r="A561" s="11"/>
      <c r="B561" s="11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2.75" customHeight="1">
      <c r="A562" s="11"/>
      <c r="B562" s="11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2.75" customHeight="1">
      <c r="A563" s="11"/>
      <c r="B563" s="11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2.75" customHeight="1">
      <c r="A564" s="11"/>
      <c r="B564" s="11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2.75" customHeight="1">
      <c r="A565" s="11"/>
      <c r="B565" s="11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2.75" customHeight="1">
      <c r="A566" s="11"/>
      <c r="B566" s="11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2.75" customHeight="1">
      <c r="A567" s="11"/>
      <c r="B567" s="11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2.75" customHeight="1">
      <c r="A568" s="11"/>
      <c r="B568" s="11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2.75" customHeight="1">
      <c r="A569" s="11"/>
      <c r="B569" s="11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2.75" customHeight="1">
      <c r="A570" s="11"/>
      <c r="B570" s="11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2.75" customHeight="1">
      <c r="A571" s="11"/>
      <c r="B571" s="11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2.75" customHeight="1">
      <c r="A572" s="11"/>
      <c r="B572" s="11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2.75" customHeight="1">
      <c r="A573" s="11"/>
      <c r="B573" s="11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2.75" customHeight="1">
      <c r="A574" s="11"/>
      <c r="B574" s="11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2.75" customHeight="1">
      <c r="A575" s="11"/>
      <c r="B575" s="11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2.75" customHeight="1">
      <c r="A576" s="11"/>
      <c r="B576" s="11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2.75" customHeight="1">
      <c r="A577" s="11"/>
      <c r="B577" s="11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2.75" customHeight="1">
      <c r="A578" s="11"/>
      <c r="B578" s="11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2.75" customHeight="1">
      <c r="A579" s="11"/>
      <c r="B579" s="11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2.75" customHeight="1">
      <c r="A580" s="11"/>
      <c r="B580" s="11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2.75" customHeight="1">
      <c r="A581" s="11"/>
      <c r="B581" s="11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2.75" customHeight="1">
      <c r="A582" s="11"/>
      <c r="B582" s="11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2.75" customHeight="1">
      <c r="A583" s="11"/>
      <c r="B583" s="11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2.75" customHeight="1">
      <c r="A584" s="11"/>
      <c r="B584" s="11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2.75" customHeight="1">
      <c r="A585" s="11"/>
      <c r="B585" s="11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2.75" customHeight="1">
      <c r="A586" s="11"/>
      <c r="B586" s="11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2.75" customHeight="1">
      <c r="A587" s="11"/>
      <c r="B587" s="11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2.75" customHeight="1">
      <c r="A588" s="11"/>
      <c r="B588" s="11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2.75" customHeight="1">
      <c r="A589" s="11"/>
      <c r="B589" s="11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2.75" customHeight="1">
      <c r="A590" s="11"/>
      <c r="B590" s="11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2.75" customHeight="1">
      <c r="A591" s="11"/>
      <c r="B591" s="11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2.75" customHeight="1">
      <c r="A592" s="11"/>
      <c r="B592" s="11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2.75" customHeight="1">
      <c r="A593" s="11"/>
      <c r="B593" s="11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2.75" customHeight="1">
      <c r="A594" s="11"/>
      <c r="B594" s="11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2.75" customHeight="1">
      <c r="A595" s="11"/>
      <c r="B595" s="11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2.75" customHeight="1">
      <c r="A596" s="11"/>
      <c r="B596" s="11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2.75" customHeight="1">
      <c r="A597" s="11"/>
      <c r="B597" s="11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2.75" customHeight="1">
      <c r="A598" s="11"/>
      <c r="B598" s="11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2.75" customHeight="1">
      <c r="A599" s="11"/>
      <c r="B599" s="11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2.75" customHeight="1">
      <c r="A600" s="11"/>
      <c r="B600" s="11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2.75" customHeight="1">
      <c r="A601" s="11"/>
      <c r="B601" s="11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2.75" customHeight="1">
      <c r="A602" s="11"/>
      <c r="B602" s="11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2.75" customHeight="1">
      <c r="A603" s="11"/>
      <c r="B603" s="11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2.75" customHeight="1">
      <c r="A604" s="11"/>
      <c r="B604" s="11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2.75" customHeight="1">
      <c r="A605" s="11"/>
      <c r="B605" s="11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2.75" customHeight="1">
      <c r="A606" s="11"/>
      <c r="B606" s="11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2.75" customHeight="1">
      <c r="A607" s="11"/>
      <c r="B607" s="11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2.75" customHeight="1">
      <c r="A608" s="11"/>
      <c r="B608" s="11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2.75" customHeight="1">
      <c r="A609" s="11"/>
      <c r="B609" s="11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2.75" customHeight="1">
      <c r="A610" s="11"/>
      <c r="B610" s="11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2.75" customHeight="1">
      <c r="A611" s="11"/>
      <c r="B611" s="11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2.75" customHeight="1">
      <c r="A612" s="11"/>
      <c r="B612" s="11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2.75" customHeight="1">
      <c r="A613" s="11"/>
      <c r="B613" s="11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2.75" customHeight="1">
      <c r="A614" s="11"/>
      <c r="B614" s="11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2.75" customHeight="1">
      <c r="A615" s="11"/>
      <c r="B615" s="11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2.75" customHeight="1">
      <c r="A616" s="11"/>
      <c r="B616" s="11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2.75" customHeight="1">
      <c r="A617" s="11"/>
      <c r="B617" s="11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2.75" customHeight="1">
      <c r="A618" s="11"/>
      <c r="B618" s="11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2.75" customHeight="1">
      <c r="A619" s="11"/>
      <c r="B619" s="11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2.75" customHeight="1">
      <c r="A620" s="11"/>
      <c r="B620" s="11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2.75" customHeight="1">
      <c r="A621" s="11"/>
      <c r="B621" s="11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2.75" customHeight="1">
      <c r="A622" s="11"/>
      <c r="B622" s="11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2.75" customHeight="1">
      <c r="A623" s="11"/>
      <c r="B623" s="11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2.75" customHeight="1">
      <c r="A624" s="11"/>
      <c r="B624" s="11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2.75" customHeight="1">
      <c r="A625" s="11"/>
      <c r="B625" s="11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2.75" customHeight="1">
      <c r="A626" s="11"/>
      <c r="B626" s="11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2.75" customHeight="1">
      <c r="A627" s="11"/>
      <c r="B627" s="11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2.75" customHeight="1">
      <c r="A628" s="11"/>
      <c r="B628" s="11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2.75" customHeight="1">
      <c r="A629" s="11"/>
      <c r="B629" s="11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2.75" customHeight="1">
      <c r="A630" s="11"/>
      <c r="B630" s="11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2.75" customHeight="1">
      <c r="A631" s="11"/>
      <c r="B631" s="11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2.75" customHeight="1">
      <c r="A632" s="11"/>
      <c r="B632" s="11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2.75" customHeight="1">
      <c r="A633" s="11"/>
      <c r="B633" s="11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2.75" customHeight="1">
      <c r="A634" s="11"/>
      <c r="B634" s="11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2.75" customHeight="1">
      <c r="A635" s="11"/>
      <c r="B635" s="11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2.75" customHeight="1">
      <c r="A636" s="11"/>
      <c r="B636" s="11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2.75" customHeight="1">
      <c r="A637" s="11"/>
      <c r="B637" s="11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2.75" customHeight="1">
      <c r="A638" s="11"/>
      <c r="B638" s="11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2.75" customHeight="1">
      <c r="A639" s="11"/>
      <c r="B639" s="11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2.75" customHeight="1">
      <c r="A640" s="11"/>
      <c r="B640" s="11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2.75" customHeight="1">
      <c r="A641" s="11"/>
      <c r="B641" s="11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2.75" customHeight="1">
      <c r="A642" s="11"/>
      <c r="B642" s="11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2.75" customHeight="1">
      <c r="A643" s="11"/>
      <c r="B643" s="11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2.75" customHeight="1">
      <c r="A644" s="11"/>
      <c r="B644" s="11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2.75" customHeight="1">
      <c r="A645" s="11"/>
      <c r="B645" s="11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2.75" customHeight="1">
      <c r="A646" s="11"/>
      <c r="B646" s="11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2.75" customHeight="1">
      <c r="A647" s="11"/>
      <c r="B647" s="11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2.75" customHeight="1">
      <c r="A648" s="11"/>
      <c r="B648" s="11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2.75" customHeight="1">
      <c r="A649" s="11"/>
      <c r="B649" s="11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2.75" customHeight="1">
      <c r="A650" s="11"/>
      <c r="B650" s="11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2.75" customHeight="1">
      <c r="A651" s="11"/>
      <c r="B651" s="11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2.75" customHeight="1">
      <c r="A652" s="11"/>
      <c r="B652" s="11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2.75" customHeight="1">
      <c r="A653" s="11"/>
      <c r="B653" s="11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2.75" customHeight="1">
      <c r="A654" s="11"/>
      <c r="B654" s="11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2.75" customHeight="1">
      <c r="A655" s="11"/>
      <c r="B655" s="11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2.75" customHeight="1">
      <c r="A656" s="11"/>
      <c r="B656" s="11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2.75" customHeight="1">
      <c r="A657" s="11"/>
      <c r="B657" s="11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2.75" customHeight="1">
      <c r="A658" s="11"/>
      <c r="B658" s="11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2.75" customHeight="1">
      <c r="A659" s="11"/>
      <c r="B659" s="11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2.75" customHeight="1">
      <c r="A660" s="11"/>
      <c r="B660" s="11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2.75" customHeight="1">
      <c r="A661" s="11"/>
      <c r="B661" s="11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2.75" customHeight="1">
      <c r="A662" s="11"/>
      <c r="B662" s="11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2.75" customHeight="1">
      <c r="A663" s="11"/>
      <c r="B663" s="11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2.75" customHeight="1">
      <c r="A664" s="11"/>
      <c r="B664" s="11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2.75" customHeight="1">
      <c r="A665" s="11"/>
      <c r="B665" s="11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2.75" customHeight="1">
      <c r="A666" s="11"/>
      <c r="B666" s="11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2.75" customHeight="1">
      <c r="A667" s="11"/>
      <c r="B667" s="11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2.75" customHeight="1">
      <c r="A668" s="11"/>
      <c r="B668" s="11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2.75" customHeight="1">
      <c r="A669" s="11"/>
      <c r="B669" s="11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2.75" customHeight="1">
      <c r="A670" s="11"/>
      <c r="B670" s="11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2.75" customHeight="1">
      <c r="A671" s="11"/>
      <c r="B671" s="11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2.75" customHeight="1">
      <c r="A672" s="11"/>
      <c r="B672" s="11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2.75" customHeight="1">
      <c r="A673" s="11"/>
      <c r="B673" s="11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2.75" customHeight="1">
      <c r="A674" s="11"/>
      <c r="B674" s="11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2.75" customHeight="1">
      <c r="A675" s="11"/>
      <c r="B675" s="11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2.75" customHeight="1">
      <c r="A676" s="11"/>
      <c r="B676" s="11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2.75" customHeight="1">
      <c r="A677" s="11"/>
      <c r="B677" s="11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2.75" customHeight="1">
      <c r="A678" s="11"/>
      <c r="B678" s="11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2.75" customHeight="1">
      <c r="A679" s="11"/>
      <c r="B679" s="11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2.75" customHeight="1">
      <c r="A680" s="11"/>
      <c r="B680" s="11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2.75" customHeight="1">
      <c r="A681" s="11"/>
      <c r="B681" s="11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2.75" customHeight="1">
      <c r="A682" s="11"/>
      <c r="B682" s="11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2.75" customHeight="1">
      <c r="A683" s="11"/>
      <c r="B683" s="11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2.75" customHeight="1">
      <c r="A684" s="11"/>
      <c r="B684" s="11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2.75" customHeight="1">
      <c r="A685" s="11"/>
      <c r="B685" s="11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2.75" customHeight="1">
      <c r="A686" s="11"/>
      <c r="B686" s="11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2.75" customHeight="1">
      <c r="A687" s="11"/>
      <c r="B687" s="11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2.75" customHeight="1">
      <c r="A688" s="11"/>
      <c r="B688" s="11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2.75" customHeight="1">
      <c r="A689" s="11"/>
      <c r="B689" s="11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2.75" customHeight="1">
      <c r="A690" s="11"/>
      <c r="B690" s="11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2.75" customHeight="1">
      <c r="A691" s="11"/>
      <c r="B691" s="11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2.75" customHeight="1">
      <c r="A692" s="11"/>
      <c r="B692" s="11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2.75" customHeight="1">
      <c r="A693" s="11"/>
      <c r="B693" s="11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2.75" customHeight="1">
      <c r="A694" s="11"/>
      <c r="B694" s="11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2.75" customHeight="1">
      <c r="A695" s="11"/>
      <c r="B695" s="11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2.75" customHeight="1">
      <c r="A696" s="11"/>
      <c r="B696" s="11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2.75" customHeight="1">
      <c r="A697" s="11"/>
      <c r="B697" s="11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2.75" customHeight="1">
      <c r="A698" s="11"/>
      <c r="B698" s="11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2.75" customHeight="1">
      <c r="A699" s="11"/>
      <c r="B699" s="11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2.75" customHeight="1">
      <c r="A700" s="11"/>
      <c r="B700" s="11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2.75" customHeight="1">
      <c r="A701" s="11"/>
      <c r="B701" s="11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2.75" customHeight="1">
      <c r="A702" s="11"/>
      <c r="B702" s="11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2.75" customHeight="1">
      <c r="A703" s="11"/>
      <c r="B703" s="11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2.75" customHeight="1">
      <c r="A704" s="11"/>
      <c r="B704" s="11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2.75" customHeight="1">
      <c r="A705" s="11"/>
      <c r="B705" s="11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2.75" customHeight="1">
      <c r="A706" s="11"/>
      <c r="B706" s="11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2.75" customHeight="1">
      <c r="A707" s="11"/>
      <c r="B707" s="11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2.75" customHeight="1">
      <c r="A708" s="11"/>
      <c r="B708" s="11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2.75" customHeight="1">
      <c r="A709" s="11"/>
      <c r="B709" s="11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2.75" customHeight="1">
      <c r="A710" s="11"/>
      <c r="B710" s="11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2.75" customHeight="1">
      <c r="A711" s="11"/>
      <c r="B711" s="11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2.75" customHeight="1">
      <c r="A712" s="11"/>
      <c r="B712" s="11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2.75" customHeight="1">
      <c r="A713" s="11"/>
      <c r="B713" s="11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2.75" customHeight="1">
      <c r="A714" s="11"/>
      <c r="B714" s="11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2.75" customHeight="1">
      <c r="A715" s="11"/>
      <c r="B715" s="11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2.75" customHeight="1">
      <c r="A716" s="11"/>
      <c r="B716" s="11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2.75" customHeight="1">
      <c r="A717" s="11"/>
      <c r="B717" s="11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2.75" customHeight="1">
      <c r="A718" s="11"/>
      <c r="B718" s="11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2.75" customHeight="1">
      <c r="A719" s="11"/>
      <c r="B719" s="11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2.75" customHeight="1">
      <c r="A720" s="11"/>
      <c r="B720" s="11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2.75" customHeight="1">
      <c r="A721" s="11"/>
      <c r="B721" s="11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2.75" customHeight="1">
      <c r="A722" s="11"/>
      <c r="B722" s="11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2.75" customHeight="1">
      <c r="A723" s="11"/>
      <c r="B723" s="11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2.75" customHeight="1">
      <c r="A724" s="11"/>
      <c r="B724" s="11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2.75" customHeight="1">
      <c r="A725" s="11"/>
      <c r="B725" s="11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2.75" customHeight="1">
      <c r="A726" s="11"/>
      <c r="B726" s="11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2.75" customHeight="1">
      <c r="A727" s="11"/>
      <c r="B727" s="11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2.75" customHeight="1">
      <c r="A728" s="11"/>
      <c r="B728" s="11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2.75" customHeight="1">
      <c r="A729" s="11"/>
      <c r="B729" s="11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2.75" customHeight="1">
      <c r="A730" s="11"/>
      <c r="B730" s="11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2.75" customHeight="1">
      <c r="A731" s="11"/>
      <c r="B731" s="11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2.75" customHeight="1">
      <c r="A732" s="11"/>
      <c r="B732" s="11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2.75" customHeight="1">
      <c r="A733" s="11"/>
      <c r="B733" s="11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2.75" customHeight="1">
      <c r="A734" s="11"/>
      <c r="B734" s="11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2.75" customHeight="1">
      <c r="A735" s="11"/>
      <c r="B735" s="11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2.75" customHeight="1">
      <c r="A736" s="11"/>
      <c r="B736" s="11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2.75" customHeight="1">
      <c r="A737" s="11"/>
      <c r="B737" s="11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2.75" customHeight="1">
      <c r="A738" s="11"/>
      <c r="B738" s="11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2.75" customHeight="1">
      <c r="A739" s="11"/>
      <c r="B739" s="11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2.75" customHeight="1">
      <c r="A740" s="11"/>
      <c r="B740" s="11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2.75" customHeight="1">
      <c r="A741" s="11"/>
      <c r="B741" s="11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2.75" customHeight="1">
      <c r="A742" s="11"/>
      <c r="B742" s="11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2.75" customHeight="1">
      <c r="A743" s="11"/>
      <c r="B743" s="11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2.75" customHeight="1">
      <c r="A744" s="11"/>
      <c r="B744" s="11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2.75" customHeight="1">
      <c r="A745" s="11"/>
      <c r="B745" s="11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2.75" customHeight="1">
      <c r="A746" s="11"/>
      <c r="B746" s="11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2.75" customHeight="1">
      <c r="A747" s="11"/>
      <c r="B747" s="11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2.75" customHeight="1">
      <c r="A748" s="11"/>
      <c r="B748" s="11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2.75" customHeight="1">
      <c r="A749" s="11"/>
      <c r="B749" s="11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2.75" customHeight="1">
      <c r="A750" s="11"/>
      <c r="B750" s="11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2.75" customHeight="1">
      <c r="A751" s="11"/>
      <c r="B751" s="11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2.75" customHeight="1">
      <c r="A752" s="11"/>
      <c r="B752" s="11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2.75" customHeight="1">
      <c r="A753" s="11"/>
      <c r="B753" s="11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2.75" customHeight="1">
      <c r="A754" s="11"/>
      <c r="B754" s="11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2.75" customHeight="1">
      <c r="A755" s="11"/>
      <c r="B755" s="11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2.75" customHeight="1">
      <c r="A756" s="11"/>
      <c r="B756" s="11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2.75" customHeight="1">
      <c r="A757" s="11"/>
      <c r="B757" s="11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2.75" customHeight="1">
      <c r="A758" s="11"/>
      <c r="B758" s="11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2.75" customHeight="1">
      <c r="A759" s="11"/>
      <c r="B759" s="11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2.75" customHeight="1">
      <c r="A760" s="11"/>
      <c r="B760" s="11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2.75" customHeight="1">
      <c r="A761" s="11"/>
      <c r="B761" s="11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2.75" customHeight="1">
      <c r="A762" s="11"/>
      <c r="B762" s="11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2.75" customHeight="1">
      <c r="A763" s="11"/>
      <c r="B763" s="11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2.75" customHeight="1">
      <c r="A764" s="11"/>
      <c r="B764" s="11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2.75" customHeight="1">
      <c r="A765" s="11"/>
      <c r="B765" s="11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2.75" customHeight="1">
      <c r="A766" s="11"/>
      <c r="B766" s="11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2.75" customHeight="1">
      <c r="A767" s="11"/>
      <c r="B767" s="11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2.75" customHeight="1">
      <c r="A768" s="11"/>
      <c r="B768" s="11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2.75" customHeight="1">
      <c r="A769" s="11"/>
      <c r="B769" s="11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2.75" customHeight="1">
      <c r="A770" s="11"/>
      <c r="B770" s="11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2.75" customHeight="1">
      <c r="A771" s="11"/>
      <c r="B771" s="11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2.75" customHeight="1">
      <c r="A772" s="11"/>
      <c r="B772" s="11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2.75" customHeight="1">
      <c r="A773" s="11"/>
      <c r="B773" s="11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2.75" customHeight="1">
      <c r="A774" s="11"/>
      <c r="B774" s="11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2.75" customHeight="1">
      <c r="A775" s="11"/>
      <c r="B775" s="11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2.75" customHeight="1">
      <c r="A776" s="11"/>
      <c r="B776" s="11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2.75" customHeight="1">
      <c r="A777" s="11"/>
      <c r="B777" s="11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2.75" customHeight="1">
      <c r="A778" s="11"/>
      <c r="B778" s="11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2.75" customHeight="1">
      <c r="A779" s="11"/>
      <c r="B779" s="11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2.75" customHeight="1">
      <c r="A780" s="11"/>
      <c r="B780" s="11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2.75" customHeight="1">
      <c r="A781" s="11"/>
      <c r="B781" s="11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2.75" customHeight="1">
      <c r="A782" s="11"/>
      <c r="B782" s="11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2.75" customHeight="1">
      <c r="A783" s="11"/>
      <c r="B783" s="11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2.75" customHeight="1">
      <c r="A784" s="11"/>
      <c r="B784" s="11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2.75" customHeight="1">
      <c r="A785" s="11"/>
      <c r="B785" s="11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2.75" customHeight="1">
      <c r="A786" s="11"/>
      <c r="B786" s="11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2.75" customHeight="1">
      <c r="A787" s="11"/>
      <c r="B787" s="11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2.75" customHeight="1">
      <c r="A788" s="11"/>
      <c r="B788" s="11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2.75" customHeight="1">
      <c r="A789" s="11"/>
      <c r="B789" s="11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2.75" customHeight="1">
      <c r="A790" s="11"/>
      <c r="B790" s="11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2.75" customHeight="1">
      <c r="A791" s="11"/>
      <c r="B791" s="11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2.75" customHeight="1">
      <c r="A792" s="11"/>
      <c r="B792" s="11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2.75" customHeight="1">
      <c r="A793" s="11"/>
      <c r="B793" s="11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2.75" customHeight="1">
      <c r="A794" s="11"/>
      <c r="B794" s="11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2.75" customHeight="1">
      <c r="A795" s="11"/>
      <c r="B795" s="11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2.75" customHeight="1">
      <c r="A796" s="11"/>
      <c r="B796" s="11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2.75" customHeight="1">
      <c r="A797" s="11"/>
      <c r="B797" s="11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2.75" customHeight="1">
      <c r="A798" s="11"/>
      <c r="B798" s="11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2.75" customHeight="1">
      <c r="A799" s="11"/>
      <c r="B799" s="11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2.75" customHeight="1">
      <c r="A800" s="11"/>
      <c r="B800" s="11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2.75" customHeight="1">
      <c r="A801" s="11"/>
      <c r="B801" s="11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2.75" customHeight="1">
      <c r="A802" s="11"/>
      <c r="B802" s="11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2.75" customHeight="1">
      <c r="A803" s="11"/>
      <c r="B803" s="11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2.75" customHeight="1">
      <c r="A804" s="11"/>
      <c r="B804" s="11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2.75" customHeight="1">
      <c r="A805" s="11"/>
      <c r="B805" s="11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2.75" customHeight="1">
      <c r="A806" s="11"/>
      <c r="B806" s="11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2.75" customHeight="1">
      <c r="A807" s="11"/>
      <c r="B807" s="11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2.75" customHeight="1">
      <c r="A808" s="11"/>
      <c r="B808" s="11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2.75" customHeight="1">
      <c r="A809" s="11"/>
      <c r="B809" s="11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2.75" customHeight="1">
      <c r="A810" s="11"/>
      <c r="B810" s="11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2.75" customHeight="1">
      <c r="A811" s="11"/>
      <c r="B811" s="11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2.75" customHeight="1">
      <c r="A812" s="11"/>
      <c r="B812" s="11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2.75" customHeight="1">
      <c r="A813" s="11"/>
      <c r="B813" s="11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2.75" customHeight="1">
      <c r="A814" s="11"/>
      <c r="B814" s="11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2.75" customHeight="1">
      <c r="A815" s="11"/>
      <c r="B815" s="11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2.75" customHeight="1">
      <c r="A816" s="11"/>
      <c r="B816" s="11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2.75" customHeight="1">
      <c r="A817" s="11"/>
      <c r="B817" s="11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2.75" customHeight="1">
      <c r="A818" s="11"/>
      <c r="B818" s="11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2.75" customHeight="1">
      <c r="A819" s="11"/>
      <c r="B819" s="11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2.75" customHeight="1">
      <c r="A820" s="11"/>
      <c r="B820" s="11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2.75" customHeight="1">
      <c r="A821" s="11"/>
      <c r="B821" s="11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2.75" customHeight="1">
      <c r="A822" s="11"/>
      <c r="B822" s="11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2.75" customHeight="1">
      <c r="A823" s="11"/>
      <c r="B823" s="11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2.75" customHeight="1">
      <c r="A824" s="11"/>
      <c r="B824" s="11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2.75" customHeight="1">
      <c r="A825" s="11"/>
      <c r="B825" s="11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2.75" customHeight="1">
      <c r="A826" s="11"/>
      <c r="B826" s="11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2.75" customHeight="1">
      <c r="A827" s="11"/>
      <c r="B827" s="11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2.75" customHeight="1">
      <c r="A828" s="11"/>
      <c r="B828" s="11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2.75" customHeight="1">
      <c r="A829" s="11"/>
      <c r="B829" s="11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2.75" customHeight="1">
      <c r="A830" s="11"/>
      <c r="B830" s="11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2.75" customHeight="1">
      <c r="A831" s="11"/>
      <c r="B831" s="11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2.75" customHeight="1">
      <c r="A832" s="11"/>
      <c r="B832" s="11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2.75" customHeight="1">
      <c r="A833" s="11"/>
      <c r="B833" s="11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2.75" customHeight="1">
      <c r="A834" s="11"/>
      <c r="B834" s="11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2.75" customHeight="1">
      <c r="A835" s="11"/>
      <c r="B835" s="11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2.75" customHeight="1">
      <c r="A836" s="11"/>
      <c r="B836" s="11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2.75" customHeight="1">
      <c r="A837" s="11"/>
      <c r="B837" s="11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2.75" customHeight="1">
      <c r="A838" s="11"/>
      <c r="B838" s="11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2.75" customHeight="1">
      <c r="A839" s="11"/>
      <c r="B839" s="11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2.75" customHeight="1">
      <c r="A840" s="11"/>
      <c r="B840" s="11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2.75" customHeight="1">
      <c r="A841" s="11"/>
      <c r="B841" s="11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2.75" customHeight="1">
      <c r="A842" s="11"/>
      <c r="B842" s="11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2.75" customHeight="1">
      <c r="A843" s="11"/>
      <c r="B843" s="11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2.75" customHeight="1">
      <c r="A844" s="11"/>
      <c r="B844" s="11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2.75" customHeight="1">
      <c r="A845" s="11"/>
      <c r="B845" s="11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2.75" customHeight="1">
      <c r="A846" s="11"/>
      <c r="B846" s="11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2.75" customHeight="1">
      <c r="A847" s="11"/>
      <c r="B847" s="11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2.75" customHeight="1">
      <c r="A848" s="11"/>
      <c r="B848" s="11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2.75" customHeight="1">
      <c r="A849" s="11"/>
      <c r="B849" s="11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2.75" customHeight="1">
      <c r="A850" s="11"/>
      <c r="B850" s="11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2.75" customHeight="1">
      <c r="A851" s="11"/>
      <c r="B851" s="11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2.75" customHeight="1">
      <c r="A852" s="11"/>
      <c r="B852" s="11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2.75" customHeight="1">
      <c r="A853" s="11"/>
      <c r="B853" s="11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2.75" customHeight="1">
      <c r="A854" s="11"/>
      <c r="B854" s="11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2.75" customHeight="1">
      <c r="A855" s="11"/>
      <c r="B855" s="11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2.75" customHeight="1">
      <c r="A856" s="11"/>
      <c r="B856" s="11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2.75" customHeight="1">
      <c r="A857" s="11"/>
      <c r="B857" s="11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2.75" customHeight="1">
      <c r="A858" s="11"/>
      <c r="B858" s="11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2.75" customHeight="1">
      <c r="A859" s="11"/>
      <c r="B859" s="11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2.75" customHeight="1">
      <c r="A860" s="11"/>
      <c r="B860" s="11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2.75" customHeight="1">
      <c r="A861" s="11"/>
      <c r="B861" s="11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2.75" customHeight="1">
      <c r="A862" s="11"/>
      <c r="B862" s="11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2.75" customHeight="1">
      <c r="A863" s="11"/>
      <c r="B863" s="11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2.75" customHeight="1">
      <c r="A864" s="11"/>
      <c r="B864" s="11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2.75" customHeight="1">
      <c r="A865" s="11"/>
      <c r="B865" s="11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2.75" customHeight="1">
      <c r="A866" s="11"/>
      <c r="B866" s="11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2.75" customHeight="1">
      <c r="A867" s="11"/>
      <c r="B867" s="11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2.75" customHeight="1">
      <c r="A868" s="11"/>
      <c r="B868" s="11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2.75" customHeight="1">
      <c r="A869" s="11"/>
      <c r="B869" s="11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2.75" customHeight="1">
      <c r="A870" s="11"/>
      <c r="B870" s="11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2.75" customHeight="1">
      <c r="A871" s="11"/>
      <c r="B871" s="11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2.75" customHeight="1">
      <c r="A872" s="11"/>
      <c r="B872" s="11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2.75" customHeight="1">
      <c r="A873" s="11"/>
      <c r="B873" s="11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2.75" customHeight="1">
      <c r="A874" s="11"/>
      <c r="B874" s="11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2.75" customHeight="1">
      <c r="A875" s="11"/>
      <c r="B875" s="11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2.75" customHeight="1">
      <c r="A876" s="11"/>
      <c r="B876" s="11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2.75" customHeight="1">
      <c r="A877" s="11"/>
      <c r="B877" s="11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2.75" customHeight="1">
      <c r="A878" s="11"/>
      <c r="B878" s="11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2.75" customHeight="1">
      <c r="A879" s="11"/>
      <c r="B879" s="11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2.75" customHeight="1">
      <c r="A880" s="11"/>
      <c r="B880" s="11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2.75" customHeight="1">
      <c r="A881" s="11"/>
      <c r="B881" s="11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2.75" customHeight="1">
      <c r="A882" s="11"/>
      <c r="B882" s="11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2.75" customHeight="1">
      <c r="A883" s="11"/>
      <c r="B883" s="11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2.75" customHeight="1">
      <c r="A884" s="11"/>
      <c r="B884" s="11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2.75" customHeight="1">
      <c r="A885" s="11"/>
      <c r="B885" s="11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2.75" customHeight="1">
      <c r="A886" s="11"/>
      <c r="B886" s="11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2.75" customHeight="1">
      <c r="A887" s="11"/>
      <c r="B887" s="11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2.75" customHeight="1">
      <c r="A888" s="11"/>
      <c r="B888" s="11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2.75" customHeight="1">
      <c r="A889" s="11"/>
      <c r="B889" s="11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2.75" customHeight="1">
      <c r="A890" s="11"/>
      <c r="B890" s="11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2.75" customHeight="1">
      <c r="A891" s="11"/>
      <c r="B891" s="11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2.75" customHeight="1">
      <c r="A892" s="11"/>
      <c r="B892" s="11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2.75" customHeight="1">
      <c r="A893" s="11"/>
      <c r="B893" s="11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2.75" customHeight="1">
      <c r="A894" s="11"/>
      <c r="B894" s="11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2.75" customHeight="1">
      <c r="A895" s="11"/>
      <c r="B895" s="11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2.75" customHeight="1">
      <c r="A896" s="11"/>
      <c r="B896" s="11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2.75" customHeight="1">
      <c r="A897" s="11"/>
      <c r="B897" s="11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2.75" customHeight="1">
      <c r="A898" s="11"/>
      <c r="B898" s="11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2.75" customHeight="1">
      <c r="A899" s="11"/>
      <c r="B899" s="11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2.75" customHeight="1">
      <c r="A900" s="11"/>
      <c r="B900" s="11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2.75" customHeight="1">
      <c r="A901" s="11"/>
      <c r="B901" s="11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2.75" customHeight="1">
      <c r="A902" s="11"/>
      <c r="B902" s="11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2.75" customHeight="1">
      <c r="A903" s="11"/>
      <c r="B903" s="11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2.75" customHeight="1">
      <c r="A904" s="11"/>
      <c r="B904" s="11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2.75" customHeight="1">
      <c r="A905" s="11"/>
      <c r="B905" s="11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2.75" customHeight="1">
      <c r="A906" s="11"/>
      <c r="B906" s="11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2.75" customHeight="1">
      <c r="A907" s="11"/>
      <c r="B907" s="11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2.75" customHeight="1">
      <c r="A908" s="11"/>
      <c r="B908" s="11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2.75" customHeight="1">
      <c r="A909" s="11"/>
      <c r="B909" s="11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2.75" customHeight="1">
      <c r="A910" s="11"/>
      <c r="B910" s="11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2.75" customHeight="1">
      <c r="A911" s="11"/>
      <c r="B911" s="11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2.75" customHeight="1">
      <c r="A912" s="11"/>
      <c r="B912" s="11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2.75" customHeight="1">
      <c r="A913" s="11"/>
      <c r="B913" s="11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2.75" customHeight="1">
      <c r="A914" s="11"/>
      <c r="B914" s="11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2.75" customHeight="1">
      <c r="A915" s="11"/>
      <c r="B915" s="11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2.75" customHeight="1">
      <c r="A916" s="11"/>
      <c r="B916" s="11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2.75" customHeight="1">
      <c r="A917" s="11"/>
      <c r="B917" s="11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2.75" customHeight="1">
      <c r="A918" s="11"/>
      <c r="B918" s="11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2.75" customHeight="1">
      <c r="A919" s="11"/>
      <c r="B919" s="11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2.75" customHeight="1">
      <c r="A920" s="11"/>
      <c r="B920" s="11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2.75" customHeight="1">
      <c r="A921" s="11"/>
      <c r="B921" s="11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2.75" customHeight="1">
      <c r="A922" s="11"/>
      <c r="B922" s="11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2.75" customHeight="1">
      <c r="A923" s="11"/>
      <c r="B923" s="11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2.75" customHeight="1">
      <c r="A924" s="11"/>
      <c r="B924" s="11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2.75" customHeight="1">
      <c r="A925" s="11"/>
      <c r="B925" s="11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2.75" customHeight="1">
      <c r="A926" s="11"/>
      <c r="B926" s="11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2.75" customHeight="1">
      <c r="A927" s="11"/>
      <c r="B927" s="11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2.75" customHeight="1">
      <c r="A928" s="11"/>
      <c r="B928" s="11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2.75" customHeight="1">
      <c r="A929" s="11"/>
      <c r="B929" s="11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2.75" customHeight="1">
      <c r="A930" s="11"/>
      <c r="B930" s="11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2.75" customHeight="1">
      <c r="A931" s="11"/>
      <c r="B931" s="11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2.75" customHeight="1">
      <c r="A932" s="11"/>
      <c r="B932" s="11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2.75" customHeight="1">
      <c r="A933" s="11"/>
      <c r="B933" s="11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2.75" customHeight="1">
      <c r="A934" s="11"/>
      <c r="B934" s="11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2.75" customHeight="1">
      <c r="A935" s="11"/>
      <c r="B935" s="11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2.75" customHeight="1">
      <c r="A936" s="11"/>
      <c r="B936" s="11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2.75" customHeight="1">
      <c r="A937" s="11"/>
      <c r="B937" s="11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2.75" customHeight="1">
      <c r="A938" s="11"/>
      <c r="B938" s="11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2.75" customHeight="1">
      <c r="A939" s="11"/>
      <c r="B939" s="11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2.75" customHeight="1">
      <c r="A940" s="11"/>
      <c r="B940" s="11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2.75" customHeight="1">
      <c r="A941" s="11"/>
      <c r="B941" s="11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2.75" customHeight="1">
      <c r="A942" s="11"/>
      <c r="B942" s="11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2.75" customHeight="1">
      <c r="A943" s="11"/>
      <c r="B943" s="11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2.75" customHeight="1">
      <c r="A944" s="11"/>
      <c r="B944" s="11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2.75" customHeight="1">
      <c r="A945" s="11"/>
      <c r="B945" s="11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2.75" customHeight="1">
      <c r="A946" s="11"/>
      <c r="B946" s="11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2.75" customHeight="1">
      <c r="A947" s="11"/>
      <c r="B947" s="11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2.75" customHeight="1">
      <c r="A948" s="11"/>
      <c r="B948" s="11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2.75" customHeight="1">
      <c r="A949" s="11"/>
      <c r="B949" s="11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2.75" customHeight="1">
      <c r="A950" s="11"/>
      <c r="B950" s="11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2.75" customHeight="1">
      <c r="A951" s="11"/>
      <c r="B951" s="11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2.75" customHeight="1">
      <c r="A952" s="11"/>
      <c r="B952" s="11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2.75" customHeight="1">
      <c r="A953" s="11"/>
      <c r="B953" s="11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2.75" customHeight="1">
      <c r="A954" s="11"/>
      <c r="B954" s="11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2.75" customHeight="1">
      <c r="A955" s="11"/>
      <c r="B955" s="11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2.75" customHeight="1">
      <c r="A956" s="11"/>
      <c r="B956" s="11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2.75" customHeight="1">
      <c r="A957" s="11"/>
      <c r="B957" s="11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2.75" customHeight="1">
      <c r="A958" s="11"/>
      <c r="B958" s="11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2.75" customHeight="1">
      <c r="A959" s="11"/>
      <c r="B959" s="11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2.75" customHeight="1">
      <c r="A960" s="11"/>
      <c r="B960" s="11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2.75" customHeight="1">
      <c r="A961" s="11"/>
      <c r="B961" s="11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2.75" customHeight="1">
      <c r="A962" s="11"/>
      <c r="B962" s="11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2.75" customHeight="1">
      <c r="A963" s="11"/>
      <c r="B963" s="11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2.75" customHeight="1">
      <c r="A964" s="11"/>
      <c r="B964" s="11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2.75" customHeight="1">
      <c r="A965" s="11"/>
      <c r="B965" s="11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2.75" customHeight="1">
      <c r="A966" s="11"/>
      <c r="B966" s="11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2.75" customHeight="1">
      <c r="A967" s="11"/>
      <c r="B967" s="11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2.75" customHeight="1">
      <c r="A968" s="11"/>
      <c r="B968" s="11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2.75" customHeight="1">
      <c r="A969" s="11"/>
      <c r="B969" s="11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2.75" customHeight="1">
      <c r="A970" s="11"/>
      <c r="B970" s="11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2.75" customHeight="1">
      <c r="A971" s="11"/>
      <c r="B971" s="11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2.75" customHeight="1">
      <c r="A972" s="11"/>
      <c r="B972" s="11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2.75" customHeight="1">
      <c r="A973" s="11"/>
      <c r="B973" s="11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2.75" customHeight="1">
      <c r="A974" s="11"/>
      <c r="B974" s="11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2.75" customHeight="1">
      <c r="A975" s="11"/>
      <c r="B975" s="11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2.75" customHeight="1">
      <c r="A976" s="11"/>
      <c r="B976" s="11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2.75" customHeight="1">
      <c r="A977" s="11"/>
      <c r="B977" s="11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2.75" customHeight="1">
      <c r="A978" s="11"/>
      <c r="B978" s="11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2.75" customHeight="1">
      <c r="A979" s="11"/>
      <c r="B979" s="11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2.75" customHeight="1">
      <c r="A980" s="11"/>
      <c r="B980" s="11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2.75" customHeight="1">
      <c r="A981" s="11"/>
      <c r="B981" s="11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2.75" customHeight="1">
      <c r="A982" s="11"/>
      <c r="B982" s="11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2.75" customHeight="1">
      <c r="A983" s="11"/>
      <c r="B983" s="11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2.75" customHeight="1">
      <c r="A984" s="11"/>
      <c r="B984" s="11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2.75" customHeight="1">
      <c r="A985" s="11"/>
      <c r="B985" s="11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2.75" customHeight="1">
      <c r="A986" s="11"/>
      <c r="B986" s="11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2.75" customHeight="1">
      <c r="A987" s="11"/>
      <c r="B987" s="11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2.75" customHeight="1">
      <c r="A988" s="11"/>
      <c r="B988" s="11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2.75" customHeight="1">
      <c r="A989" s="11"/>
      <c r="B989" s="11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2.75" customHeight="1">
      <c r="A990" s="11"/>
      <c r="B990" s="11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2.75" customHeight="1">
      <c r="A991" s="11"/>
      <c r="B991" s="11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2.75" customHeight="1">
      <c r="A992" s="11"/>
      <c r="B992" s="11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2.75" customHeight="1">
      <c r="A993" s="11"/>
      <c r="B993" s="11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</sheetData>
  <mergeCells count="10">
    <mergeCell ref="B6:R6"/>
    <mergeCell ref="B5:R5"/>
    <mergeCell ref="C52:Q52"/>
    <mergeCell ref="C11:Q11"/>
    <mergeCell ref="B9:R10"/>
    <mergeCell ref="C45:Q45"/>
    <mergeCell ref="C42:P42"/>
    <mergeCell ref="C28:Q28"/>
    <mergeCell ref="C25:P25"/>
    <mergeCell ref="B7:R7"/>
  </mergeCells>
  <pageMargins left="0.7" right="0.7" top="0.75" bottom="0.75" header="0.3" footer="0.3"/>
  <pageSetup scale="7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Z1000"/>
  <sheetViews>
    <sheetView topLeftCell="B28" zoomScale="85" zoomScaleNormal="85" workbookViewId="0">
      <selection activeCell="N48" sqref="N48"/>
    </sheetView>
  </sheetViews>
  <sheetFormatPr baseColWidth="10" defaultColWidth="14.42578125" defaultRowHeight="15" customHeight="1"/>
  <cols>
    <col min="1" max="1" width="1.7109375" hidden="1" customWidth="1"/>
    <col min="2" max="2" width="5.42578125" customWidth="1"/>
    <col min="3" max="3" width="15.85546875" customWidth="1"/>
    <col min="4" max="4" width="6.85546875" customWidth="1"/>
    <col min="5" max="5" width="7.85546875" customWidth="1"/>
    <col min="6" max="6" width="10.5703125" customWidth="1"/>
    <col min="7" max="7" width="7.28515625" customWidth="1"/>
    <col min="8" max="8" width="8.5703125" customWidth="1"/>
    <col min="9" max="9" width="8.42578125" customWidth="1"/>
    <col min="10" max="10" width="10.28515625" customWidth="1"/>
    <col min="11" max="11" width="14.140625" customWidth="1"/>
    <col min="12" max="12" width="4" customWidth="1"/>
    <col min="13" max="26" width="11.42578125" customWidth="1"/>
  </cols>
  <sheetData>
    <row r="1" spans="1:26" ht="12.75" customHeight="1">
      <c r="A1" s="11"/>
      <c r="B1" s="11"/>
      <c r="C1" s="2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2.75" customHeight="1">
      <c r="A2" s="11"/>
      <c r="B2" s="11"/>
      <c r="C2" s="2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11"/>
      <c r="B3" s="11"/>
      <c r="C3" s="2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1"/>
      <c r="B4" s="11"/>
      <c r="C4" s="2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2.75" customHeight="1">
      <c r="A5" s="11"/>
      <c r="B5" s="11"/>
      <c r="C5" s="2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>
      <c r="A6" s="292" t="s">
        <v>0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293" t="s">
        <v>1</v>
      </c>
      <c r="B7" s="291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5.75" customHeight="1">
      <c r="A8" s="311" t="s">
        <v>2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2"/>
      <c r="B9" s="2"/>
      <c r="C9" s="2"/>
      <c r="D9" s="3"/>
      <c r="E9" s="3"/>
      <c r="F9" s="3"/>
      <c r="G9" s="3"/>
      <c r="H9" s="3"/>
      <c r="I9" s="3"/>
      <c r="J9" s="3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00" t="s">
        <v>401</v>
      </c>
      <c r="B10" s="300"/>
      <c r="C10" s="300"/>
      <c r="D10" s="300"/>
      <c r="E10" s="300"/>
      <c r="F10" s="300"/>
      <c r="G10" s="300"/>
      <c r="H10" s="300"/>
      <c r="I10" s="300"/>
      <c r="J10" s="300"/>
      <c r="K10" s="300"/>
      <c r="L10" s="300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9.5" customHeight="1">
      <c r="A12" s="300"/>
      <c r="B12" s="300"/>
      <c r="C12" s="300"/>
      <c r="D12" s="300"/>
      <c r="E12" s="300"/>
      <c r="F12" s="300"/>
      <c r="G12" s="300"/>
      <c r="H12" s="300"/>
      <c r="I12" s="300"/>
      <c r="J12" s="300"/>
      <c r="K12" s="300"/>
      <c r="L12" s="300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8.75" customHeight="1">
      <c r="A13" s="11"/>
      <c r="B13" s="11"/>
      <c r="C13" s="210" t="s">
        <v>56</v>
      </c>
      <c r="D13" s="211" t="s">
        <v>57</v>
      </c>
      <c r="E13" s="211" t="s">
        <v>58</v>
      </c>
      <c r="F13" s="211" t="s">
        <v>59</v>
      </c>
      <c r="G13" s="211" t="s">
        <v>60</v>
      </c>
      <c r="H13" s="211" t="s">
        <v>61</v>
      </c>
      <c r="I13" s="211" t="s">
        <v>62</v>
      </c>
      <c r="J13" s="211" t="s">
        <v>63</v>
      </c>
      <c r="K13" s="212" t="s">
        <v>64</v>
      </c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9.5" customHeight="1">
      <c r="A14" s="11"/>
      <c r="B14" s="11"/>
      <c r="C14" s="6" t="s">
        <v>10</v>
      </c>
      <c r="D14" s="61">
        <v>15</v>
      </c>
      <c r="E14" s="61">
        <v>16</v>
      </c>
      <c r="F14" s="61">
        <v>15</v>
      </c>
      <c r="G14" s="61">
        <v>13</v>
      </c>
      <c r="H14" s="61">
        <v>14</v>
      </c>
      <c r="I14" s="61">
        <v>22</v>
      </c>
      <c r="J14" s="61">
        <v>45</v>
      </c>
      <c r="K14" s="62">
        <f t="shared" ref="K14:K25" si="0">SUM(D14:J14)</f>
        <v>140</v>
      </c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9.5" customHeight="1">
      <c r="A15" s="11"/>
      <c r="B15" s="11"/>
      <c r="C15" s="6" t="s">
        <v>11</v>
      </c>
      <c r="D15" s="61">
        <v>15</v>
      </c>
      <c r="E15" s="61">
        <v>10</v>
      </c>
      <c r="F15" s="61">
        <v>16</v>
      </c>
      <c r="G15" s="61">
        <v>10</v>
      </c>
      <c r="H15" s="61">
        <v>14</v>
      </c>
      <c r="I15" s="61">
        <v>23</v>
      </c>
      <c r="J15" s="61">
        <v>35</v>
      </c>
      <c r="K15" s="62">
        <f t="shared" si="0"/>
        <v>123</v>
      </c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9.5" customHeight="1">
      <c r="A16" s="11"/>
      <c r="B16" s="11"/>
      <c r="C16" s="6" t="s">
        <v>12</v>
      </c>
      <c r="D16" s="61">
        <v>17</v>
      </c>
      <c r="E16" s="61">
        <v>16</v>
      </c>
      <c r="F16" s="61">
        <v>19</v>
      </c>
      <c r="G16" s="61">
        <v>26</v>
      </c>
      <c r="H16" s="61">
        <v>23</v>
      </c>
      <c r="I16" s="61">
        <v>18</v>
      </c>
      <c r="J16" s="63">
        <v>32</v>
      </c>
      <c r="K16" s="62">
        <f t="shared" si="0"/>
        <v>151</v>
      </c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9.5" customHeight="1">
      <c r="A17" s="11"/>
      <c r="B17" s="11"/>
      <c r="C17" s="6" t="s">
        <v>13</v>
      </c>
      <c r="D17" s="61">
        <v>10</v>
      </c>
      <c r="E17" s="61">
        <v>10</v>
      </c>
      <c r="F17" s="61">
        <v>23</v>
      </c>
      <c r="G17" s="61">
        <v>13</v>
      </c>
      <c r="H17" s="61">
        <v>17</v>
      </c>
      <c r="I17" s="61">
        <v>26</v>
      </c>
      <c r="J17" s="61">
        <v>25</v>
      </c>
      <c r="K17" s="62">
        <f t="shared" si="0"/>
        <v>124</v>
      </c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9.5" customHeight="1">
      <c r="A18" s="11"/>
      <c r="B18" s="11"/>
      <c r="C18" s="6" t="s">
        <v>14</v>
      </c>
      <c r="D18" s="61">
        <v>20</v>
      </c>
      <c r="E18" s="61">
        <v>14</v>
      </c>
      <c r="F18" s="61">
        <v>17</v>
      </c>
      <c r="G18" s="61">
        <v>16</v>
      </c>
      <c r="H18" s="61">
        <v>13</v>
      </c>
      <c r="I18" s="61">
        <v>24</v>
      </c>
      <c r="J18" s="61">
        <v>41</v>
      </c>
      <c r="K18" s="62">
        <f t="shared" si="0"/>
        <v>145</v>
      </c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9.5" customHeight="1">
      <c r="A19" s="11"/>
      <c r="B19" s="11"/>
      <c r="C19" s="6" t="s">
        <v>15</v>
      </c>
      <c r="D19" s="61">
        <v>17</v>
      </c>
      <c r="E19" s="61">
        <v>11</v>
      </c>
      <c r="F19" s="61">
        <v>15</v>
      </c>
      <c r="G19" s="61">
        <v>23</v>
      </c>
      <c r="H19" s="61">
        <v>16</v>
      </c>
      <c r="I19" s="61">
        <v>15</v>
      </c>
      <c r="J19" s="61">
        <v>33</v>
      </c>
      <c r="K19" s="62">
        <f t="shared" si="0"/>
        <v>130</v>
      </c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9.5" customHeight="1">
      <c r="A20" s="11"/>
      <c r="B20" s="11"/>
      <c r="C20" s="6" t="s">
        <v>16</v>
      </c>
      <c r="D20" s="61">
        <v>29</v>
      </c>
      <c r="E20" s="61">
        <v>17</v>
      </c>
      <c r="F20" s="61">
        <v>13</v>
      </c>
      <c r="G20" s="61">
        <v>13</v>
      </c>
      <c r="H20" s="61">
        <v>12</v>
      </c>
      <c r="I20" s="61">
        <v>22</v>
      </c>
      <c r="J20" s="61">
        <v>37</v>
      </c>
      <c r="K20" s="62">
        <f t="shared" si="0"/>
        <v>143</v>
      </c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9.5" customHeight="1">
      <c r="A21" s="11"/>
      <c r="B21" s="11"/>
      <c r="C21" s="6" t="s">
        <v>17</v>
      </c>
      <c r="D21" s="61">
        <v>11</v>
      </c>
      <c r="E21" s="61">
        <v>23</v>
      </c>
      <c r="F21" s="61">
        <v>15</v>
      </c>
      <c r="G21" s="61">
        <v>20</v>
      </c>
      <c r="H21" s="61">
        <v>18</v>
      </c>
      <c r="I21" s="61">
        <v>29</v>
      </c>
      <c r="J21" s="61">
        <v>25</v>
      </c>
      <c r="K21" s="62">
        <f t="shared" si="0"/>
        <v>141</v>
      </c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9.5" customHeight="1">
      <c r="A22" s="11"/>
      <c r="B22" s="11"/>
      <c r="C22" s="6" t="s">
        <v>18</v>
      </c>
      <c r="D22" s="61">
        <v>16</v>
      </c>
      <c r="E22" s="61">
        <v>13</v>
      </c>
      <c r="F22" s="61">
        <v>13</v>
      </c>
      <c r="G22" s="61">
        <v>7</v>
      </c>
      <c r="H22" s="61">
        <v>25</v>
      </c>
      <c r="I22" s="61">
        <v>15</v>
      </c>
      <c r="J22" s="61">
        <v>22</v>
      </c>
      <c r="K22" s="62">
        <f t="shared" si="0"/>
        <v>111</v>
      </c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9.5" customHeight="1">
      <c r="A23" s="11"/>
      <c r="B23" s="11"/>
      <c r="C23" s="6" t="s">
        <v>19</v>
      </c>
      <c r="D23" s="61">
        <v>24</v>
      </c>
      <c r="E23" s="61">
        <v>18</v>
      </c>
      <c r="F23" s="61">
        <v>12</v>
      </c>
      <c r="G23" s="61">
        <v>22</v>
      </c>
      <c r="H23" s="61">
        <v>12</v>
      </c>
      <c r="I23" s="61">
        <v>16</v>
      </c>
      <c r="J23" s="61">
        <v>19</v>
      </c>
      <c r="K23" s="62">
        <f t="shared" si="0"/>
        <v>123</v>
      </c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9.5" customHeight="1">
      <c r="A24" s="11"/>
      <c r="B24" s="11"/>
      <c r="C24" s="6" t="s">
        <v>20</v>
      </c>
      <c r="D24" s="61">
        <v>20</v>
      </c>
      <c r="E24" s="61">
        <v>14</v>
      </c>
      <c r="F24" s="61">
        <v>11</v>
      </c>
      <c r="G24" s="61">
        <v>10</v>
      </c>
      <c r="H24" s="61">
        <v>7</v>
      </c>
      <c r="I24" s="61">
        <v>13</v>
      </c>
      <c r="J24" s="61">
        <v>23</v>
      </c>
      <c r="K24" s="62">
        <f t="shared" si="0"/>
        <v>98</v>
      </c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9.5" customHeight="1">
      <c r="A25" s="11"/>
      <c r="B25" s="11"/>
      <c r="C25" s="6" t="s">
        <v>21</v>
      </c>
      <c r="D25" s="61">
        <v>27</v>
      </c>
      <c r="E25" s="61">
        <v>15</v>
      </c>
      <c r="F25" s="61">
        <v>15</v>
      </c>
      <c r="G25" s="61">
        <v>13</v>
      </c>
      <c r="H25" s="61">
        <v>17</v>
      </c>
      <c r="I25" s="61">
        <v>23</v>
      </c>
      <c r="J25" s="61">
        <v>23</v>
      </c>
      <c r="K25" s="62">
        <f t="shared" si="0"/>
        <v>133</v>
      </c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9.5" customHeight="1">
      <c r="A26" s="11"/>
      <c r="B26" s="11"/>
      <c r="C26" s="71" t="s">
        <v>28</v>
      </c>
      <c r="D26" s="72">
        <f t="shared" ref="D26:K26" si="1">SUM(D14:D25)</f>
        <v>221</v>
      </c>
      <c r="E26" s="72">
        <f t="shared" si="1"/>
        <v>177</v>
      </c>
      <c r="F26" s="72">
        <f t="shared" si="1"/>
        <v>184</v>
      </c>
      <c r="G26" s="72">
        <f t="shared" si="1"/>
        <v>186</v>
      </c>
      <c r="H26" s="72">
        <f t="shared" si="1"/>
        <v>188</v>
      </c>
      <c r="I26" s="72">
        <f t="shared" si="1"/>
        <v>246</v>
      </c>
      <c r="J26" s="72">
        <f t="shared" si="1"/>
        <v>360</v>
      </c>
      <c r="K26" s="7">
        <f t="shared" si="1"/>
        <v>1562</v>
      </c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7.25" customHeight="1">
      <c r="A27" s="11"/>
      <c r="B27" s="11"/>
      <c r="C27" s="2" t="s">
        <v>65</v>
      </c>
      <c r="D27" s="35"/>
      <c r="E27" s="35"/>
      <c r="F27" s="35"/>
      <c r="G27" s="35"/>
      <c r="H27" s="35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2.75" customHeight="1">
      <c r="A28" s="11"/>
      <c r="B28" s="11"/>
      <c r="C28" s="2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2.75" customHeight="1">
      <c r="A29" s="11"/>
      <c r="B29" s="11"/>
      <c r="C29" s="2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2.75" customHeight="1">
      <c r="A30" s="11"/>
      <c r="B30" s="11"/>
      <c r="C30" s="2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2.75" customHeight="1">
      <c r="A31" s="11"/>
      <c r="B31" s="11"/>
      <c r="C31" s="2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2.75" customHeight="1">
      <c r="A32" s="11"/>
      <c r="B32" s="11"/>
      <c r="C32" s="2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2.75" customHeight="1">
      <c r="A33" s="11"/>
      <c r="B33" s="11"/>
      <c r="C33" s="2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2.75" customHeight="1">
      <c r="A34" s="11"/>
      <c r="B34" s="11"/>
      <c r="C34" s="2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64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2.75" customHeight="1">
      <c r="A35" s="11"/>
      <c r="B35" s="11"/>
      <c r="C35" s="2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2.75" customHeight="1">
      <c r="A36" s="11"/>
      <c r="B36" s="11"/>
      <c r="C36" s="2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2.75" customHeight="1">
      <c r="A37" s="11"/>
      <c r="B37" s="11"/>
      <c r="C37" s="2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2.75" customHeight="1">
      <c r="A38" s="11"/>
      <c r="B38" s="11"/>
      <c r="C38" s="2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2.75" customHeight="1">
      <c r="A39" s="11"/>
      <c r="B39" s="11"/>
      <c r="C39" s="2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2.75" customHeight="1">
      <c r="A40" s="11"/>
      <c r="B40" s="11"/>
      <c r="C40" s="2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2.75" customHeight="1">
      <c r="A41" s="11"/>
      <c r="B41" s="11"/>
      <c r="C41" s="2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2.75" customHeight="1">
      <c r="A42" s="11"/>
      <c r="B42" s="11"/>
      <c r="C42" s="2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2.75" customHeight="1">
      <c r="A43" s="11"/>
      <c r="B43" s="11"/>
      <c r="C43" s="2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2.75" customHeight="1">
      <c r="A44" s="11"/>
      <c r="B44" s="11"/>
      <c r="C44" s="2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2.75" customHeight="1">
      <c r="A45" s="11"/>
      <c r="B45" s="11"/>
      <c r="C45" s="2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2.75" customHeight="1">
      <c r="A46" s="11"/>
      <c r="B46" s="11"/>
      <c r="C46" s="2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2.75" customHeight="1">
      <c r="A47" s="11"/>
      <c r="B47" s="11"/>
      <c r="C47" s="2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2.75" customHeight="1">
      <c r="A48" s="11"/>
      <c r="B48" s="11"/>
      <c r="C48" s="2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2.75" customHeight="1">
      <c r="A49" s="11"/>
      <c r="B49" s="11"/>
      <c r="C49" s="2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2.75" customHeight="1">
      <c r="A50" s="11"/>
      <c r="B50" s="11"/>
      <c r="C50" s="2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2.75" customHeight="1">
      <c r="A51" s="11"/>
      <c r="B51" s="11"/>
      <c r="C51" s="2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2.75" customHeight="1">
      <c r="A52" s="11"/>
      <c r="B52" s="11"/>
      <c r="C52" s="2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2.75" customHeight="1">
      <c r="A53" s="11"/>
      <c r="B53" s="11"/>
      <c r="C53" s="2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2.75" customHeight="1">
      <c r="A54" s="11"/>
      <c r="B54" s="11"/>
      <c r="C54" s="2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2.75" customHeight="1">
      <c r="A55" s="11"/>
      <c r="B55" s="11"/>
      <c r="C55" s="2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2.75" customHeight="1">
      <c r="A56" s="11"/>
      <c r="B56" s="11"/>
      <c r="C56" s="2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2.75" customHeight="1">
      <c r="A57" s="11"/>
      <c r="B57" s="11"/>
      <c r="C57" s="2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2.75" customHeight="1">
      <c r="A58" s="11"/>
      <c r="B58" s="11"/>
      <c r="C58" s="2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2.75" customHeight="1">
      <c r="A59" s="11"/>
      <c r="B59" s="11"/>
      <c r="C59" s="2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2.75" customHeight="1">
      <c r="A60" s="11"/>
      <c r="B60" s="11"/>
      <c r="C60" s="2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2.75" customHeight="1">
      <c r="A61" s="11"/>
      <c r="B61" s="11"/>
      <c r="C61" s="2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2.75" customHeight="1">
      <c r="A62" s="11"/>
      <c r="B62" s="11"/>
      <c r="C62" s="2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2.75" customHeight="1">
      <c r="A63" s="11"/>
      <c r="B63" s="11"/>
      <c r="C63" s="2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2.75" customHeight="1">
      <c r="A64" s="11"/>
      <c r="B64" s="11"/>
      <c r="C64" s="2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2.75" customHeight="1">
      <c r="A65" s="11"/>
      <c r="B65" s="11"/>
      <c r="C65" s="2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2.75" customHeight="1">
      <c r="A66" s="11"/>
      <c r="B66" s="11"/>
      <c r="C66" s="2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2.75" customHeight="1">
      <c r="A67" s="11"/>
      <c r="B67" s="11"/>
      <c r="C67" s="2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2.75" customHeight="1">
      <c r="A68" s="11"/>
      <c r="B68" s="11"/>
      <c r="C68" s="2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2.75" customHeight="1">
      <c r="A69" s="11"/>
      <c r="B69" s="11"/>
      <c r="C69" s="2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2.75" customHeight="1">
      <c r="A70" s="11"/>
      <c r="B70" s="11"/>
      <c r="C70" s="2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2.75" customHeight="1">
      <c r="A71" s="11"/>
      <c r="B71" s="11"/>
      <c r="C71" s="2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2.75" customHeight="1">
      <c r="A72" s="11"/>
      <c r="B72" s="11"/>
      <c r="C72" s="2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2.75" customHeight="1">
      <c r="A73" s="11"/>
      <c r="B73" s="11"/>
      <c r="C73" s="2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2.75" customHeight="1">
      <c r="A74" s="11"/>
      <c r="B74" s="11"/>
      <c r="C74" s="2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2.75" customHeight="1">
      <c r="A75" s="11"/>
      <c r="B75" s="11"/>
      <c r="C75" s="2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2.75" customHeight="1">
      <c r="A76" s="11"/>
      <c r="B76" s="11"/>
      <c r="C76" s="2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2.75" customHeight="1">
      <c r="A77" s="11"/>
      <c r="B77" s="11"/>
      <c r="C77" s="2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2.75" customHeight="1">
      <c r="A78" s="11"/>
      <c r="B78" s="11"/>
      <c r="C78" s="2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2.75" customHeight="1">
      <c r="A79" s="11"/>
      <c r="B79" s="11"/>
      <c r="C79" s="2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2.75" customHeight="1">
      <c r="A80" s="11"/>
      <c r="B80" s="11"/>
      <c r="C80" s="2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2.75" customHeight="1">
      <c r="A81" s="11"/>
      <c r="B81" s="11"/>
      <c r="C81" s="2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2.75" customHeight="1">
      <c r="A82" s="11"/>
      <c r="B82" s="11"/>
      <c r="C82" s="2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2.75" customHeight="1">
      <c r="A83" s="11"/>
      <c r="B83" s="11"/>
      <c r="C83" s="2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2.75" customHeight="1">
      <c r="A84" s="11"/>
      <c r="B84" s="11"/>
      <c r="C84" s="2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2.75" customHeight="1">
      <c r="A85" s="11"/>
      <c r="B85" s="11"/>
      <c r="C85" s="2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2.75" customHeight="1">
      <c r="A86" s="11"/>
      <c r="B86" s="11"/>
      <c r="C86" s="2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2.75" customHeight="1">
      <c r="A87" s="11"/>
      <c r="B87" s="11"/>
      <c r="C87" s="2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2.75" customHeight="1">
      <c r="A88" s="11"/>
      <c r="B88" s="11"/>
      <c r="C88" s="2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2.75" customHeight="1">
      <c r="A89" s="11"/>
      <c r="B89" s="11"/>
      <c r="C89" s="2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2.75" customHeight="1">
      <c r="A90" s="11"/>
      <c r="B90" s="11"/>
      <c r="C90" s="2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2.75" customHeight="1">
      <c r="A91" s="11"/>
      <c r="B91" s="11"/>
      <c r="C91" s="2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2.75" customHeight="1">
      <c r="A92" s="11"/>
      <c r="B92" s="11"/>
      <c r="C92" s="2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2.75" customHeight="1">
      <c r="A93" s="11"/>
      <c r="B93" s="11"/>
      <c r="C93" s="2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2.75" customHeight="1">
      <c r="A94" s="11"/>
      <c r="B94" s="11"/>
      <c r="C94" s="2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2.75" customHeight="1">
      <c r="A95" s="11"/>
      <c r="B95" s="11"/>
      <c r="C95" s="2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2.75" customHeight="1">
      <c r="A96" s="11"/>
      <c r="B96" s="11"/>
      <c r="C96" s="2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2.75" customHeight="1">
      <c r="A97" s="11"/>
      <c r="B97" s="11"/>
      <c r="C97" s="2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2.75" customHeight="1">
      <c r="A98" s="11"/>
      <c r="B98" s="11"/>
      <c r="C98" s="2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2.75" customHeight="1">
      <c r="A99" s="11"/>
      <c r="B99" s="11"/>
      <c r="C99" s="2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2.75" customHeight="1">
      <c r="A100" s="11"/>
      <c r="B100" s="11"/>
      <c r="C100" s="2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2.75" customHeight="1">
      <c r="A101" s="11"/>
      <c r="B101" s="11"/>
      <c r="C101" s="2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2.75" customHeight="1">
      <c r="A102" s="11"/>
      <c r="B102" s="11"/>
      <c r="C102" s="2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2.75" customHeight="1">
      <c r="A103" s="11"/>
      <c r="B103" s="11"/>
      <c r="C103" s="2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2.75" customHeight="1">
      <c r="A104" s="11"/>
      <c r="B104" s="11"/>
      <c r="C104" s="2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.75" customHeight="1">
      <c r="A105" s="11"/>
      <c r="B105" s="11"/>
      <c r="C105" s="2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.75" customHeight="1">
      <c r="A106" s="11"/>
      <c r="B106" s="11"/>
      <c r="C106" s="2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2.75" customHeight="1">
      <c r="A107" s="11"/>
      <c r="B107" s="11"/>
      <c r="C107" s="2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2.75" customHeight="1">
      <c r="A108" s="11"/>
      <c r="B108" s="11"/>
      <c r="C108" s="2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2.75" customHeight="1">
      <c r="A109" s="11"/>
      <c r="B109" s="11"/>
      <c r="C109" s="2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2.75" customHeight="1">
      <c r="A110" s="11"/>
      <c r="B110" s="11"/>
      <c r="C110" s="2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2.75" customHeight="1">
      <c r="A111" s="11"/>
      <c r="B111" s="11"/>
      <c r="C111" s="2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2.75" customHeight="1">
      <c r="A112" s="11"/>
      <c r="B112" s="11"/>
      <c r="C112" s="2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2.75" customHeight="1">
      <c r="A113" s="11"/>
      <c r="B113" s="11"/>
      <c r="C113" s="2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2.75" customHeight="1">
      <c r="A114" s="11"/>
      <c r="B114" s="11"/>
      <c r="C114" s="2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2.75" customHeight="1">
      <c r="A115" s="11"/>
      <c r="B115" s="11"/>
      <c r="C115" s="2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2.75" customHeight="1">
      <c r="A116" s="11"/>
      <c r="B116" s="11"/>
      <c r="C116" s="2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2.75" customHeight="1">
      <c r="A117" s="11"/>
      <c r="B117" s="11"/>
      <c r="C117" s="2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2.75" customHeight="1">
      <c r="A118" s="11"/>
      <c r="B118" s="11"/>
      <c r="C118" s="2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2.75" customHeight="1">
      <c r="A119" s="11"/>
      <c r="B119" s="11"/>
      <c r="C119" s="2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2.75" customHeight="1">
      <c r="A120" s="11"/>
      <c r="B120" s="11"/>
      <c r="C120" s="2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2.75" customHeight="1">
      <c r="A121" s="11"/>
      <c r="B121" s="11"/>
      <c r="C121" s="2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2.75" customHeight="1">
      <c r="A122" s="11"/>
      <c r="B122" s="11"/>
      <c r="C122" s="2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2.75" customHeight="1">
      <c r="A123" s="11"/>
      <c r="B123" s="11"/>
      <c r="C123" s="2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2.75" customHeight="1">
      <c r="A124" s="11"/>
      <c r="B124" s="11"/>
      <c r="C124" s="2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2.75" customHeight="1">
      <c r="A125" s="11"/>
      <c r="B125" s="11"/>
      <c r="C125" s="2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2.75" customHeight="1">
      <c r="A126" s="11"/>
      <c r="B126" s="11"/>
      <c r="C126" s="2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2.75" customHeight="1">
      <c r="A127" s="11"/>
      <c r="B127" s="11"/>
      <c r="C127" s="2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2.75" customHeight="1">
      <c r="A128" s="11"/>
      <c r="B128" s="11"/>
      <c r="C128" s="2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2.75" customHeight="1">
      <c r="A129" s="11"/>
      <c r="B129" s="11"/>
      <c r="C129" s="2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2.75" customHeight="1">
      <c r="A130" s="11"/>
      <c r="B130" s="11"/>
      <c r="C130" s="2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2.75" customHeight="1">
      <c r="A131" s="11"/>
      <c r="B131" s="11"/>
      <c r="C131" s="2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2.75" customHeight="1">
      <c r="A132" s="11"/>
      <c r="B132" s="11"/>
      <c r="C132" s="2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2.75" customHeight="1">
      <c r="A133" s="11"/>
      <c r="B133" s="11"/>
      <c r="C133" s="2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2.75" customHeight="1">
      <c r="A134" s="11"/>
      <c r="B134" s="11"/>
      <c r="C134" s="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2.75" customHeight="1">
      <c r="A135" s="11"/>
      <c r="B135" s="11"/>
      <c r="C135" s="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2.75" customHeight="1">
      <c r="A136" s="11"/>
      <c r="B136" s="11"/>
      <c r="C136" s="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2.75" customHeight="1">
      <c r="A137" s="11"/>
      <c r="B137" s="11"/>
      <c r="C137" s="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2.75" customHeight="1">
      <c r="A138" s="11"/>
      <c r="B138" s="11"/>
      <c r="C138" s="2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2.75" customHeight="1">
      <c r="A139" s="11"/>
      <c r="B139" s="11"/>
      <c r="C139" s="2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2.75" customHeight="1">
      <c r="A140" s="11"/>
      <c r="B140" s="11"/>
      <c r="C140" s="2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2.75" customHeight="1">
      <c r="A141" s="11"/>
      <c r="B141" s="11"/>
      <c r="C141" s="2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2.75" customHeight="1">
      <c r="A142" s="11"/>
      <c r="B142" s="11"/>
      <c r="C142" s="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2.75" customHeight="1">
      <c r="A143" s="11"/>
      <c r="B143" s="11"/>
      <c r="C143" s="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2.75" customHeight="1">
      <c r="A144" s="11"/>
      <c r="B144" s="11"/>
      <c r="C144" s="2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2.75" customHeight="1">
      <c r="A145" s="11"/>
      <c r="B145" s="11"/>
      <c r="C145" s="2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2.75" customHeight="1">
      <c r="A146" s="11"/>
      <c r="B146" s="11"/>
      <c r="C146" s="2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2.75" customHeight="1">
      <c r="A147" s="11"/>
      <c r="B147" s="11"/>
      <c r="C147" s="2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2.75" customHeight="1">
      <c r="A148" s="11"/>
      <c r="B148" s="11"/>
      <c r="C148" s="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2.75" customHeight="1">
      <c r="A149" s="11"/>
      <c r="B149" s="11"/>
      <c r="C149" s="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2.75" customHeight="1">
      <c r="A150" s="11"/>
      <c r="B150" s="11"/>
      <c r="C150" s="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2.75" customHeight="1">
      <c r="A151" s="11"/>
      <c r="B151" s="11"/>
      <c r="C151" s="2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2.75" customHeight="1">
      <c r="A152" s="11"/>
      <c r="B152" s="11"/>
      <c r="C152" s="2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2.75" customHeight="1">
      <c r="A153" s="11"/>
      <c r="B153" s="11"/>
      <c r="C153" s="2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2.75" customHeight="1">
      <c r="A154" s="11"/>
      <c r="B154" s="11"/>
      <c r="C154" s="2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2.75" customHeight="1">
      <c r="A155" s="11"/>
      <c r="B155" s="11"/>
      <c r="C155" s="2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2.75" customHeight="1">
      <c r="A156" s="11"/>
      <c r="B156" s="11"/>
      <c r="C156" s="2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2.75" customHeight="1">
      <c r="A157" s="11"/>
      <c r="B157" s="11"/>
      <c r="C157" s="2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2.75" customHeight="1">
      <c r="A158" s="11"/>
      <c r="B158" s="11"/>
      <c r="C158" s="2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2.75" customHeight="1">
      <c r="A159" s="11"/>
      <c r="B159" s="11"/>
      <c r="C159" s="2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2.75" customHeight="1">
      <c r="A160" s="11"/>
      <c r="B160" s="11"/>
      <c r="C160" s="2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2.75" customHeight="1">
      <c r="A161" s="11"/>
      <c r="B161" s="11"/>
      <c r="C161" s="2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2.75" customHeight="1">
      <c r="A162" s="11"/>
      <c r="B162" s="11"/>
      <c r="C162" s="2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2.75" customHeight="1">
      <c r="A163" s="11"/>
      <c r="B163" s="11"/>
      <c r="C163" s="2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2.75" customHeight="1">
      <c r="A164" s="11"/>
      <c r="B164" s="11"/>
      <c r="C164" s="2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2.75" customHeight="1">
      <c r="A165" s="11"/>
      <c r="B165" s="11"/>
      <c r="C165" s="2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2.75" customHeight="1">
      <c r="A166" s="11"/>
      <c r="B166" s="11"/>
      <c r="C166" s="2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2.75" customHeight="1">
      <c r="A167" s="11"/>
      <c r="B167" s="11"/>
      <c r="C167" s="2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2.75" customHeight="1">
      <c r="A168" s="11"/>
      <c r="B168" s="11"/>
      <c r="C168" s="2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2.75" customHeight="1">
      <c r="A169" s="11"/>
      <c r="B169" s="11"/>
      <c r="C169" s="2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2.75" customHeight="1">
      <c r="A170" s="11"/>
      <c r="B170" s="11"/>
      <c r="C170" s="2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2.75" customHeight="1">
      <c r="A171" s="11"/>
      <c r="B171" s="11"/>
      <c r="C171" s="2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2.75" customHeight="1">
      <c r="A172" s="11"/>
      <c r="B172" s="11"/>
      <c r="C172" s="2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2.75" customHeight="1">
      <c r="A173" s="11"/>
      <c r="B173" s="11"/>
      <c r="C173" s="2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2.75" customHeight="1">
      <c r="A174" s="11"/>
      <c r="B174" s="11"/>
      <c r="C174" s="2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2.75" customHeight="1">
      <c r="A175" s="11"/>
      <c r="B175" s="11"/>
      <c r="C175" s="2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2.75" customHeight="1">
      <c r="A176" s="11"/>
      <c r="B176" s="11"/>
      <c r="C176" s="2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2.75" customHeight="1">
      <c r="A177" s="11"/>
      <c r="B177" s="11"/>
      <c r="C177" s="2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2.75" customHeight="1">
      <c r="A178" s="11"/>
      <c r="B178" s="11"/>
      <c r="C178" s="2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2.75" customHeight="1">
      <c r="A179" s="11"/>
      <c r="B179" s="11"/>
      <c r="C179" s="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2.75" customHeight="1">
      <c r="A180" s="11"/>
      <c r="B180" s="11"/>
      <c r="C180" s="2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2.75" customHeight="1">
      <c r="A181" s="11"/>
      <c r="B181" s="11"/>
      <c r="C181" s="2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2.75" customHeight="1">
      <c r="A182" s="11"/>
      <c r="B182" s="11"/>
      <c r="C182" s="2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2.75" customHeight="1">
      <c r="A183" s="11"/>
      <c r="B183" s="11"/>
      <c r="C183" s="2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2.75" customHeight="1">
      <c r="A184" s="11"/>
      <c r="B184" s="11"/>
      <c r="C184" s="2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2.75" customHeight="1">
      <c r="A185" s="11"/>
      <c r="B185" s="11"/>
      <c r="C185" s="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2.75" customHeight="1">
      <c r="A186" s="11"/>
      <c r="B186" s="11"/>
      <c r="C186" s="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2.75" customHeight="1">
      <c r="A187" s="11"/>
      <c r="B187" s="11"/>
      <c r="C187" s="2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2.75" customHeight="1">
      <c r="A188" s="11"/>
      <c r="B188" s="11"/>
      <c r="C188" s="2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2.75" customHeight="1">
      <c r="A189" s="11"/>
      <c r="B189" s="11"/>
      <c r="C189" s="2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2.75" customHeight="1">
      <c r="A190" s="11"/>
      <c r="B190" s="11"/>
      <c r="C190" s="2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2.75" customHeight="1">
      <c r="A191" s="11"/>
      <c r="B191" s="11"/>
      <c r="C191" s="2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2.75" customHeight="1">
      <c r="A192" s="11"/>
      <c r="B192" s="11"/>
      <c r="C192" s="2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2.75" customHeight="1">
      <c r="A193" s="11"/>
      <c r="B193" s="11"/>
      <c r="C193" s="2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2.75" customHeight="1">
      <c r="A194" s="11"/>
      <c r="B194" s="11"/>
      <c r="C194" s="2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2.75" customHeight="1">
      <c r="A195" s="11"/>
      <c r="B195" s="11"/>
      <c r="C195" s="2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2.75" customHeight="1">
      <c r="A196" s="11"/>
      <c r="B196" s="11"/>
      <c r="C196" s="2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2.75" customHeight="1">
      <c r="A197" s="11"/>
      <c r="B197" s="11"/>
      <c r="C197" s="2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2.75" customHeight="1">
      <c r="A198" s="11"/>
      <c r="B198" s="11"/>
      <c r="C198" s="2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2.75" customHeight="1">
      <c r="A199" s="11"/>
      <c r="B199" s="11"/>
      <c r="C199" s="2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2.75" customHeight="1">
      <c r="A200" s="11"/>
      <c r="B200" s="11"/>
      <c r="C200" s="2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2.75" customHeight="1">
      <c r="A201" s="11"/>
      <c r="B201" s="11"/>
      <c r="C201" s="2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2.75" customHeight="1">
      <c r="A202" s="11"/>
      <c r="B202" s="11"/>
      <c r="C202" s="2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2.75" customHeight="1">
      <c r="A203" s="11"/>
      <c r="B203" s="11"/>
      <c r="C203" s="2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2.75" customHeight="1">
      <c r="A204" s="11"/>
      <c r="B204" s="11"/>
      <c r="C204" s="2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2.75" customHeight="1">
      <c r="A205" s="11"/>
      <c r="B205" s="11"/>
      <c r="C205" s="2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2.75" customHeight="1">
      <c r="A206" s="11"/>
      <c r="B206" s="11"/>
      <c r="C206" s="2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2.75" customHeight="1">
      <c r="A207" s="11"/>
      <c r="B207" s="11"/>
      <c r="C207" s="2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2.75" customHeight="1">
      <c r="A208" s="11"/>
      <c r="B208" s="11"/>
      <c r="C208" s="2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2.75" customHeight="1">
      <c r="A209" s="11"/>
      <c r="B209" s="11"/>
      <c r="C209" s="2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2.75" customHeight="1">
      <c r="A210" s="11"/>
      <c r="B210" s="11"/>
      <c r="C210" s="2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2.75" customHeight="1">
      <c r="A211" s="11"/>
      <c r="B211" s="11"/>
      <c r="C211" s="2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2.75" customHeight="1">
      <c r="A212" s="11"/>
      <c r="B212" s="11"/>
      <c r="C212" s="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2.75" customHeight="1">
      <c r="A213" s="11"/>
      <c r="B213" s="11"/>
      <c r="C213" s="2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2.75" customHeight="1">
      <c r="A214" s="11"/>
      <c r="B214" s="11"/>
      <c r="C214" s="2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2.75" customHeight="1">
      <c r="A215" s="11"/>
      <c r="B215" s="11"/>
      <c r="C215" s="2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2.75" customHeight="1">
      <c r="A216" s="11"/>
      <c r="B216" s="11"/>
      <c r="C216" s="2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2.75" customHeight="1">
      <c r="A217" s="11"/>
      <c r="B217" s="11"/>
      <c r="C217" s="2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2.75" customHeight="1">
      <c r="A218" s="11"/>
      <c r="B218" s="11"/>
      <c r="C218" s="2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2.75" customHeight="1">
      <c r="A219" s="11"/>
      <c r="B219" s="11"/>
      <c r="C219" s="2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2.75" customHeight="1">
      <c r="A220" s="11"/>
      <c r="B220" s="11"/>
      <c r="C220" s="2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2.75" customHeight="1">
      <c r="A221" s="11"/>
      <c r="B221" s="11"/>
      <c r="C221" s="2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2.75" customHeight="1">
      <c r="A222" s="11"/>
      <c r="B222" s="11"/>
      <c r="C222" s="2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2.75" customHeight="1">
      <c r="A223" s="11"/>
      <c r="B223" s="11"/>
      <c r="C223" s="2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2.75" customHeight="1">
      <c r="A224" s="11"/>
      <c r="B224" s="11"/>
      <c r="C224" s="2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2.75" customHeight="1">
      <c r="A225" s="11"/>
      <c r="B225" s="11"/>
      <c r="C225" s="2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2.75" customHeight="1">
      <c r="A226" s="11"/>
      <c r="B226" s="11"/>
      <c r="C226" s="2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2.75" customHeight="1">
      <c r="A227" s="11"/>
      <c r="B227" s="11"/>
      <c r="C227" s="2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2.75" customHeight="1">
      <c r="A228" s="11"/>
      <c r="B228" s="11"/>
      <c r="C228" s="2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2.75" customHeight="1">
      <c r="A229" s="11"/>
      <c r="B229" s="11"/>
      <c r="C229" s="2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2.75" customHeight="1">
      <c r="A230" s="11"/>
      <c r="B230" s="11"/>
      <c r="C230" s="2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2.75" customHeight="1">
      <c r="A231" s="11"/>
      <c r="B231" s="11"/>
      <c r="C231" s="2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2.75" customHeight="1">
      <c r="A232" s="11"/>
      <c r="B232" s="11"/>
      <c r="C232" s="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2.75" customHeight="1">
      <c r="A233" s="11"/>
      <c r="B233" s="11"/>
      <c r="C233" s="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2.75" customHeight="1">
      <c r="A234" s="11"/>
      <c r="B234" s="11"/>
      <c r="C234" s="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2.75" customHeight="1">
      <c r="A235" s="11"/>
      <c r="B235" s="11"/>
      <c r="C235" s="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2.75" customHeight="1">
      <c r="A236" s="11"/>
      <c r="B236" s="11"/>
      <c r="C236" s="2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2.75" customHeight="1">
      <c r="A237" s="11"/>
      <c r="B237" s="11"/>
      <c r="C237" s="2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2.75" customHeight="1">
      <c r="A238" s="11"/>
      <c r="B238" s="11"/>
      <c r="C238" s="2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2.75" customHeight="1">
      <c r="A239" s="11"/>
      <c r="B239" s="11"/>
      <c r="C239" s="2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2.75" customHeight="1">
      <c r="A240" s="11"/>
      <c r="B240" s="11"/>
      <c r="C240" s="2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2.75" customHeight="1">
      <c r="A241" s="11"/>
      <c r="B241" s="11"/>
      <c r="C241" s="2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2.75" customHeight="1">
      <c r="A242" s="11"/>
      <c r="B242" s="11"/>
      <c r="C242" s="2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2.75" customHeight="1">
      <c r="A243" s="11"/>
      <c r="B243" s="11"/>
      <c r="C243" s="2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2.75" customHeight="1">
      <c r="A244" s="11"/>
      <c r="B244" s="11"/>
      <c r="C244" s="2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2.75" customHeight="1">
      <c r="A245" s="11"/>
      <c r="B245" s="11"/>
      <c r="C245" s="2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2.75" customHeight="1">
      <c r="A246" s="11"/>
      <c r="B246" s="11"/>
      <c r="C246" s="2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2.75" customHeight="1">
      <c r="A247" s="11"/>
      <c r="B247" s="11"/>
      <c r="C247" s="2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2.75" customHeight="1">
      <c r="A248" s="11"/>
      <c r="B248" s="11"/>
      <c r="C248" s="2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2.75" customHeight="1">
      <c r="A249" s="11"/>
      <c r="B249" s="11"/>
      <c r="C249" s="2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2.75" customHeight="1">
      <c r="A250" s="11"/>
      <c r="B250" s="11"/>
      <c r="C250" s="2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2.75" customHeight="1">
      <c r="A251" s="11"/>
      <c r="B251" s="11"/>
      <c r="C251" s="2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2.75" customHeight="1">
      <c r="A252" s="11"/>
      <c r="B252" s="11"/>
      <c r="C252" s="2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2.75" customHeight="1">
      <c r="A253" s="11"/>
      <c r="B253" s="11"/>
      <c r="C253" s="2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2.75" customHeight="1">
      <c r="A254" s="11"/>
      <c r="B254" s="11"/>
      <c r="C254" s="2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2.75" customHeight="1">
      <c r="A255" s="11"/>
      <c r="B255" s="11"/>
      <c r="C255" s="2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2.75" customHeight="1">
      <c r="A256" s="11"/>
      <c r="B256" s="11"/>
      <c r="C256" s="2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2.75" customHeight="1">
      <c r="A257" s="11"/>
      <c r="B257" s="11"/>
      <c r="C257" s="2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2.75" customHeight="1">
      <c r="A258" s="11"/>
      <c r="B258" s="11"/>
      <c r="C258" s="2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2.75" customHeight="1">
      <c r="A259" s="11"/>
      <c r="B259" s="11"/>
      <c r="C259" s="2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2.75" customHeight="1">
      <c r="A260" s="11"/>
      <c r="B260" s="11"/>
      <c r="C260" s="2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2.75" customHeight="1">
      <c r="A261" s="11"/>
      <c r="B261" s="11"/>
      <c r="C261" s="2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2.75" customHeight="1">
      <c r="A262" s="11"/>
      <c r="B262" s="11"/>
      <c r="C262" s="2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2.75" customHeight="1">
      <c r="A263" s="11"/>
      <c r="B263" s="11"/>
      <c r="C263" s="2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2.75" customHeight="1">
      <c r="A264" s="11"/>
      <c r="B264" s="11"/>
      <c r="C264" s="2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2.75" customHeight="1">
      <c r="A265" s="11"/>
      <c r="B265" s="11"/>
      <c r="C265" s="2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2.75" customHeight="1">
      <c r="A266" s="11"/>
      <c r="B266" s="11"/>
      <c r="C266" s="2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2.75" customHeight="1">
      <c r="A267" s="11"/>
      <c r="B267" s="11"/>
      <c r="C267" s="2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2.75" customHeight="1">
      <c r="A268" s="11"/>
      <c r="B268" s="11"/>
      <c r="C268" s="2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2.75" customHeight="1">
      <c r="A269" s="11"/>
      <c r="B269" s="11"/>
      <c r="C269" s="2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2.75" customHeight="1">
      <c r="A270" s="11"/>
      <c r="B270" s="11"/>
      <c r="C270" s="2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2.75" customHeight="1">
      <c r="A271" s="11"/>
      <c r="B271" s="11"/>
      <c r="C271" s="2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2.75" customHeight="1">
      <c r="A272" s="11"/>
      <c r="B272" s="11"/>
      <c r="C272" s="2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2.75" customHeight="1">
      <c r="A273" s="11"/>
      <c r="B273" s="11"/>
      <c r="C273" s="2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2.75" customHeight="1">
      <c r="A274" s="11"/>
      <c r="B274" s="11"/>
      <c r="C274" s="2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2.75" customHeight="1">
      <c r="A275" s="11"/>
      <c r="B275" s="11"/>
      <c r="C275" s="2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2.75" customHeight="1">
      <c r="A276" s="11"/>
      <c r="B276" s="11"/>
      <c r="C276" s="2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2.75" customHeight="1">
      <c r="A277" s="11"/>
      <c r="B277" s="11"/>
      <c r="C277" s="2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2.75" customHeight="1">
      <c r="A278" s="11"/>
      <c r="B278" s="11"/>
      <c r="C278" s="2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2.75" customHeight="1">
      <c r="A279" s="11"/>
      <c r="B279" s="11"/>
      <c r="C279" s="2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2.75" customHeight="1">
      <c r="A280" s="11"/>
      <c r="B280" s="11"/>
      <c r="C280" s="2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2.75" customHeight="1">
      <c r="A281" s="11"/>
      <c r="B281" s="11"/>
      <c r="C281" s="2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2.75" customHeight="1">
      <c r="A282" s="11"/>
      <c r="B282" s="11"/>
      <c r="C282" s="2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2.75" customHeight="1">
      <c r="A283" s="11"/>
      <c r="B283" s="11"/>
      <c r="C283" s="2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2.75" customHeight="1">
      <c r="A284" s="11"/>
      <c r="B284" s="11"/>
      <c r="C284" s="2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2.75" customHeight="1">
      <c r="A285" s="11"/>
      <c r="B285" s="11"/>
      <c r="C285" s="2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2.75" customHeight="1">
      <c r="A286" s="11"/>
      <c r="B286" s="11"/>
      <c r="C286" s="2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2.75" customHeight="1">
      <c r="A287" s="11"/>
      <c r="B287" s="11"/>
      <c r="C287" s="2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2.75" customHeight="1">
      <c r="A288" s="11"/>
      <c r="B288" s="11"/>
      <c r="C288" s="2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2.75" customHeight="1">
      <c r="A289" s="11"/>
      <c r="B289" s="11"/>
      <c r="C289" s="2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2.75" customHeight="1">
      <c r="A290" s="11"/>
      <c r="B290" s="11"/>
      <c r="C290" s="2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2.75" customHeight="1">
      <c r="A291" s="11"/>
      <c r="B291" s="11"/>
      <c r="C291" s="2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2.75" customHeight="1">
      <c r="A292" s="11"/>
      <c r="B292" s="11"/>
      <c r="C292" s="2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2.75" customHeight="1">
      <c r="A293" s="11"/>
      <c r="B293" s="11"/>
      <c r="C293" s="2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2.75" customHeight="1">
      <c r="A294" s="11"/>
      <c r="B294" s="11"/>
      <c r="C294" s="2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2.75" customHeight="1">
      <c r="A295" s="11"/>
      <c r="B295" s="11"/>
      <c r="C295" s="2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2.75" customHeight="1">
      <c r="A296" s="11"/>
      <c r="B296" s="11"/>
      <c r="C296" s="2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2.75" customHeight="1">
      <c r="A297" s="11"/>
      <c r="B297" s="11"/>
      <c r="C297" s="2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2.75" customHeight="1">
      <c r="A298" s="11"/>
      <c r="B298" s="11"/>
      <c r="C298" s="2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2.75" customHeight="1">
      <c r="A299" s="11"/>
      <c r="B299" s="11"/>
      <c r="C299" s="2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2.75" customHeight="1">
      <c r="A300" s="11"/>
      <c r="B300" s="11"/>
      <c r="C300" s="2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2.75" customHeight="1">
      <c r="A301" s="11"/>
      <c r="B301" s="11"/>
      <c r="C301" s="2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2.75" customHeight="1">
      <c r="A302" s="11"/>
      <c r="B302" s="11"/>
      <c r="C302" s="2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2.75" customHeight="1">
      <c r="A303" s="11"/>
      <c r="B303" s="11"/>
      <c r="C303" s="2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2.75" customHeight="1">
      <c r="A304" s="11"/>
      <c r="B304" s="11"/>
      <c r="C304" s="2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2.75" customHeight="1">
      <c r="A305" s="11"/>
      <c r="B305" s="11"/>
      <c r="C305" s="2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2.75" customHeight="1">
      <c r="A306" s="11"/>
      <c r="B306" s="11"/>
      <c r="C306" s="2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2.75" customHeight="1">
      <c r="A307" s="11"/>
      <c r="B307" s="11"/>
      <c r="C307" s="2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2.75" customHeight="1">
      <c r="A308" s="11"/>
      <c r="B308" s="11"/>
      <c r="C308" s="2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2.75" customHeight="1">
      <c r="A309" s="11"/>
      <c r="B309" s="11"/>
      <c r="C309" s="2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2.75" customHeight="1">
      <c r="A310" s="11"/>
      <c r="B310" s="11"/>
      <c r="C310" s="2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2.75" customHeight="1">
      <c r="A311" s="11"/>
      <c r="B311" s="11"/>
      <c r="C311" s="2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2.75" customHeight="1">
      <c r="A312" s="11"/>
      <c r="B312" s="11"/>
      <c r="C312" s="2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2.75" customHeight="1">
      <c r="A313" s="11"/>
      <c r="B313" s="11"/>
      <c r="C313" s="2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2.75" customHeight="1">
      <c r="A314" s="11"/>
      <c r="B314" s="11"/>
      <c r="C314" s="2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2.75" customHeight="1">
      <c r="A315" s="11"/>
      <c r="B315" s="11"/>
      <c r="C315" s="2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2.75" customHeight="1">
      <c r="A316" s="11"/>
      <c r="B316" s="11"/>
      <c r="C316" s="2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2.75" customHeight="1">
      <c r="A317" s="11"/>
      <c r="B317" s="11"/>
      <c r="C317" s="2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2.75" customHeight="1">
      <c r="A318" s="11"/>
      <c r="B318" s="11"/>
      <c r="C318" s="2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2.75" customHeight="1">
      <c r="A319" s="11"/>
      <c r="B319" s="11"/>
      <c r="C319" s="2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2.75" customHeight="1">
      <c r="A320" s="11"/>
      <c r="B320" s="11"/>
      <c r="C320" s="2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2.75" customHeight="1">
      <c r="A321" s="11"/>
      <c r="B321" s="11"/>
      <c r="C321" s="2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2.75" customHeight="1">
      <c r="A322" s="11"/>
      <c r="B322" s="11"/>
      <c r="C322" s="2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2.75" customHeight="1">
      <c r="A323" s="11"/>
      <c r="B323" s="11"/>
      <c r="C323" s="2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2.75" customHeight="1">
      <c r="A324" s="11"/>
      <c r="B324" s="11"/>
      <c r="C324" s="2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2.75" customHeight="1">
      <c r="A325" s="11"/>
      <c r="B325" s="11"/>
      <c r="C325" s="2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2.75" customHeight="1">
      <c r="A326" s="11"/>
      <c r="B326" s="11"/>
      <c r="C326" s="2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2.75" customHeight="1">
      <c r="A327" s="11"/>
      <c r="B327" s="11"/>
      <c r="C327" s="2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2.75" customHeight="1">
      <c r="A328" s="11"/>
      <c r="B328" s="11"/>
      <c r="C328" s="2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2.75" customHeight="1">
      <c r="A329" s="11"/>
      <c r="B329" s="11"/>
      <c r="C329" s="2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2.75" customHeight="1">
      <c r="A330" s="11"/>
      <c r="B330" s="11"/>
      <c r="C330" s="2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2.75" customHeight="1">
      <c r="A331" s="11"/>
      <c r="B331" s="11"/>
      <c r="C331" s="2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2.75" customHeight="1">
      <c r="A332" s="11"/>
      <c r="B332" s="11"/>
      <c r="C332" s="2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2.75" customHeight="1">
      <c r="A333" s="11"/>
      <c r="B333" s="11"/>
      <c r="C333" s="2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2.75" customHeight="1">
      <c r="A334" s="11"/>
      <c r="B334" s="11"/>
      <c r="C334" s="2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2.75" customHeight="1">
      <c r="A335" s="11"/>
      <c r="B335" s="11"/>
      <c r="C335" s="2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2.75" customHeight="1">
      <c r="A336" s="11"/>
      <c r="B336" s="11"/>
      <c r="C336" s="2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2.75" customHeight="1">
      <c r="A337" s="11"/>
      <c r="B337" s="11"/>
      <c r="C337" s="2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2.75" customHeight="1">
      <c r="A338" s="11"/>
      <c r="B338" s="11"/>
      <c r="C338" s="2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2.75" customHeight="1">
      <c r="A339" s="11"/>
      <c r="B339" s="11"/>
      <c r="C339" s="2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2.75" customHeight="1">
      <c r="A340" s="11"/>
      <c r="B340" s="11"/>
      <c r="C340" s="2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2.75" customHeight="1">
      <c r="A341" s="11"/>
      <c r="B341" s="11"/>
      <c r="C341" s="2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2.75" customHeight="1">
      <c r="A342" s="11"/>
      <c r="B342" s="11"/>
      <c r="C342" s="2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2.75" customHeight="1">
      <c r="A343" s="11"/>
      <c r="B343" s="11"/>
      <c r="C343" s="2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2.75" customHeight="1">
      <c r="A344" s="11"/>
      <c r="B344" s="11"/>
      <c r="C344" s="2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2.75" customHeight="1">
      <c r="A345" s="11"/>
      <c r="B345" s="11"/>
      <c r="C345" s="2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2.75" customHeight="1">
      <c r="A346" s="11"/>
      <c r="B346" s="11"/>
      <c r="C346" s="2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2.75" customHeight="1">
      <c r="A347" s="11"/>
      <c r="B347" s="11"/>
      <c r="C347" s="2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2.75" customHeight="1">
      <c r="A348" s="11"/>
      <c r="B348" s="11"/>
      <c r="C348" s="2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2.75" customHeight="1">
      <c r="A349" s="11"/>
      <c r="B349" s="11"/>
      <c r="C349" s="2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2.75" customHeight="1">
      <c r="A350" s="11"/>
      <c r="B350" s="11"/>
      <c r="C350" s="2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2.75" customHeight="1">
      <c r="A351" s="11"/>
      <c r="B351" s="11"/>
      <c r="C351" s="2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2.75" customHeight="1">
      <c r="A352" s="11"/>
      <c r="B352" s="11"/>
      <c r="C352" s="2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2.75" customHeight="1">
      <c r="A353" s="11"/>
      <c r="B353" s="11"/>
      <c r="C353" s="2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2.75" customHeight="1">
      <c r="A354" s="11"/>
      <c r="B354" s="11"/>
      <c r="C354" s="2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2.75" customHeight="1">
      <c r="A355" s="11"/>
      <c r="B355" s="11"/>
      <c r="C355" s="2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2.75" customHeight="1">
      <c r="A356" s="11"/>
      <c r="B356" s="11"/>
      <c r="C356" s="2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2.75" customHeight="1">
      <c r="A357" s="11"/>
      <c r="B357" s="11"/>
      <c r="C357" s="2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2.75" customHeight="1">
      <c r="A358" s="11"/>
      <c r="B358" s="11"/>
      <c r="C358" s="2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2.75" customHeight="1">
      <c r="A359" s="11"/>
      <c r="B359" s="11"/>
      <c r="C359" s="2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2.75" customHeight="1">
      <c r="A360" s="11"/>
      <c r="B360" s="11"/>
      <c r="C360" s="2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2.75" customHeight="1">
      <c r="A361" s="11"/>
      <c r="B361" s="11"/>
      <c r="C361" s="2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2.75" customHeight="1">
      <c r="A362" s="11"/>
      <c r="B362" s="11"/>
      <c r="C362" s="2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2.75" customHeight="1">
      <c r="A363" s="11"/>
      <c r="B363" s="11"/>
      <c r="C363" s="2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2.75" customHeight="1">
      <c r="A364" s="11"/>
      <c r="B364" s="11"/>
      <c r="C364" s="2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2.75" customHeight="1">
      <c r="A365" s="11"/>
      <c r="B365" s="11"/>
      <c r="C365" s="2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2.75" customHeight="1">
      <c r="A366" s="11"/>
      <c r="B366" s="11"/>
      <c r="C366" s="2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2.75" customHeight="1">
      <c r="A367" s="11"/>
      <c r="B367" s="11"/>
      <c r="C367" s="2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2.75" customHeight="1">
      <c r="A368" s="11"/>
      <c r="B368" s="11"/>
      <c r="C368" s="2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2.75" customHeight="1">
      <c r="A369" s="11"/>
      <c r="B369" s="11"/>
      <c r="C369" s="2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2.75" customHeight="1">
      <c r="A370" s="11"/>
      <c r="B370" s="11"/>
      <c r="C370" s="2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2.75" customHeight="1">
      <c r="A371" s="11"/>
      <c r="B371" s="11"/>
      <c r="C371" s="2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2.75" customHeight="1">
      <c r="A372" s="11"/>
      <c r="B372" s="11"/>
      <c r="C372" s="2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2.75" customHeight="1">
      <c r="A373" s="11"/>
      <c r="B373" s="11"/>
      <c r="C373" s="2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2.75" customHeight="1">
      <c r="A374" s="11"/>
      <c r="B374" s="11"/>
      <c r="C374" s="2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2.75" customHeight="1">
      <c r="A375" s="11"/>
      <c r="B375" s="11"/>
      <c r="C375" s="2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2.75" customHeight="1">
      <c r="A376" s="11"/>
      <c r="B376" s="11"/>
      <c r="C376" s="2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2.75" customHeight="1">
      <c r="A377" s="11"/>
      <c r="B377" s="11"/>
      <c r="C377" s="2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2.75" customHeight="1">
      <c r="A378" s="11"/>
      <c r="B378" s="11"/>
      <c r="C378" s="2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2.75" customHeight="1">
      <c r="A379" s="11"/>
      <c r="B379" s="11"/>
      <c r="C379" s="2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2.75" customHeight="1">
      <c r="A380" s="11"/>
      <c r="B380" s="11"/>
      <c r="C380" s="2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2.75" customHeight="1">
      <c r="A381" s="11"/>
      <c r="B381" s="11"/>
      <c r="C381" s="2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2.75" customHeight="1">
      <c r="A382" s="11"/>
      <c r="B382" s="11"/>
      <c r="C382" s="2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2.75" customHeight="1">
      <c r="A383" s="11"/>
      <c r="B383" s="11"/>
      <c r="C383" s="2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2.75" customHeight="1">
      <c r="A384" s="11"/>
      <c r="B384" s="11"/>
      <c r="C384" s="2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2.75" customHeight="1">
      <c r="A385" s="11"/>
      <c r="B385" s="11"/>
      <c r="C385" s="2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2.75" customHeight="1">
      <c r="A386" s="11"/>
      <c r="B386" s="11"/>
      <c r="C386" s="2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2.75" customHeight="1">
      <c r="A387" s="11"/>
      <c r="B387" s="11"/>
      <c r="C387" s="2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2.75" customHeight="1">
      <c r="A388" s="11"/>
      <c r="B388" s="11"/>
      <c r="C388" s="2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2.75" customHeight="1">
      <c r="A389" s="11"/>
      <c r="B389" s="11"/>
      <c r="C389" s="2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2.75" customHeight="1">
      <c r="A390" s="11"/>
      <c r="B390" s="11"/>
      <c r="C390" s="2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2.75" customHeight="1">
      <c r="A391" s="11"/>
      <c r="B391" s="11"/>
      <c r="C391" s="2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2.75" customHeight="1">
      <c r="A392" s="11"/>
      <c r="B392" s="11"/>
      <c r="C392" s="2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2.75" customHeight="1">
      <c r="A393" s="11"/>
      <c r="B393" s="11"/>
      <c r="C393" s="2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2.75" customHeight="1">
      <c r="A394" s="11"/>
      <c r="B394" s="11"/>
      <c r="C394" s="2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2.75" customHeight="1">
      <c r="A395" s="11"/>
      <c r="B395" s="11"/>
      <c r="C395" s="2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2.75" customHeight="1">
      <c r="A396" s="11"/>
      <c r="B396" s="11"/>
      <c r="C396" s="2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2.75" customHeight="1">
      <c r="A397" s="11"/>
      <c r="B397" s="11"/>
      <c r="C397" s="2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2.75" customHeight="1">
      <c r="A398" s="11"/>
      <c r="B398" s="11"/>
      <c r="C398" s="2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2.75" customHeight="1">
      <c r="A399" s="11"/>
      <c r="B399" s="11"/>
      <c r="C399" s="2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2.75" customHeight="1">
      <c r="A400" s="11"/>
      <c r="B400" s="11"/>
      <c r="C400" s="2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2.75" customHeight="1">
      <c r="A401" s="11"/>
      <c r="B401" s="11"/>
      <c r="C401" s="2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2.75" customHeight="1">
      <c r="A402" s="11"/>
      <c r="B402" s="11"/>
      <c r="C402" s="2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2.75" customHeight="1">
      <c r="A403" s="11"/>
      <c r="B403" s="11"/>
      <c r="C403" s="2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2.75" customHeight="1">
      <c r="A404" s="11"/>
      <c r="B404" s="11"/>
      <c r="C404" s="2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2.75" customHeight="1">
      <c r="A405" s="11"/>
      <c r="B405" s="11"/>
      <c r="C405" s="2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2.75" customHeight="1">
      <c r="A406" s="11"/>
      <c r="B406" s="11"/>
      <c r="C406" s="2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2.75" customHeight="1">
      <c r="A407" s="11"/>
      <c r="B407" s="11"/>
      <c r="C407" s="2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2.75" customHeight="1">
      <c r="A408" s="11"/>
      <c r="B408" s="11"/>
      <c r="C408" s="2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2.75" customHeight="1">
      <c r="A409" s="11"/>
      <c r="B409" s="11"/>
      <c r="C409" s="2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2.75" customHeight="1">
      <c r="A410" s="11"/>
      <c r="B410" s="11"/>
      <c r="C410" s="2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2.75" customHeight="1">
      <c r="A411" s="11"/>
      <c r="B411" s="11"/>
      <c r="C411" s="2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2.75" customHeight="1">
      <c r="A412" s="11"/>
      <c r="B412" s="11"/>
      <c r="C412" s="2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2.75" customHeight="1">
      <c r="A413" s="11"/>
      <c r="B413" s="11"/>
      <c r="C413" s="2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2.75" customHeight="1">
      <c r="A414" s="11"/>
      <c r="B414" s="11"/>
      <c r="C414" s="2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2.75" customHeight="1">
      <c r="A415" s="11"/>
      <c r="B415" s="11"/>
      <c r="C415" s="2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2.75" customHeight="1">
      <c r="A416" s="11"/>
      <c r="B416" s="11"/>
      <c r="C416" s="2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2.75" customHeight="1">
      <c r="A417" s="11"/>
      <c r="B417" s="11"/>
      <c r="C417" s="2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2.75" customHeight="1">
      <c r="A418" s="11"/>
      <c r="B418" s="11"/>
      <c r="C418" s="2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2.75" customHeight="1">
      <c r="A419" s="11"/>
      <c r="B419" s="11"/>
      <c r="C419" s="2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2.75" customHeight="1">
      <c r="A420" s="11"/>
      <c r="B420" s="11"/>
      <c r="C420" s="2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2.75" customHeight="1">
      <c r="A421" s="11"/>
      <c r="B421" s="11"/>
      <c r="C421" s="2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2.75" customHeight="1">
      <c r="A422" s="11"/>
      <c r="B422" s="11"/>
      <c r="C422" s="2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2.75" customHeight="1">
      <c r="A423" s="11"/>
      <c r="B423" s="11"/>
      <c r="C423" s="2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2.75" customHeight="1">
      <c r="A424" s="11"/>
      <c r="B424" s="11"/>
      <c r="C424" s="2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2.75" customHeight="1">
      <c r="A425" s="11"/>
      <c r="B425" s="11"/>
      <c r="C425" s="2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2.75" customHeight="1">
      <c r="A426" s="11"/>
      <c r="B426" s="11"/>
      <c r="C426" s="2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2.75" customHeight="1">
      <c r="A427" s="11"/>
      <c r="B427" s="11"/>
      <c r="C427" s="2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2.75" customHeight="1">
      <c r="A428" s="11"/>
      <c r="B428" s="11"/>
      <c r="C428" s="2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2.75" customHeight="1">
      <c r="A429" s="11"/>
      <c r="B429" s="11"/>
      <c r="C429" s="2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2.75" customHeight="1">
      <c r="A430" s="11"/>
      <c r="B430" s="11"/>
      <c r="C430" s="2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2.75" customHeight="1">
      <c r="A431" s="11"/>
      <c r="B431" s="11"/>
      <c r="C431" s="2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2.75" customHeight="1">
      <c r="A432" s="11"/>
      <c r="B432" s="11"/>
      <c r="C432" s="2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2.75" customHeight="1">
      <c r="A433" s="11"/>
      <c r="B433" s="11"/>
      <c r="C433" s="2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2.75" customHeight="1">
      <c r="A434" s="11"/>
      <c r="B434" s="11"/>
      <c r="C434" s="2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2.75" customHeight="1">
      <c r="A435" s="11"/>
      <c r="B435" s="11"/>
      <c r="C435" s="2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2.75" customHeight="1">
      <c r="A436" s="11"/>
      <c r="B436" s="11"/>
      <c r="C436" s="2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2.75" customHeight="1">
      <c r="A437" s="11"/>
      <c r="B437" s="11"/>
      <c r="C437" s="2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2.75" customHeight="1">
      <c r="A438" s="11"/>
      <c r="B438" s="11"/>
      <c r="C438" s="2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2.75" customHeight="1">
      <c r="A439" s="11"/>
      <c r="B439" s="11"/>
      <c r="C439" s="2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2.75" customHeight="1">
      <c r="A440" s="11"/>
      <c r="B440" s="11"/>
      <c r="C440" s="2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2.75" customHeight="1">
      <c r="A441" s="11"/>
      <c r="B441" s="11"/>
      <c r="C441" s="2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2.75" customHeight="1">
      <c r="A442" s="11"/>
      <c r="B442" s="11"/>
      <c r="C442" s="2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2.75" customHeight="1">
      <c r="A443" s="11"/>
      <c r="B443" s="11"/>
      <c r="C443" s="2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2.75" customHeight="1">
      <c r="A444" s="11"/>
      <c r="B444" s="11"/>
      <c r="C444" s="2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2.75" customHeight="1">
      <c r="A445" s="11"/>
      <c r="B445" s="11"/>
      <c r="C445" s="2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2.75" customHeight="1">
      <c r="A446" s="11"/>
      <c r="B446" s="11"/>
      <c r="C446" s="2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2.75" customHeight="1">
      <c r="A447" s="11"/>
      <c r="B447" s="11"/>
      <c r="C447" s="2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2.75" customHeight="1">
      <c r="A448" s="11"/>
      <c r="B448" s="11"/>
      <c r="C448" s="2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2.75" customHeight="1">
      <c r="A449" s="11"/>
      <c r="B449" s="11"/>
      <c r="C449" s="2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2.75" customHeight="1">
      <c r="A450" s="11"/>
      <c r="B450" s="11"/>
      <c r="C450" s="2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2.75" customHeight="1">
      <c r="A451" s="11"/>
      <c r="B451" s="11"/>
      <c r="C451" s="2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2.75" customHeight="1">
      <c r="A452" s="11"/>
      <c r="B452" s="11"/>
      <c r="C452" s="2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2.75" customHeight="1">
      <c r="A453" s="11"/>
      <c r="B453" s="11"/>
      <c r="C453" s="2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2.75" customHeight="1">
      <c r="A454" s="11"/>
      <c r="B454" s="11"/>
      <c r="C454" s="2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2.75" customHeight="1">
      <c r="A455" s="11"/>
      <c r="B455" s="11"/>
      <c r="C455" s="2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2.75" customHeight="1">
      <c r="A456" s="11"/>
      <c r="B456" s="11"/>
      <c r="C456" s="2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2.75" customHeight="1">
      <c r="A457" s="11"/>
      <c r="B457" s="11"/>
      <c r="C457" s="2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2.75" customHeight="1">
      <c r="A458" s="11"/>
      <c r="B458" s="11"/>
      <c r="C458" s="2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2.75" customHeight="1">
      <c r="A459" s="11"/>
      <c r="B459" s="11"/>
      <c r="C459" s="2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2.75" customHeight="1">
      <c r="A460" s="11"/>
      <c r="B460" s="11"/>
      <c r="C460" s="2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2.75" customHeight="1">
      <c r="A461" s="11"/>
      <c r="B461" s="11"/>
      <c r="C461" s="2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2.75" customHeight="1">
      <c r="A462" s="11"/>
      <c r="B462" s="11"/>
      <c r="C462" s="2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2.75" customHeight="1">
      <c r="A463" s="11"/>
      <c r="B463" s="11"/>
      <c r="C463" s="2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2.75" customHeight="1">
      <c r="A464" s="11"/>
      <c r="B464" s="11"/>
      <c r="C464" s="2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2.75" customHeight="1">
      <c r="A465" s="11"/>
      <c r="B465" s="11"/>
      <c r="C465" s="2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2.75" customHeight="1">
      <c r="A466" s="11"/>
      <c r="B466" s="11"/>
      <c r="C466" s="2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2.75" customHeight="1">
      <c r="A467" s="11"/>
      <c r="B467" s="11"/>
      <c r="C467" s="2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2.75" customHeight="1">
      <c r="A468" s="11"/>
      <c r="B468" s="11"/>
      <c r="C468" s="2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2.75" customHeight="1">
      <c r="A469" s="11"/>
      <c r="B469" s="11"/>
      <c r="C469" s="2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2.75" customHeight="1">
      <c r="A470" s="11"/>
      <c r="B470" s="11"/>
      <c r="C470" s="2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2.75" customHeight="1">
      <c r="A471" s="11"/>
      <c r="B471" s="11"/>
      <c r="C471" s="2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2.75" customHeight="1">
      <c r="A472" s="11"/>
      <c r="B472" s="11"/>
      <c r="C472" s="2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2.75" customHeight="1">
      <c r="A473" s="11"/>
      <c r="B473" s="11"/>
      <c r="C473" s="2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2.75" customHeight="1">
      <c r="A474" s="11"/>
      <c r="B474" s="11"/>
      <c r="C474" s="2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2.75" customHeight="1">
      <c r="A475" s="11"/>
      <c r="B475" s="11"/>
      <c r="C475" s="2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2.75" customHeight="1">
      <c r="A476" s="11"/>
      <c r="B476" s="11"/>
      <c r="C476" s="2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2.75" customHeight="1">
      <c r="A477" s="11"/>
      <c r="B477" s="11"/>
      <c r="C477" s="2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2.75" customHeight="1">
      <c r="A478" s="11"/>
      <c r="B478" s="11"/>
      <c r="C478" s="2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2.75" customHeight="1">
      <c r="A479" s="11"/>
      <c r="B479" s="11"/>
      <c r="C479" s="2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2.75" customHeight="1">
      <c r="A480" s="11"/>
      <c r="B480" s="11"/>
      <c r="C480" s="2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2.75" customHeight="1">
      <c r="A481" s="11"/>
      <c r="B481" s="11"/>
      <c r="C481" s="2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2.75" customHeight="1">
      <c r="A482" s="11"/>
      <c r="B482" s="11"/>
      <c r="C482" s="2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2.75" customHeight="1">
      <c r="A483" s="11"/>
      <c r="B483" s="11"/>
      <c r="C483" s="2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2.75" customHeight="1">
      <c r="A484" s="11"/>
      <c r="B484" s="11"/>
      <c r="C484" s="2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2.75" customHeight="1">
      <c r="A485" s="11"/>
      <c r="B485" s="11"/>
      <c r="C485" s="2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2.75" customHeight="1">
      <c r="A486" s="11"/>
      <c r="B486" s="11"/>
      <c r="C486" s="2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2.75" customHeight="1">
      <c r="A487" s="11"/>
      <c r="B487" s="11"/>
      <c r="C487" s="2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2.75" customHeight="1">
      <c r="A488" s="11"/>
      <c r="B488" s="11"/>
      <c r="C488" s="2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2.75" customHeight="1">
      <c r="A489" s="11"/>
      <c r="B489" s="11"/>
      <c r="C489" s="2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2.75" customHeight="1">
      <c r="A490" s="11"/>
      <c r="B490" s="11"/>
      <c r="C490" s="2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2.75" customHeight="1">
      <c r="A491" s="11"/>
      <c r="B491" s="11"/>
      <c r="C491" s="2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2.75" customHeight="1">
      <c r="A492" s="11"/>
      <c r="B492" s="11"/>
      <c r="C492" s="2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2.75" customHeight="1">
      <c r="A493" s="11"/>
      <c r="B493" s="11"/>
      <c r="C493" s="2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2.75" customHeight="1">
      <c r="A494" s="11"/>
      <c r="B494" s="11"/>
      <c r="C494" s="2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2.75" customHeight="1">
      <c r="A495" s="11"/>
      <c r="B495" s="11"/>
      <c r="C495" s="2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2.75" customHeight="1">
      <c r="A496" s="11"/>
      <c r="B496" s="11"/>
      <c r="C496" s="2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2.75" customHeight="1">
      <c r="A497" s="11"/>
      <c r="B497" s="11"/>
      <c r="C497" s="2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2.75" customHeight="1">
      <c r="A498" s="11"/>
      <c r="B498" s="11"/>
      <c r="C498" s="2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2.75" customHeight="1">
      <c r="A499" s="11"/>
      <c r="B499" s="11"/>
      <c r="C499" s="2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2.75" customHeight="1">
      <c r="A500" s="11"/>
      <c r="B500" s="11"/>
      <c r="C500" s="2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2.75" customHeight="1">
      <c r="A501" s="11"/>
      <c r="B501" s="11"/>
      <c r="C501" s="2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2.75" customHeight="1">
      <c r="A502" s="11"/>
      <c r="B502" s="11"/>
      <c r="C502" s="2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2.75" customHeight="1">
      <c r="A503" s="11"/>
      <c r="B503" s="11"/>
      <c r="C503" s="2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2.75" customHeight="1">
      <c r="A504" s="11"/>
      <c r="B504" s="11"/>
      <c r="C504" s="2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2.75" customHeight="1">
      <c r="A505" s="11"/>
      <c r="B505" s="11"/>
      <c r="C505" s="2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2.75" customHeight="1">
      <c r="A506" s="11"/>
      <c r="B506" s="11"/>
      <c r="C506" s="2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2.75" customHeight="1">
      <c r="A507" s="11"/>
      <c r="B507" s="11"/>
      <c r="C507" s="2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2.75" customHeight="1">
      <c r="A508" s="11"/>
      <c r="B508" s="11"/>
      <c r="C508" s="2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2.75" customHeight="1">
      <c r="A509" s="11"/>
      <c r="B509" s="11"/>
      <c r="C509" s="2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2.75" customHeight="1">
      <c r="A510" s="11"/>
      <c r="B510" s="11"/>
      <c r="C510" s="2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2.75" customHeight="1">
      <c r="A511" s="11"/>
      <c r="B511" s="11"/>
      <c r="C511" s="2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2.75" customHeight="1">
      <c r="A512" s="11"/>
      <c r="B512" s="11"/>
      <c r="C512" s="2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2.75" customHeight="1">
      <c r="A513" s="11"/>
      <c r="B513" s="11"/>
      <c r="C513" s="2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2.75" customHeight="1">
      <c r="A514" s="11"/>
      <c r="B514" s="11"/>
      <c r="C514" s="2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2.75" customHeight="1">
      <c r="A515" s="11"/>
      <c r="B515" s="11"/>
      <c r="C515" s="2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2.75" customHeight="1">
      <c r="A516" s="11"/>
      <c r="B516" s="11"/>
      <c r="C516" s="2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2.75" customHeight="1">
      <c r="A517" s="11"/>
      <c r="B517" s="11"/>
      <c r="C517" s="2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2.75" customHeight="1">
      <c r="A518" s="11"/>
      <c r="B518" s="11"/>
      <c r="C518" s="2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2.75" customHeight="1">
      <c r="A519" s="11"/>
      <c r="B519" s="11"/>
      <c r="C519" s="2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2.75" customHeight="1">
      <c r="A520" s="11"/>
      <c r="B520" s="11"/>
      <c r="C520" s="2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2.75" customHeight="1">
      <c r="A521" s="11"/>
      <c r="B521" s="11"/>
      <c r="C521" s="2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2.75" customHeight="1">
      <c r="A522" s="11"/>
      <c r="B522" s="11"/>
      <c r="C522" s="2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2.75" customHeight="1">
      <c r="A523" s="11"/>
      <c r="B523" s="11"/>
      <c r="C523" s="2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2.75" customHeight="1">
      <c r="A524" s="11"/>
      <c r="B524" s="11"/>
      <c r="C524" s="2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2.75" customHeight="1">
      <c r="A525" s="11"/>
      <c r="B525" s="11"/>
      <c r="C525" s="2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2.75" customHeight="1">
      <c r="A526" s="11"/>
      <c r="B526" s="11"/>
      <c r="C526" s="2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2.75" customHeight="1">
      <c r="A527" s="11"/>
      <c r="B527" s="11"/>
      <c r="C527" s="2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2.75" customHeight="1">
      <c r="A528" s="11"/>
      <c r="B528" s="11"/>
      <c r="C528" s="2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2.75" customHeight="1">
      <c r="A529" s="11"/>
      <c r="B529" s="11"/>
      <c r="C529" s="2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2.75" customHeight="1">
      <c r="A530" s="11"/>
      <c r="B530" s="11"/>
      <c r="C530" s="2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2.75" customHeight="1">
      <c r="A531" s="11"/>
      <c r="B531" s="11"/>
      <c r="C531" s="2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2.75" customHeight="1">
      <c r="A532" s="11"/>
      <c r="B532" s="11"/>
      <c r="C532" s="2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2.75" customHeight="1">
      <c r="A533" s="11"/>
      <c r="B533" s="11"/>
      <c r="C533" s="2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2.75" customHeight="1">
      <c r="A534" s="11"/>
      <c r="B534" s="11"/>
      <c r="C534" s="2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2.75" customHeight="1">
      <c r="A535" s="11"/>
      <c r="B535" s="11"/>
      <c r="C535" s="2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2.75" customHeight="1">
      <c r="A536" s="11"/>
      <c r="B536" s="11"/>
      <c r="C536" s="2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2.75" customHeight="1">
      <c r="A537" s="11"/>
      <c r="B537" s="11"/>
      <c r="C537" s="2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2.75" customHeight="1">
      <c r="A538" s="11"/>
      <c r="B538" s="11"/>
      <c r="C538" s="2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2.75" customHeight="1">
      <c r="A539" s="11"/>
      <c r="B539" s="11"/>
      <c r="C539" s="2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2.75" customHeight="1">
      <c r="A540" s="11"/>
      <c r="B540" s="11"/>
      <c r="C540" s="2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2.75" customHeight="1">
      <c r="A541" s="11"/>
      <c r="B541" s="11"/>
      <c r="C541" s="2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2.75" customHeight="1">
      <c r="A542" s="11"/>
      <c r="B542" s="11"/>
      <c r="C542" s="2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2.75" customHeight="1">
      <c r="A543" s="11"/>
      <c r="B543" s="11"/>
      <c r="C543" s="2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2.75" customHeight="1">
      <c r="A544" s="11"/>
      <c r="B544" s="11"/>
      <c r="C544" s="2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2.75" customHeight="1">
      <c r="A545" s="11"/>
      <c r="B545" s="11"/>
      <c r="C545" s="2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2.75" customHeight="1">
      <c r="A546" s="11"/>
      <c r="B546" s="11"/>
      <c r="C546" s="2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2.75" customHeight="1">
      <c r="A547" s="11"/>
      <c r="B547" s="11"/>
      <c r="C547" s="2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2.75" customHeight="1">
      <c r="A548" s="11"/>
      <c r="B548" s="11"/>
      <c r="C548" s="2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2.75" customHeight="1">
      <c r="A549" s="11"/>
      <c r="B549" s="11"/>
      <c r="C549" s="2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2.75" customHeight="1">
      <c r="A550" s="11"/>
      <c r="B550" s="11"/>
      <c r="C550" s="2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2.75" customHeight="1">
      <c r="A551" s="11"/>
      <c r="B551" s="11"/>
      <c r="C551" s="2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2.75" customHeight="1">
      <c r="A552" s="11"/>
      <c r="B552" s="11"/>
      <c r="C552" s="2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2.75" customHeight="1">
      <c r="A553" s="11"/>
      <c r="B553" s="11"/>
      <c r="C553" s="2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2.75" customHeight="1">
      <c r="A554" s="11"/>
      <c r="B554" s="11"/>
      <c r="C554" s="2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2.75" customHeight="1">
      <c r="A555" s="11"/>
      <c r="B555" s="11"/>
      <c r="C555" s="2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2.75" customHeight="1">
      <c r="A556" s="11"/>
      <c r="B556" s="11"/>
      <c r="C556" s="2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2.75" customHeight="1">
      <c r="A557" s="11"/>
      <c r="B557" s="11"/>
      <c r="C557" s="2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2.75" customHeight="1">
      <c r="A558" s="11"/>
      <c r="B558" s="11"/>
      <c r="C558" s="2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2.75" customHeight="1">
      <c r="A559" s="11"/>
      <c r="B559" s="11"/>
      <c r="C559" s="2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2.75" customHeight="1">
      <c r="A560" s="11"/>
      <c r="B560" s="11"/>
      <c r="C560" s="2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2.75" customHeight="1">
      <c r="A561" s="11"/>
      <c r="B561" s="11"/>
      <c r="C561" s="2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2.75" customHeight="1">
      <c r="A562" s="11"/>
      <c r="B562" s="11"/>
      <c r="C562" s="2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2.75" customHeight="1">
      <c r="A563" s="11"/>
      <c r="B563" s="11"/>
      <c r="C563" s="2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2.75" customHeight="1">
      <c r="A564" s="11"/>
      <c r="B564" s="11"/>
      <c r="C564" s="2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2.75" customHeight="1">
      <c r="A565" s="11"/>
      <c r="B565" s="11"/>
      <c r="C565" s="2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2.75" customHeight="1">
      <c r="A566" s="11"/>
      <c r="B566" s="11"/>
      <c r="C566" s="2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2.75" customHeight="1">
      <c r="A567" s="11"/>
      <c r="B567" s="11"/>
      <c r="C567" s="2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2.75" customHeight="1">
      <c r="A568" s="11"/>
      <c r="B568" s="11"/>
      <c r="C568" s="2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2.75" customHeight="1">
      <c r="A569" s="11"/>
      <c r="B569" s="11"/>
      <c r="C569" s="2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2.75" customHeight="1">
      <c r="A570" s="11"/>
      <c r="B570" s="11"/>
      <c r="C570" s="2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2.75" customHeight="1">
      <c r="A571" s="11"/>
      <c r="B571" s="11"/>
      <c r="C571" s="2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2.75" customHeight="1">
      <c r="A572" s="11"/>
      <c r="B572" s="11"/>
      <c r="C572" s="2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2.75" customHeight="1">
      <c r="A573" s="11"/>
      <c r="B573" s="11"/>
      <c r="C573" s="2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2.75" customHeight="1">
      <c r="A574" s="11"/>
      <c r="B574" s="11"/>
      <c r="C574" s="2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2.75" customHeight="1">
      <c r="A575" s="11"/>
      <c r="B575" s="11"/>
      <c r="C575" s="2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2.75" customHeight="1">
      <c r="A576" s="11"/>
      <c r="B576" s="11"/>
      <c r="C576" s="2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2.75" customHeight="1">
      <c r="A577" s="11"/>
      <c r="B577" s="11"/>
      <c r="C577" s="2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2.75" customHeight="1">
      <c r="A578" s="11"/>
      <c r="B578" s="11"/>
      <c r="C578" s="2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2.75" customHeight="1">
      <c r="A579" s="11"/>
      <c r="B579" s="11"/>
      <c r="C579" s="2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2.75" customHeight="1">
      <c r="A580" s="11"/>
      <c r="B580" s="11"/>
      <c r="C580" s="2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2.75" customHeight="1">
      <c r="A581" s="11"/>
      <c r="B581" s="11"/>
      <c r="C581" s="2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2.75" customHeight="1">
      <c r="A582" s="11"/>
      <c r="B582" s="11"/>
      <c r="C582" s="2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2.75" customHeight="1">
      <c r="A583" s="11"/>
      <c r="B583" s="11"/>
      <c r="C583" s="2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2.75" customHeight="1">
      <c r="A584" s="11"/>
      <c r="B584" s="11"/>
      <c r="C584" s="2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2.75" customHeight="1">
      <c r="A585" s="11"/>
      <c r="B585" s="11"/>
      <c r="C585" s="2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2.75" customHeight="1">
      <c r="A586" s="11"/>
      <c r="B586" s="11"/>
      <c r="C586" s="2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2.75" customHeight="1">
      <c r="A587" s="11"/>
      <c r="B587" s="11"/>
      <c r="C587" s="2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2.75" customHeight="1">
      <c r="A588" s="11"/>
      <c r="B588" s="11"/>
      <c r="C588" s="2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2.75" customHeight="1">
      <c r="A589" s="11"/>
      <c r="B589" s="11"/>
      <c r="C589" s="2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2.75" customHeight="1">
      <c r="A590" s="11"/>
      <c r="B590" s="11"/>
      <c r="C590" s="2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2.75" customHeight="1">
      <c r="A591" s="11"/>
      <c r="B591" s="11"/>
      <c r="C591" s="2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2.75" customHeight="1">
      <c r="A592" s="11"/>
      <c r="B592" s="11"/>
      <c r="C592" s="2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2.75" customHeight="1">
      <c r="A593" s="11"/>
      <c r="B593" s="11"/>
      <c r="C593" s="2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2.75" customHeight="1">
      <c r="A594" s="11"/>
      <c r="B594" s="11"/>
      <c r="C594" s="2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2.75" customHeight="1">
      <c r="A595" s="11"/>
      <c r="B595" s="11"/>
      <c r="C595" s="2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2.75" customHeight="1">
      <c r="A596" s="11"/>
      <c r="B596" s="11"/>
      <c r="C596" s="2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2.75" customHeight="1">
      <c r="A597" s="11"/>
      <c r="B597" s="11"/>
      <c r="C597" s="2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2.75" customHeight="1">
      <c r="A598" s="11"/>
      <c r="B598" s="11"/>
      <c r="C598" s="2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2.75" customHeight="1">
      <c r="A599" s="11"/>
      <c r="B599" s="11"/>
      <c r="C599" s="2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2.75" customHeight="1">
      <c r="A600" s="11"/>
      <c r="B600" s="11"/>
      <c r="C600" s="2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2.75" customHeight="1">
      <c r="A601" s="11"/>
      <c r="B601" s="11"/>
      <c r="C601" s="2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2.75" customHeight="1">
      <c r="A602" s="11"/>
      <c r="B602" s="11"/>
      <c r="C602" s="2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2.75" customHeight="1">
      <c r="A603" s="11"/>
      <c r="B603" s="11"/>
      <c r="C603" s="2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2.75" customHeight="1">
      <c r="A604" s="11"/>
      <c r="B604" s="11"/>
      <c r="C604" s="2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2.75" customHeight="1">
      <c r="A605" s="11"/>
      <c r="B605" s="11"/>
      <c r="C605" s="2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2.75" customHeight="1">
      <c r="A606" s="11"/>
      <c r="B606" s="11"/>
      <c r="C606" s="2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2.75" customHeight="1">
      <c r="A607" s="11"/>
      <c r="B607" s="11"/>
      <c r="C607" s="2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2.75" customHeight="1">
      <c r="A608" s="11"/>
      <c r="B608" s="11"/>
      <c r="C608" s="2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2.75" customHeight="1">
      <c r="A609" s="11"/>
      <c r="B609" s="11"/>
      <c r="C609" s="2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2.75" customHeight="1">
      <c r="A610" s="11"/>
      <c r="B610" s="11"/>
      <c r="C610" s="2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2.75" customHeight="1">
      <c r="A611" s="11"/>
      <c r="B611" s="11"/>
      <c r="C611" s="2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2.75" customHeight="1">
      <c r="A612" s="11"/>
      <c r="B612" s="11"/>
      <c r="C612" s="2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2.75" customHeight="1">
      <c r="A613" s="11"/>
      <c r="B613" s="11"/>
      <c r="C613" s="2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2.75" customHeight="1">
      <c r="A614" s="11"/>
      <c r="B614" s="11"/>
      <c r="C614" s="2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2.75" customHeight="1">
      <c r="A615" s="11"/>
      <c r="B615" s="11"/>
      <c r="C615" s="2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2.75" customHeight="1">
      <c r="A616" s="11"/>
      <c r="B616" s="11"/>
      <c r="C616" s="2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2.75" customHeight="1">
      <c r="A617" s="11"/>
      <c r="B617" s="11"/>
      <c r="C617" s="2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2.75" customHeight="1">
      <c r="A618" s="11"/>
      <c r="B618" s="11"/>
      <c r="C618" s="2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2.75" customHeight="1">
      <c r="A619" s="11"/>
      <c r="B619" s="11"/>
      <c r="C619" s="2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2.75" customHeight="1">
      <c r="A620" s="11"/>
      <c r="B620" s="11"/>
      <c r="C620" s="2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2.75" customHeight="1">
      <c r="A621" s="11"/>
      <c r="B621" s="11"/>
      <c r="C621" s="2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2.75" customHeight="1">
      <c r="A622" s="11"/>
      <c r="B622" s="11"/>
      <c r="C622" s="2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2.75" customHeight="1">
      <c r="A623" s="11"/>
      <c r="B623" s="11"/>
      <c r="C623" s="2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2.75" customHeight="1">
      <c r="A624" s="11"/>
      <c r="B624" s="11"/>
      <c r="C624" s="2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2.75" customHeight="1">
      <c r="A625" s="11"/>
      <c r="B625" s="11"/>
      <c r="C625" s="2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2.75" customHeight="1">
      <c r="A626" s="11"/>
      <c r="B626" s="11"/>
      <c r="C626" s="2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2.75" customHeight="1">
      <c r="A627" s="11"/>
      <c r="B627" s="11"/>
      <c r="C627" s="2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2.75" customHeight="1">
      <c r="A628" s="11"/>
      <c r="B628" s="11"/>
      <c r="C628" s="2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2.75" customHeight="1">
      <c r="A629" s="11"/>
      <c r="B629" s="11"/>
      <c r="C629" s="2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2.75" customHeight="1">
      <c r="A630" s="11"/>
      <c r="B630" s="11"/>
      <c r="C630" s="2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2.75" customHeight="1">
      <c r="A631" s="11"/>
      <c r="B631" s="11"/>
      <c r="C631" s="2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2.75" customHeight="1">
      <c r="A632" s="11"/>
      <c r="B632" s="11"/>
      <c r="C632" s="2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2.75" customHeight="1">
      <c r="A633" s="11"/>
      <c r="B633" s="11"/>
      <c r="C633" s="2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2.75" customHeight="1">
      <c r="A634" s="11"/>
      <c r="B634" s="11"/>
      <c r="C634" s="2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2.75" customHeight="1">
      <c r="A635" s="11"/>
      <c r="B635" s="11"/>
      <c r="C635" s="2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2.75" customHeight="1">
      <c r="A636" s="11"/>
      <c r="B636" s="11"/>
      <c r="C636" s="2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2.75" customHeight="1">
      <c r="A637" s="11"/>
      <c r="B637" s="11"/>
      <c r="C637" s="2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2.75" customHeight="1">
      <c r="A638" s="11"/>
      <c r="B638" s="11"/>
      <c r="C638" s="2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2.75" customHeight="1">
      <c r="A639" s="11"/>
      <c r="B639" s="11"/>
      <c r="C639" s="2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2.75" customHeight="1">
      <c r="A640" s="11"/>
      <c r="B640" s="11"/>
      <c r="C640" s="2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2.75" customHeight="1">
      <c r="A641" s="11"/>
      <c r="B641" s="11"/>
      <c r="C641" s="2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2.75" customHeight="1">
      <c r="A642" s="11"/>
      <c r="B642" s="11"/>
      <c r="C642" s="2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2.75" customHeight="1">
      <c r="A643" s="11"/>
      <c r="B643" s="11"/>
      <c r="C643" s="2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2.75" customHeight="1">
      <c r="A644" s="11"/>
      <c r="B644" s="11"/>
      <c r="C644" s="2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2.75" customHeight="1">
      <c r="A645" s="11"/>
      <c r="B645" s="11"/>
      <c r="C645" s="2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2.75" customHeight="1">
      <c r="A646" s="11"/>
      <c r="B646" s="11"/>
      <c r="C646" s="2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2.75" customHeight="1">
      <c r="A647" s="11"/>
      <c r="B647" s="11"/>
      <c r="C647" s="2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2.75" customHeight="1">
      <c r="A648" s="11"/>
      <c r="B648" s="11"/>
      <c r="C648" s="2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2.75" customHeight="1">
      <c r="A649" s="11"/>
      <c r="B649" s="11"/>
      <c r="C649" s="2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2.75" customHeight="1">
      <c r="A650" s="11"/>
      <c r="B650" s="11"/>
      <c r="C650" s="2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2.75" customHeight="1">
      <c r="A651" s="11"/>
      <c r="B651" s="11"/>
      <c r="C651" s="2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2.75" customHeight="1">
      <c r="A652" s="11"/>
      <c r="B652" s="11"/>
      <c r="C652" s="2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2.75" customHeight="1">
      <c r="A653" s="11"/>
      <c r="B653" s="11"/>
      <c r="C653" s="2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2.75" customHeight="1">
      <c r="A654" s="11"/>
      <c r="B654" s="11"/>
      <c r="C654" s="2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2.75" customHeight="1">
      <c r="A655" s="11"/>
      <c r="B655" s="11"/>
      <c r="C655" s="2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2.75" customHeight="1">
      <c r="A656" s="11"/>
      <c r="B656" s="11"/>
      <c r="C656" s="2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2.75" customHeight="1">
      <c r="A657" s="11"/>
      <c r="B657" s="11"/>
      <c r="C657" s="2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2.75" customHeight="1">
      <c r="A658" s="11"/>
      <c r="B658" s="11"/>
      <c r="C658" s="2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2.75" customHeight="1">
      <c r="A659" s="11"/>
      <c r="B659" s="11"/>
      <c r="C659" s="2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2.75" customHeight="1">
      <c r="A660" s="11"/>
      <c r="B660" s="11"/>
      <c r="C660" s="2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2.75" customHeight="1">
      <c r="A661" s="11"/>
      <c r="B661" s="11"/>
      <c r="C661" s="2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2.75" customHeight="1">
      <c r="A662" s="11"/>
      <c r="B662" s="11"/>
      <c r="C662" s="2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2.75" customHeight="1">
      <c r="A663" s="11"/>
      <c r="B663" s="11"/>
      <c r="C663" s="2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2.75" customHeight="1">
      <c r="A664" s="11"/>
      <c r="B664" s="11"/>
      <c r="C664" s="2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2.75" customHeight="1">
      <c r="A665" s="11"/>
      <c r="B665" s="11"/>
      <c r="C665" s="2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2.75" customHeight="1">
      <c r="A666" s="11"/>
      <c r="B666" s="11"/>
      <c r="C666" s="2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2.75" customHeight="1">
      <c r="A667" s="11"/>
      <c r="B667" s="11"/>
      <c r="C667" s="2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2.75" customHeight="1">
      <c r="A668" s="11"/>
      <c r="B668" s="11"/>
      <c r="C668" s="2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2.75" customHeight="1">
      <c r="A669" s="11"/>
      <c r="B669" s="11"/>
      <c r="C669" s="2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2.75" customHeight="1">
      <c r="A670" s="11"/>
      <c r="B670" s="11"/>
      <c r="C670" s="2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2.75" customHeight="1">
      <c r="A671" s="11"/>
      <c r="B671" s="11"/>
      <c r="C671" s="2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2.75" customHeight="1">
      <c r="A672" s="11"/>
      <c r="B672" s="11"/>
      <c r="C672" s="2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2.75" customHeight="1">
      <c r="A673" s="11"/>
      <c r="B673" s="11"/>
      <c r="C673" s="2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2.75" customHeight="1">
      <c r="A674" s="11"/>
      <c r="B674" s="11"/>
      <c r="C674" s="2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2.75" customHeight="1">
      <c r="A675" s="11"/>
      <c r="B675" s="11"/>
      <c r="C675" s="2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2.75" customHeight="1">
      <c r="A676" s="11"/>
      <c r="B676" s="11"/>
      <c r="C676" s="2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2.75" customHeight="1">
      <c r="A677" s="11"/>
      <c r="B677" s="11"/>
      <c r="C677" s="2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2.75" customHeight="1">
      <c r="A678" s="11"/>
      <c r="B678" s="11"/>
      <c r="C678" s="2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2.75" customHeight="1">
      <c r="A679" s="11"/>
      <c r="B679" s="11"/>
      <c r="C679" s="2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2.75" customHeight="1">
      <c r="A680" s="11"/>
      <c r="B680" s="11"/>
      <c r="C680" s="2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2.75" customHeight="1">
      <c r="A681" s="11"/>
      <c r="B681" s="11"/>
      <c r="C681" s="2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2.75" customHeight="1">
      <c r="A682" s="11"/>
      <c r="B682" s="11"/>
      <c r="C682" s="2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2.75" customHeight="1">
      <c r="A683" s="11"/>
      <c r="B683" s="11"/>
      <c r="C683" s="2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2.75" customHeight="1">
      <c r="A684" s="11"/>
      <c r="B684" s="11"/>
      <c r="C684" s="2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2.75" customHeight="1">
      <c r="A685" s="11"/>
      <c r="B685" s="11"/>
      <c r="C685" s="2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2.75" customHeight="1">
      <c r="A686" s="11"/>
      <c r="B686" s="11"/>
      <c r="C686" s="2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2.75" customHeight="1">
      <c r="A687" s="11"/>
      <c r="B687" s="11"/>
      <c r="C687" s="2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2.75" customHeight="1">
      <c r="A688" s="11"/>
      <c r="B688" s="11"/>
      <c r="C688" s="2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2.75" customHeight="1">
      <c r="A689" s="11"/>
      <c r="B689" s="11"/>
      <c r="C689" s="2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2.75" customHeight="1">
      <c r="A690" s="11"/>
      <c r="B690" s="11"/>
      <c r="C690" s="2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2.75" customHeight="1">
      <c r="A691" s="11"/>
      <c r="B691" s="11"/>
      <c r="C691" s="2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2.75" customHeight="1">
      <c r="A692" s="11"/>
      <c r="B692" s="11"/>
      <c r="C692" s="2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2.75" customHeight="1">
      <c r="A693" s="11"/>
      <c r="B693" s="11"/>
      <c r="C693" s="2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2.75" customHeight="1">
      <c r="A694" s="11"/>
      <c r="B694" s="11"/>
      <c r="C694" s="2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2.75" customHeight="1">
      <c r="A695" s="11"/>
      <c r="B695" s="11"/>
      <c r="C695" s="2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2.75" customHeight="1">
      <c r="A696" s="11"/>
      <c r="B696" s="11"/>
      <c r="C696" s="2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2.75" customHeight="1">
      <c r="A697" s="11"/>
      <c r="B697" s="11"/>
      <c r="C697" s="2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2.75" customHeight="1">
      <c r="A698" s="11"/>
      <c r="B698" s="11"/>
      <c r="C698" s="2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2.75" customHeight="1">
      <c r="A699" s="11"/>
      <c r="B699" s="11"/>
      <c r="C699" s="2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2.75" customHeight="1">
      <c r="A700" s="11"/>
      <c r="B700" s="11"/>
      <c r="C700" s="2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2.75" customHeight="1">
      <c r="A701" s="11"/>
      <c r="B701" s="11"/>
      <c r="C701" s="2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2.75" customHeight="1">
      <c r="A702" s="11"/>
      <c r="B702" s="11"/>
      <c r="C702" s="2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2.75" customHeight="1">
      <c r="A703" s="11"/>
      <c r="B703" s="11"/>
      <c r="C703" s="2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2.75" customHeight="1">
      <c r="A704" s="11"/>
      <c r="B704" s="11"/>
      <c r="C704" s="2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2.75" customHeight="1">
      <c r="A705" s="11"/>
      <c r="B705" s="11"/>
      <c r="C705" s="2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2.75" customHeight="1">
      <c r="A706" s="11"/>
      <c r="B706" s="11"/>
      <c r="C706" s="2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2.75" customHeight="1">
      <c r="A707" s="11"/>
      <c r="B707" s="11"/>
      <c r="C707" s="2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2.75" customHeight="1">
      <c r="A708" s="11"/>
      <c r="B708" s="11"/>
      <c r="C708" s="2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2.75" customHeight="1">
      <c r="A709" s="11"/>
      <c r="B709" s="11"/>
      <c r="C709" s="2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2.75" customHeight="1">
      <c r="A710" s="11"/>
      <c r="B710" s="11"/>
      <c r="C710" s="2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2.75" customHeight="1">
      <c r="A711" s="11"/>
      <c r="B711" s="11"/>
      <c r="C711" s="2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2.75" customHeight="1">
      <c r="A712" s="11"/>
      <c r="B712" s="11"/>
      <c r="C712" s="2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2.75" customHeight="1">
      <c r="A713" s="11"/>
      <c r="B713" s="11"/>
      <c r="C713" s="2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2.75" customHeight="1">
      <c r="A714" s="11"/>
      <c r="B714" s="11"/>
      <c r="C714" s="2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2.75" customHeight="1">
      <c r="A715" s="11"/>
      <c r="B715" s="11"/>
      <c r="C715" s="2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2.75" customHeight="1">
      <c r="A716" s="11"/>
      <c r="B716" s="11"/>
      <c r="C716" s="2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2.75" customHeight="1">
      <c r="A717" s="11"/>
      <c r="B717" s="11"/>
      <c r="C717" s="2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2.75" customHeight="1">
      <c r="A718" s="11"/>
      <c r="B718" s="11"/>
      <c r="C718" s="2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2.75" customHeight="1">
      <c r="A719" s="11"/>
      <c r="B719" s="11"/>
      <c r="C719" s="2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2.75" customHeight="1">
      <c r="A720" s="11"/>
      <c r="B720" s="11"/>
      <c r="C720" s="2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2.75" customHeight="1">
      <c r="A721" s="11"/>
      <c r="B721" s="11"/>
      <c r="C721" s="2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2.75" customHeight="1">
      <c r="A722" s="11"/>
      <c r="B722" s="11"/>
      <c r="C722" s="2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2.75" customHeight="1">
      <c r="A723" s="11"/>
      <c r="B723" s="11"/>
      <c r="C723" s="2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2.75" customHeight="1">
      <c r="A724" s="11"/>
      <c r="B724" s="11"/>
      <c r="C724" s="2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2.75" customHeight="1">
      <c r="A725" s="11"/>
      <c r="B725" s="11"/>
      <c r="C725" s="2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2.75" customHeight="1">
      <c r="A726" s="11"/>
      <c r="B726" s="11"/>
      <c r="C726" s="2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2.75" customHeight="1">
      <c r="A727" s="11"/>
      <c r="B727" s="11"/>
      <c r="C727" s="2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2.75" customHeight="1">
      <c r="A728" s="11"/>
      <c r="B728" s="11"/>
      <c r="C728" s="2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2.75" customHeight="1">
      <c r="A729" s="11"/>
      <c r="B729" s="11"/>
      <c r="C729" s="2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2.75" customHeight="1">
      <c r="A730" s="11"/>
      <c r="B730" s="11"/>
      <c r="C730" s="2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2.75" customHeight="1">
      <c r="A731" s="11"/>
      <c r="B731" s="11"/>
      <c r="C731" s="2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2.75" customHeight="1">
      <c r="A732" s="11"/>
      <c r="B732" s="11"/>
      <c r="C732" s="2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2.75" customHeight="1">
      <c r="A733" s="11"/>
      <c r="B733" s="11"/>
      <c r="C733" s="2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2.75" customHeight="1">
      <c r="A734" s="11"/>
      <c r="B734" s="11"/>
      <c r="C734" s="2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2.75" customHeight="1">
      <c r="A735" s="11"/>
      <c r="B735" s="11"/>
      <c r="C735" s="2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2.75" customHeight="1">
      <c r="A736" s="11"/>
      <c r="B736" s="11"/>
      <c r="C736" s="2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2.75" customHeight="1">
      <c r="A737" s="11"/>
      <c r="B737" s="11"/>
      <c r="C737" s="2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2.75" customHeight="1">
      <c r="A738" s="11"/>
      <c r="B738" s="11"/>
      <c r="C738" s="2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2.75" customHeight="1">
      <c r="A739" s="11"/>
      <c r="B739" s="11"/>
      <c r="C739" s="2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2.75" customHeight="1">
      <c r="A740" s="11"/>
      <c r="B740" s="11"/>
      <c r="C740" s="2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2.75" customHeight="1">
      <c r="A741" s="11"/>
      <c r="B741" s="11"/>
      <c r="C741" s="2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2.75" customHeight="1">
      <c r="A742" s="11"/>
      <c r="B742" s="11"/>
      <c r="C742" s="2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2.75" customHeight="1">
      <c r="A743" s="11"/>
      <c r="B743" s="11"/>
      <c r="C743" s="2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2.75" customHeight="1">
      <c r="A744" s="11"/>
      <c r="B744" s="11"/>
      <c r="C744" s="2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2.75" customHeight="1">
      <c r="A745" s="11"/>
      <c r="B745" s="11"/>
      <c r="C745" s="2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2.75" customHeight="1">
      <c r="A746" s="11"/>
      <c r="B746" s="11"/>
      <c r="C746" s="2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2.75" customHeight="1">
      <c r="A747" s="11"/>
      <c r="B747" s="11"/>
      <c r="C747" s="2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2.75" customHeight="1">
      <c r="A748" s="11"/>
      <c r="B748" s="11"/>
      <c r="C748" s="2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2.75" customHeight="1">
      <c r="A749" s="11"/>
      <c r="B749" s="11"/>
      <c r="C749" s="2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2.75" customHeight="1">
      <c r="A750" s="11"/>
      <c r="B750" s="11"/>
      <c r="C750" s="2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2.75" customHeight="1">
      <c r="A751" s="11"/>
      <c r="B751" s="11"/>
      <c r="C751" s="2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2.75" customHeight="1">
      <c r="A752" s="11"/>
      <c r="B752" s="11"/>
      <c r="C752" s="2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2.75" customHeight="1">
      <c r="A753" s="11"/>
      <c r="B753" s="11"/>
      <c r="C753" s="2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2.75" customHeight="1">
      <c r="A754" s="11"/>
      <c r="B754" s="11"/>
      <c r="C754" s="2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2.75" customHeight="1">
      <c r="A755" s="11"/>
      <c r="B755" s="11"/>
      <c r="C755" s="2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2.75" customHeight="1">
      <c r="A756" s="11"/>
      <c r="B756" s="11"/>
      <c r="C756" s="2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2.75" customHeight="1">
      <c r="A757" s="11"/>
      <c r="B757" s="11"/>
      <c r="C757" s="2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2.75" customHeight="1">
      <c r="A758" s="11"/>
      <c r="B758" s="11"/>
      <c r="C758" s="2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2.75" customHeight="1">
      <c r="A759" s="11"/>
      <c r="B759" s="11"/>
      <c r="C759" s="2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2.75" customHeight="1">
      <c r="A760" s="11"/>
      <c r="B760" s="11"/>
      <c r="C760" s="2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2.75" customHeight="1">
      <c r="A761" s="11"/>
      <c r="B761" s="11"/>
      <c r="C761" s="2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2.75" customHeight="1">
      <c r="A762" s="11"/>
      <c r="B762" s="11"/>
      <c r="C762" s="2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2.75" customHeight="1">
      <c r="A763" s="11"/>
      <c r="B763" s="11"/>
      <c r="C763" s="2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2.75" customHeight="1">
      <c r="A764" s="11"/>
      <c r="B764" s="11"/>
      <c r="C764" s="2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2.75" customHeight="1">
      <c r="A765" s="11"/>
      <c r="B765" s="11"/>
      <c r="C765" s="2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2.75" customHeight="1">
      <c r="A766" s="11"/>
      <c r="B766" s="11"/>
      <c r="C766" s="2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2.75" customHeight="1">
      <c r="A767" s="11"/>
      <c r="B767" s="11"/>
      <c r="C767" s="2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2.75" customHeight="1">
      <c r="A768" s="11"/>
      <c r="B768" s="11"/>
      <c r="C768" s="2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2.75" customHeight="1">
      <c r="A769" s="11"/>
      <c r="B769" s="11"/>
      <c r="C769" s="2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2.75" customHeight="1">
      <c r="A770" s="11"/>
      <c r="B770" s="11"/>
      <c r="C770" s="2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2.75" customHeight="1">
      <c r="A771" s="11"/>
      <c r="B771" s="11"/>
      <c r="C771" s="2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2.75" customHeight="1">
      <c r="A772" s="11"/>
      <c r="B772" s="11"/>
      <c r="C772" s="2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2.75" customHeight="1">
      <c r="A773" s="11"/>
      <c r="B773" s="11"/>
      <c r="C773" s="2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2.75" customHeight="1">
      <c r="A774" s="11"/>
      <c r="B774" s="11"/>
      <c r="C774" s="2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2.75" customHeight="1">
      <c r="A775" s="11"/>
      <c r="B775" s="11"/>
      <c r="C775" s="2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2.75" customHeight="1">
      <c r="A776" s="11"/>
      <c r="B776" s="11"/>
      <c r="C776" s="2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2.75" customHeight="1">
      <c r="A777" s="11"/>
      <c r="B777" s="11"/>
      <c r="C777" s="2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2.75" customHeight="1">
      <c r="A778" s="11"/>
      <c r="B778" s="11"/>
      <c r="C778" s="2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2.75" customHeight="1">
      <c r="A779" s="11"/>
      <c r="B779" s="11"/>
      <c r="C779" s="2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2.75" customHeight="1">
      <c r="A780" s="11"/>
      <c r="B780" s="11"/>
      <c r="C780" s="2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2.75" customHeight="1">
      <c r="A781" s="11"/>
      <c r="B781" s="11"/>
      <c r="C781" s="2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2.75" customHeight="1">
      <c r="A782" s="11"/>
      <c r="B782" s="11"/>
      <c r="C782" s="2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2.75" customHeight="1">
      <c r="A783" s="11"/>
      <c r="B783" s="11"/>
      <c r="C783" s="2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2.75" customHeight="1">
      <c r="A784" s="11"/>
      <c r="B784" s="11"/>
      <c r="C784" s="2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2.75" customHeight="1">
      <c r="A785" s="11"/>
      <c r="B785" s="11"/>
      <c r="C785" s="2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2.75" customHeight="1">
      <c r="A786" s="11"/>
      <c r="B786" s="11"/>
      <c r="C786" s="2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2.75" customHeight="1">
      <c r="A787" s="11"/>
      <c r="B787" s="11"/>
      <c r="C787" s="2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2.75" customHeight="1">
      <c r="A788" s="11"/>
      <c r="B788" s="11"/>
      <c r="C788" s="2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2.75" customHeight="1">
      <c r="A789" s="11"/>
      <c r="B789" s="11"/>
      <c r="C789" s="2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2.75" customHeight="1">
      <c r="A790" s="11"/>
      <c r="B790" s="11"/>
      <c r="C790" s="2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2.75" customHeight="1">
      <c r="A791" s="11"/>
      <c r="B791" s="11"/>
      <c r="C791" s="2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2.75" customHeight="1">
      <c r="A792" s="11"/>
      <c r="B792" s="11"/>
      <c r="C792" s="2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2.75" customHeight="1">
      <c r="A793" s="11"/>
      <c r="B793" s="11"/>
      <c r="C793" s="2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2.75" customHeight="1">
      <c r="A794" s="11"/>
      <c r="B794" s="11"/>
      <c r="C794" s="2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2.75" customHeight="1">
      <c r="A795" s="11"/>
      <c r="B795" s="11"/>
      <c r="C795" s="2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2.75" customHeight="1">
      <c r="A796" s="11"/>
      <c r="B796" s="11"/>
      <c r="C796" s="2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2.75" customHeight="1">
      <c r="A797" s="11"/>
      <c r="B797" s="11"/>
      <c r="C797" s="2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2.75" customHeight="1">
      <c r="A798" s="11"/>
      <c r="B798" s="11"/>
      <c r="C798" s="2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2.75" customHeight="1">
      <c r="A799" s="11"/>
      <c r="B799" s="11"/>
      <c r="C799" s="2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2.75" customHeight="1">
      <c r="A800" s="11"/>
      <c r="B800" s="11"/>
      <c r="C800" s="2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2.75" customHeight="1">
      <c r="A801" s="11"/>
      <c r="B801" s="11"/>
      <c r="C801" s="2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2.75" customHeight="1">
      <c r="A802" s="11"/>
      <c r="B802" s="11"/>
      <c r="C802" s="2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2.75" customHeight="1">
      <c r="A803" s="11"/>
      <c r="B803" s="11"/>
      <c r="C803" s="2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2.75" customHeight="1">
      <c r="A804" s="11"/>
      <c r="B804" s="11"/>
      <c r="C804" s="2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2.75" customHeight="1">
      <c r="A805" s="11"/>
      <c r="B805" s="11"/>
      <c r="C805" s="2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2.75" customHeight="1">
      <c r="A806" s="11"/>
      <c r="B806" s="11"/>
      <c r="C806" s="2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2.75" customHeight="1">
      <c r="A807" s="11"/>
      <c r="B807" s="11"/>
      <c r="C807" s="2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2.75" customHeight="1">
      <c r="A808" s="11"/>
      <c r="B808" s="11"/>
      <c r="C808" s="2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2.75" customHeight="1">
      <c r="A809" s="11"/>
      <c r="B809" s="11"/>
      <c r="C809" s="2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2.75" customHeight="1">
      <c r="A810" s="11"/>
      <c r="B810" s="11"/>
      <c r="C810" s="2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2.75" customHeight="1">
      <c r="A811" s="11"/>
      <c r="B811" s="11"/>
      <c r="C811" s="2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2.75" customHeight="1">
      <c r="A812" s="11"/>
      <c r="B812" s="11"/>
      <c r="C812" s="2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2.75" customHeight="1">
      <c r="A813" s="11"/>
      <c r="B813" s="11"/>
      <c r="C813" s="2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2.75" customHeight="1">
      <c r="A814" s="11"/>
      <c r="B814" s="11"/>
      <c r="C814" s="2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2.75" customHeight="1">
      <c r="A815" s="11"/>
      <c r="B815" s="11"/>
      <c r="C815" s="2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2.75" customHeight="1">
      <c r="A816" s="11"/>
      <c r="B816" s="11"/>
      <c r="C816" s="2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2.75" customHeight="1">
      <c r="A817" s="11"/>
      <c r="B817" s="11"/>
      <c r="C817" s="2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2.75" customHeight="1">
      <c r="A818" s="11"/>
      <c r="B818" s="11"/>
      <c r="C818" s="2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2.75" customHeight="1">
      <c r="A819" s="11"/>
      <c r="B819" s="11"/>
      <c r="C819" s="2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2.75" customHeight="1">
      <c r="A820" s="11"/>
      <c r="B820" s="11"/>
      <c r="C820" s="2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2.75" customHeight="1">
      <c r="A821" s="11"/>
      <c r="B821" s="11"/>
      <c r="C821" s="2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2.75" customHeight="1">
      <c r="A822" s="11"/>
      <c r="B822" s="11"/>
      <c r="C822" s="2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2.75" customHeight="1">
      <c r="A823" s="11"/>
      <c r="B823" s="11"/>
      <c r="C823" s="2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2.75" customHeight="1">
      <c r="A824" s="11"/>
      <c r="B824" s="11"/>
      <c r="C824" s="2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2.75" customHeight="1">
      <c r="A825" s="11"/>
      <c r="B825" s="11"/>
      <c r="C825" s="2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2.75" customHeight="1">
      <c r="A826" s="11"/>
      <c r="B826" s="11"/>
      <c r="C826" s="2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2.75" customHeight="1">
      <c r="A827" s="11"/>
      <c r="B827" s="11"/>
      <c r="C827" s="2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2.75" customHeight="1">
      <c r="A828" s="11"/>
      <c r="B828" s="11"/>
      <c r="C828" s="2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2.75" customHeight="1">
      <c r="A829" s="11"/>
      <c r="B829" s="11"/>
      <c r="C829" s="2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2.75" customHeight="1">
      <c r="A830" s="11"/>
      <c r="B830" s="11"/>
      <c r="C830" s="2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2.75" customHeight="1">
      <c r="A831" s="11"/>
      <c r="B831" s="11"/>
      <c r="C831" s="2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2.75" customHeight="1">
      <c r="A832" s="11"/>
      <c r="B832" s="11"/>
      <c r="C832" s="2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2.75" customHeight="1">
      <c r="A833" s="11"/>
      <c r="B833" s="11"/>
      <c r="C833" s="2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2.75" customHeight="1">
      <c r="A834" s="11"/>
      <c r="B834" s="11"/>
      <c r="C834" s="2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2.75" customHeight="1">
      <c r="A835" s="11"/>
      <c r="B835" s="11"/>
      <c r="C835" s="2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2.75" customHeight="1">
      <c r="A836" s="11"/>
      <c r="B836" s="11"/>
      <c r="C836" s="2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2.75" customHeight="1">
      <c r="A837" s="11"/>
      <c r="B837" s="11"/>
      <c r="C837" s="2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2.75" customHeight="1">
      <c r="A838" s="11"/>
      <c r="B838" s="11"/>
      <c r="C838" s="2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2.75" customHeight="1">
      <c r="A839" s="11"/>
      <c r="B839" s="11"/>
      <c r="C839" s="2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2.75" customHeight="1">
      <c r="A840" s="11"/>
      <c r="B840" s="11"/>
      <c r="C840" s="2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2.75" customHeight="1">
      <c r="A841" s="11"/>
      <c r="B841" s="11"/>
      <c r="C841" s="2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2.75" customHeight="1">
      <c r="A842" s="11"/>
      <c r="B842" s="11"/>
      <c r="C842" s="2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2.75" customHeight="1">
      <c r="A843" s="11"/>
      <c r="B843" s="11"/>
      <c r="C843" s="2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2.75" customHeight="1">
      <c r="A844" s="11"/>
      <c r="B844" s="11"/>
      <c r="C844" s="2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2.75" customHeight="1">
      <c r="A845" s="11"/>
      <c r="B845" s="11"/>
      <c r="C845" s="2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2.75" customHeight="1">
      <c r="A846" s="11"/>
      <c r="B846" s="11"/>
      <c r="C846" s="2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2.75" customHeight="1">
      <c r="A847" s="11"/>
      <c r="B847" s="11"/>
      <c r="C847" s="2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2.75" customHeight="1">
      <c r="A848" s="11"/>
      <c r="B848" s="11"/>
      <c r="C848" s="2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2.75" customHeight="1">
      <c r="A849" s="11"/>
      <c r="B849" s="11"/>
      <c r="C849" s="2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2.75" customHeight="1">
      <c r="A850" s="11"/>
      <c r="B850" s="11"/>
      <c r="C850" s="2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2.75" customHeight="1">
      <c r="A851" s="11"/>
      <c r="B851" s="11"/>
      <c r="C851" s="2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2.75" customHeight="1">
      <c r="A852" s="11"/>
      <c r="B852" s="11"/>
      <c r="C852" s="2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2.75" customHeight="1">
      <c r="A853" s="11"/>
      <c r="B853" s="11"/>
      <c r="C853" s="2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2.75" customHeight="1">
      <c r="A854" s="11"/>
      <c r="B854" s="11"/>
      <c r="C854" s="2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2.75" customHeight="1">
      <c r="A855" s="11"/>
      <c r="B855" s="11"/>
      <c r="C855" s="2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2.75" customHeight="1">
      <c r="A856" s="11"/>
      <c r="B856" s="11"/>
      <c r="C856" s="2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2.75" customHeight="1">
      <c r="A857" s="11"/>
      <c r="B857" s="11"/>
      <c r="C857" s="2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2.75" customHeight="1">
      <c r="A858" s="11"/>
      <c r="B858" s="11"/>
      <c r="C858" s="2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2.75" customHeight="1">
      <c r="A859" s="11"/>
      <c r="B859" s="11"/>
      <c r="C859" s="2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2.75" customHeight="1">
      <c r="A860" s="11"/>
      <c r="B860" s="11"/>
      <c r="C860" s="2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2.75" customHeight="1">
      <c r="A861" s="11"/>
      <c r="B861" s="11"/>
      <c r="C861" s="2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2.75" customHeight="1">
      <c r="A862" s="11"/>
      <c r="B862" s="11"/>
      <c r="C862" s="2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2.75" customHeight="1">
      <c r="A863" s="11"/>
      <c r="B863" s="11"/>
      <c r="C863" s="2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2.75" customHeight="1">
      <c r="A864" s="11"/>
      <c r="B864" s="11"/>
      <c r="C864" s="2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2.75" customHeight="1">
      <c r="A865" s="11"/>
      <c r="B865" s="11"/>
      <c r="C865" s="2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2.75" customHeight="1">
      <c r="A866" s="11"/>
      <c r="B866" s="11"/>
      <c r="C866" s="2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2.75" customHeight="1">
      <c r="A867" s="11"/>
      <c r="B867" s="11"/>
      <c r="C867" s="2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2.75" customHeight="1">
      <c r="A868" s="11"/>
      <c r="B868" s="11"/>
      <c r="C868" s="2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2.75" customHeight="1">
      <c r="A869" s="11"/>
      <c r="B869" s="11"/>
      <c r="C869" s="2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2.75" customHeight="1">
      <c r="A870" s="11"/>
      <c r="B870" s="11"/>
      <c r="C870" s="2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2.75" customHeight="1">
      <c r="A871" s="11"/>
      <c r="B871" s="11"/>
      <c r="C871" s="2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2.75" customHeight="1">
      <c r="A872" s="11"/>
      <c r="B872" s="11"/>
      <c r="C872" s="2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2.75" customHeight="1">
      <c r="A873" s="11"/>
      <c r="B873" s="11"/>
      <c r="C873" s="2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2.75" customHeight="1">
      <c r="A874" s="11"/>
      <c r="B874" s="11"/>
      <c r="C874" s="2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2.75" customHeight="1">
      <c r="A875" s="11"/>
      <c r="B875" s="11"/>
      <c r="C875" s="2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2.75" customHeight="1">
      <c r="A876" s="11"/>
      <c r="B876" s="11"/>
      <c r="C876" s="2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2.75" customHeight="1">
      <c r="A877" s="11"/>
      <c r="B877" s="11"/>
      <c r="C877" s="2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2.75" customHeight="1">
      <c r="A878" s="11"/>
      <c r="B878" s="11"/>
      <c r="C878" s="2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2.75" customHeight="1">
      <c r="A879" s="11"/>
      <c r="B879" s="11"/>
      <c r="C879" s="2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2.75" customHeight="1">
      <c r="A880" s="11"/>
      <c r="B880" s="11"/>
      <c r="C880" s="2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2.75" customHeight="1">
      <c r="A881" s="11"/>
      <c r="B881" s="11"/>
      <c r="C881" s="2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2.75" customHeight="1">
      <c r="A882" s="11"/>
      <c r="B882" s="11"/>
      <c r="C882" s="2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2.75" customHeight="1">
      <c r="A883" s="11"/>
      <c r="B883" s="11"/>
      <c r="C883" s="2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2.75" customHeight="1">
      <c r="A884" s="11"/>
      <c r="B884" s="11"/>
      <c r="C884" s="2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2.75" customHeight="1">
      <c r="A885" s="11"/>
      <c r="B885" s="11"/>
      <c r="C885" s="2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2.75" customHeight="1">
      <c r="A886" s="11"/>
      <c r="B886" s="11"/>
      <c r="C886" s="2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2.75" customHeight="1">
      <c r="A887" s="11"/>
      <c r="B887" s="11"/>
      <c r="C887" s="2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2.75" customHeight="1">
      <c r="A888" s="11"/>
      <c r="B888" s="11"/>
      <c r="C888" s="2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2.75" customHeight="1">
      <c r="A889" s="11"/>
      <c r="B889" s="11"/>
      <c r="C889" s="2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2.75" customHeight="1">
      <c r="A890" s="11"/>
      <c r="B890" s="11"/>
      <c r="C890" s="2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2.75" customHeight="1">
      <c r="A891" s="11"/>
      <c r="B891" s="11"/>
      <c r="C891" s="2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2.75" customHeight="1">
      <c r="A892" s="11"/>
      <c r="B892" s="11"/>
      <c r="C892" s="2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2.75" customHeight="1">
      <c r="A893" s="11"/>
      <c r="B893" s="11"/>
      <c r="C893" s="2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2.75" customHeight="1">
      <c r="A894" s="11"/>
      <c r="B894" s="11"/>
      <c r="C894" s="2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2.75" customHeight="1">
      <c r="A895" s="11"/>
      <c r="B895" s="11"/>
      <c r="C895" s="2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2.75" customHeight="1">
      <c r="A896" s="11"/>
      <c r="B896" s="11"/>
      <c r="C896" s="2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2.75" customHeight="1">
      <c r="A897" s="11"/>
      <c r="B897" s="11"/>
      <c r="C897" s="2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2.75" customHeight="1">
      <c r="A898" s="11"/>
      <c r="B898" s="11"/>
      <c r="C898" s="2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2.75" customHeight="1">
      <c r="A899" s="11"/>
      <c r="B899" s="11"/>
      <c r="C899" s="2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2.75" customHeight="1">
      <c r="A900" s="11"/>
      <c r="B900" s="11"/>
      <c r="C900" s="2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2.75" customHeight="1">
      <c r="A901" s="11"/>
      <c r="B901" s="11"/>
      <c r="C901" s="2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2.75" customHeight="1">
      <c r="A902" s="11"/>
      <c r="B902" s="11"/>
      <c r="C902" s="2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2.75" customHeight="1">
      <c r="A903" s="11"/>
      <c r="B903" s="11"/>
      <c r="C903" s="2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2.75" customHeight="1">
      <c r="A904" s="11"/>
      <c r="B904" s="11"/>
      <c r="C904" s="2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2.75" customHeight="1">
      <c r="A905" s="11"/>
      <c r="B905" s="11"/>
      <c r="C905" s="2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2.75" customHeight="1">
      <c r="A906" s="11"/>
      <c r="B906" s="11"/>
      <c r="C906" s="2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2.75" customHeight="1">
      <c r="A907" s="11"/>
      <c r="B907" s="11"/>
      <c r="C907" s="2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2.75" customHeight="1">
      <c r="A908" s="11"/>
      <c r="B908" s="11"/>
      <c r="C908" s="2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2.75" customHeight="1">
      <c r="A909" s="11"/>
      <c r="B909" s="11"/>
      <c r="C909" s="2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2.75" customHeight="1">
      <c r="A910" s="11"/>
      <c r="B910" s="11"/>
      <c r="C910" s="2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2.75" customHeight="1">
      <c r="A911" s="11"/>
      <c r="B911" s="11"/>
      <c r="C911" s="2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2.75" customHeight="1">
      <c r="A912" s="11"/>
      <c r="B912" s="11"/>
      <c r="C912" s="2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2.75" customHeight="1">
      <c r="A913" s="11"/>
      <c r="B913" s="11"/>
      <c r="C913" s="2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2.75" customHeight="1">
      <c r="A914" s="11"/>
      <c r="B914" s="11"/>
      <c r="C914" s="2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2.75" customHeight="1">
      <c r="A915" s="11"/>
      <c r="B915" s="11"/>
      <c r="C915" s="2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2.75" customHeight="1">
      <c r="A916" s="11"/>
      <c r="B916" s="11"/>
      <c r="C916" s="2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2.75" customHeight="1">
      <c r="A917" s="11"/>
      <c r="B917" s="11"/>
      <c r="C917" s="2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2.75" customHeight="1">
      <c r="A918" s="11"/>
      <c r="B918" s="11"/>
      <c r="C918" s="2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2.75" customHeight="1">
      <c r="A919" s="11"/>
      <c r="B919" s="11"/>
      <c r="C919" s="2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2.75" customHeight="1">
      <c r="A920" s="11"/>
      <c r="B920" s="11"/>
      <c r="C920" s="2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2.75" customHeight="1">
      <c r="A921" s="11"/>
      <c r="B921" s="11"/>
      <c r="C921" s="2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2.75" customHeight="1">
      <c r="A922" s="11"/>
      <c r="B922" s="11"/>
      <c r="C922" s="2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2.75" customHeight="1">
      <c r="A923" s="11"/>
      <c r="B923" s="11"/>
      <c r="C923" s="2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2.75" customHeight="1">
      <c r="A924" s="11"/>
      <c r="B924" s="11"/>
      <c r="C924" s="2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2.75" customHeight="1">
      <c r="A925" s="11"/>
      <c r="B925" s="11"/>
      <c r="C925" s="2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2.75" customHeight="1">
      <c r="A926" s="11"/>
      <c r="B926" s="11"/>
      <c r="C926" s="2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2.75" customHeight="1">
      <c r="A927" s="11"/>
      <c r="B927" s="11"/>
      <c r="C927" s="2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2.75" customHeight="1">
      <c r="A928" s="11"/>
      <c r="B928" s="11"/>
      <c r="C928" s="2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2.75" customHeight="1">
      <c r="A929" s="11"/>
      <c r="B929" s="11"/>
      <c r="C929" s="2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2.75" customHeight="1">
      <c r="A930" s="11"/>
      <c r="B930" s="11"/>
      <c r="C930" s="2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2.75" customHeight="1">
      <c r="A931" s="11"/>
      <c r="B931" s="11"/>
      <c r="C931" s="2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2.75" customHeight="1">
      <c r="A932" s="11"/>
      <c r="B932" s="11"/>
      <c r="C932" s="2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2.75" customHeight="1">
      <c r="A933" s="11"/>
      <c r="B933" s="11"/>
      <c r="C933" s="2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2.75" customHeight="1">
      <c r="A934" s="11"/>
      <c r="B934" s="11"/>
      <c r="C934" s="2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2.75" customHeight="1">
      <c r="A935" s="11"/>
      <c r="B935" s="11"/>
      <c r="C935" s="2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2.75" customHeight="1">
      <c r="A936" s="11"/>
      <c r="B936" s="11"/>
      <c r="C936" s="2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2.75" customHeight="1">
      <c r="A937" s="11"/>
      <c r="B937" s="11"/>
      <c r="C937" s="2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2.75" customHeight="1">
      <c r="A938" s="11"/>
      <c r="B938" s="11"/>
      <c r="C938" s="2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2.75" customHeight="1">
      <c r="A939" s="11"/>
      <c r="B939" s="11"/>
      <c r="C939" s="2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2.75" customHeight="1">
      <c r="A940" s="11"/>
      <c r="B940" s="11"/>
      <c r="C940" s="2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2.75" customHeight="1">
      <c r="A941" s="11"/>
      <c r="B941" s="11"/>
      <c r="C941" s="2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2.75" customHeight="1">
      <c r="A942" s="11"/>
      <c r="B942" s="11"/>
      <c r="C942" s="2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2.75" customHeight="1">
      <c r="A943" s="11"/>
      <c r="B943" s="11"/>
      <c r="C943" s="2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2.75" customHeight="1">
      <c r="A944" s="11"/>
      <c r="B944" s="11"/>
      <c r="C944" s="2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2.75" customHeight="1">
      <c r="A945" s="11"/>
      <c r="B945" s="11"/>
      <c r="C945" s="2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2.75" customHeight="1">
      <c r="A946" s="11"/>
      <c r="B946" s="11"/>
      <c r="C946" s="2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2.75" customHeight="1">
      <c r="A947" s="11"/>
      <c r="B947" s="11"/>
      <c r="C947" s="2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2.75" customHeight="1">
      <c r="A948" s="11"/>
      <c r="B948" s="11"/>
      <c r="C948" s="2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2.75" customHeight="1">
      <c r="A949" s="11"/>
      <c r="B949" s="11"/>
      <c r="C949" s="2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2.75" customHeight="1">
      <c r="A950" s="11"/>
      <c r="B950" s="11"/>
      <c r="C950" s="2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2.75" customHeight="1">
      <c r="A951" s="11"/>
      <c r="B951" s="11"/>
      <c r="C951" s="2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2.75" customHeight="1">
      <c r="A952" s="11"/>
      <c r="B952" s="11"/>
      <c r="C952" s="2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2.75" customHeight="1">
      <c r="A953" s="11"/>
      <c r="B953" s="11"/>
      <c r="C953" s="2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2.75" customHeight="1">
      <c r="A954" s="11"/>
      <c r="B954" s="11"/>
      <c r="C954" s="2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2.75" customHeight="1">
      <c r="A955" s="11"/>
      <c r="B955" s="11"/>
      <c r="C955" s="2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2.75" customHeight="1">
      <c r="A956" s="11"/>
      <c r="B956" s="11"/>
      <c r="C956" s="2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2.75" customHeight="1">
      <c r="A957" s="11"/>
      <c r="B957" s="11"/>
      <c r="C957" s="2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2.75" customHeight="1">
      <c r="A958" s="11"/>
      <c r="B958" s="11"/>
      <c r="C958" s="2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2.75" customHeight="1">
      <c r="A959" s="11"/>
      <c r="B959" s="11"/>
      <c r="C959" s="2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2.75" customHeight="1">
      <c r="A960" s="11"/>
      <c r="B960" s="11"/>
      <c r="C960" s="2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2.75" customHeight="1">
      <c r="A961" s="11"/>
      <c r="B961" s="11"/>
      <c r="C961" s="2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2.75" customHeight="1">
      <c r="A962" s="11"/>
      <c r="B962" s="11"/>
      <c r="C962" s="2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2.75" customHeight="1">
      <c r="A963" s="11"/>
      <c r="B963" s="11"/>
      <c r="C963" s="2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2.75" customHeight="1">
      <c r="A964" s="11"/>
      <c r="B964" s="11"/>
      <c r="C964" s="2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2.75" customHeight="1">
      <c r="A965" s="11"/>
      <c r="B965" s="11"/>
      <c r="C965" s="2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2.75" customHeight="1">
      <c r="A966" s="11"/>
      <c r="B966" s="11"/>
      <c r="C966" s="2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2.75" customHeight="1">
      <c r="A967" s="11"/>
      <c r="B967" s="11"/>
      <c r="C967" s="2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2.75" customHeight="1">
      <c r="A968" s="11"/>
      <c r="B968" s="11"/>
      <c r="C968" s="2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2.75" customHeight="1">
      <c r="A969" s="11"/>
      <c r="B969" s="11"/>
      <c r="C969" s="2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2.75" customHeight="1">
      <c r="A970" s="11"/>
      <c r="B970" s="11"/>
      <c r="C970" s="2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2.75" customHeight="1">
      <c r="A971" s="11"/>
      <c r="B971" s="11"/>
      <c r="C971" s="2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2.75" customHeight="1">
      <c r="A972" s="11"/>
      <c r="B972" s="11"/>
      <c r="C972" s="2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2.75" customHeight="1">
      <c r="A973" s="11"/>
      <c r="B973" s="11"/>
      <c r="C973" s="2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2.75" customHeight="1">
      <c r="A974" s="11"/>
      <c r="B974" s="11"/>
      <c r="C974" s="2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2.75" customHeight="1">
      <c r="A975" s="11"/>
      <c r="B975" s="11"/>
      <c r="C975" s="2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2.75" customHeight="1">
      <c r="A976" s="11"/>
      <c r="B976" s="11"/>
      <c r="C976" s="2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2.75" customHeight="1">
      <c r="A977" s="11"/>
      <c r="B977" s="11"/>
      <c r="C977" s="2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2.75" customHeight="1">
      <c r="A978" s="11"/>
      <c r="B978" s="11"/>
      <c r="C978" s="2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2.75" customHeight="1">
      <c r="A979" s="11"/>
      <c r="B979" s="11"/>
      <c r="C979" s="2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2.75" customHeight="1">
      <c r="A980" s="11"/>
      <c r="B980" s="11"/>
      <c r="C980" s="2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2.75" customHeight="1">
      <c r="A981" s="11"/>
      <c r="B981" s="11"/>
      <c r="C981" s="2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2.75" customHeight="1">
      <c r="A982" s="11"/>
      <c r="B982" s="11"/>
      <c r="C982" s="2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2.75" customHeight="1">
      <c r="A983" s="11"/>
      <c r="B983" s="11"/>
      <c r="C983" s="2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2.75" customHeight="1">
      <c r="A984" s="11"/>
      <c r="B984" s="11"/>
      <c r="C984" s="2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2.75" customHeight="1">
      <c r="A985" s="11"/>
      <c r="B985" s="11"/>
      <c r="C985" s="2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2.75" customHeight="1">
      <c r="A986" s="11"/>
      <c r="B986" s="11"/>
      <c r="C986" s="2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2.75" customHeight="1">
      <c r="A987" s="11"/>
      <c r="B987" s="11"/>
      <c r="C987" s="2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2.75" customHeight="1">
      <c r="A988" s="11"/>
      <c r="B988" s="11"/>
      <c r="C988" s="2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2.75" customHeight="1">
      <c r="A989" s="11"/>
      <c r="B989" s="11"/>
      <c r="C989" s="2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2.75" customHeight="1">
      <c r="A990" s="11"/>
      <c r="B990" s="11"/>
      <c r="C990" s="2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2.75" customHeight="1">
      <c r="A991" s="11"/>
      <c r="B991" s="11"/>
      <c r="C991" s="2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2.75" customHeight="1">
      <c r="A992" s="11"/>
      <c r="B992" s="11"/>
      <c r="C992" s="2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2.75" customHeight="1">
      <c r="A993" s="11"/>
      <c r="B993" s="11"/>
      <c r="C993" s="2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2.75" customHeight="1">
      <c r="A994" s="11"/>
      <c r="B994" s="11"/>
      <c r="C994" s="2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2.75" customHeight="1">
      <c r="A995" s="11"/>
      <c r="B995" s="11"/>
      <c r="C995" s="2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2.75" customHeight="1">
      <c r="A996" s="11"/>
      <c r="B996" s="11"/>
      <c r="C996" s="2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2.75" customHeight="1">
      <c r="A997" s="11"/>
      <c r="B997" s="11"/>
      <c r="C997" s="2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2.75" customHeight="1">
      <c r="A998" s="11"/>
      <c r="B998" s="11"/>
      <c r="C998" s="2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2.75" customHeight="1">
      <c r="A999" s="11"/>
      <c r="B999" s="11"/>
      <c r="C999" s="2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2.75" customHeight="1">
      <c r="A1000" s="11"/>
      <c r="B1000" s="11"/>
      <c r="C1000" s="2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4">
    <mergeCell ref="A10:L12"/>
    <mergeCell ref="A6:L6"/>
    <mergeCell ref="A7:L7"/>
    <mergeCell ref="A8:L8"/>
  </mergeCells>
  <pageMargins left="0.7" right="0.7" top="0.75" bottom="0.75" header="0.3" footer="0.3"/>
  <pageSetup scale="79" orientation="portrait" r:id="rId1"/>
  <rowBreaks count="1" manualBreakCount="1">
    <brk id="57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view="pageBreakPreview" topLeftCell="C31" zoomScaleNormal="100" zoomScaleSheetLayoutView="100" workbookViewId="0">
      <selection activeCell="Q48" sqref="Q48"/>
    </sheetView>
  </sheetViews>
  <sheetFormatPr baseColWidth="10" defaultColWidth="14.42578125" defaultRowHeight="15" customHeight="1"/>
  <cols>
    <col min="1" max="1" width="1.7109375" hidden="1" customWidth="1"/>
    <col min="2" max="2" width="1.85546875" hidden="1" customWidth="1"/>
    <col min="3" max="3" width="2.42578125" customWidth="1"/>
    <col min="4" max="4" width="9.42578125" customWidth="1"/>
    <col min="5" max="5" width="6.85546875" customWidth="1"/>
    <col min="6" max="6" width="7.85546875" customWidth="1"/>
    <col min="7" max="7" width="10.5703125" customWidth="1"/>
    <col min="8" max="8" width="7.28515625" customWidth="1"/>
    <col min="9" max="9" width="8.5703125" customWidth="1"/>
    <col min="10" max="10" width="8.42578125" customWidth="1"/>
    <col min="11" max="11" width="10.28515625" customWidth="1"/>
    <col min="12" max="12" width="14.140625" customWidth="1"/>
    <col min="13" max="13" width="4" customWidth="1"/>
    <col min="14" max="26" width="11.42578125" customWidth="1"/>
  </cols>
  <sheetData>
    <row r="1" spans="1:26" ht="12.75" customHeight="1">
      <c r="A1" s="11"/>
      <c r="B1" s="11"/>
      <c r="C1" s="11"/>
      <c r="D1" s="2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2.75" customHeight="1">
      <c r="A2" s="11"/>
      <c r="B2" s="11"/>
      <c r="C2" s="11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11"/>
      <c r="B3" s="11"/>
      <c r="C3" s="11"/>
      <c r="D3" s="2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1"/>
      <c r="B4" s="11"/>
      <c r="C4" s="11"/>
      <c r="D4" s="2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2.75" customHeight="1">
      <c r="A5" s="11"/>
      <c r="B5" s="11"/>
      <c r="C5" s="11"/>
      <c r="D5" s="2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>
      <c r="A6" s="292" t="s">
        <v>0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293" t="s">
        <v>1</v>
      </c>
      <c r="B7" s="291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5.75" customHeight="1">
      <c r="A8" s="311" t="s">
        <v>2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11"/>
      <c r="B9" s="11"/>
      <c r="C9" s="11"/>
      <c r="D9" s="2"/>
      <c r="E9" s="3"/>
      <c r="F9" s="3"/>
      <c r="G9" s="3"/>
      <c r="H9" s="3"/>
      <c r="I9" s="3"/>
      <c r="J9" s="3"/>
      <c r="K9" s="3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8.75" customHeight="1">
      <c r="A10" s="300" t="s">
        <v>402</v>
      </c>
      <c r="B10" s="300"/>
      <c r="C10" s="300"/>
      <c r="D10" s="300"/>
      <c r="E10" s="300"/>
      <c r="F10" s="300"/>
      <c r="G10" s="300"/>
      <c r="H10" s="300"/>
      <c r="I10" s="300"/>
      <c r="J10" s="300"/>
      <c r="K10" s="300"/>
      <c r="L10" s="300"/>
      <c r="M10" s="300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9.5" customHeight="1">
      <c r="A12" s="300"/>
      <c r="B12" s="300"/>
      <c r="C12" s="300"/>
      <c r="D12" s="300"/>
      <c r="E12" s="300"/>
      <c r="F12" s="300"/>
      <c r="G12" s="300"/>
      <c r="H12" s="300"/>
      <c r="I12" s="300"/>
      <c r="J12" s="300"/>
      <c r="K12" s="300"/>
      <c r="L12" s="300"/>
      <c r="M12" s="300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8.75" customHeight="1">
      <c r="A13" s="11"/>
      <c r="B13" s="11"/>
      <c r="C13" s="11"/>
      <c r="D13" s="210" t="s">
        <v>56</v>
      </c>
      <c r="E13" s="211" t="s">
        <v>57</v>
      </c>
      <c r="F13" s="211" t="s">
        <v>58</v>
      </c>
      <c r="G13" s="211" t="s">
        <v>59</v>
      </c>
      <c r="H13" s="211" t="s">
        <v>60</v>
      </c>
      <c r="I13" s="211" t="s">
        <v>61</v>
      </c>
      <c r="J13" s="211" t="s">
        <v>62</v>
      </c>
      <c r="K13" s="211" t="s">
        <v>63</v>
      </c>
      <c r="L13" s="212" t="s">
        <v>64</v>
      </c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9.5" customHeight="1">
      <c r="A14" s="11"/>
      <c r="B14" s="11"/>
      <c r="C14" s="11"/>
      <c r="D14" s="6" t="s">
        <v>10</v>
      </c>
      <c r="E14" s="61">
        <v>5</v>
      </c>
      <c r="F14" s="61">
        <v>3</v>
      </c>
      <c r="G14" s="61">
        <v>5</v>
      </c>
      <c r="H14" s="61">
        <v>6</v>
      </c>
      <c r="I14" s="61">
        <v>2</v>
      </c>
      <c r="J14" s="61">
        <v>10</v>
      </c>
      <c r="K14" s="61">
        <v>10</v>
      </c>
      <c r="L14" s="62">
        <f t="shared" ref="L14:L22" si="0">SUM(E14:K14)</f>
        <v>41</v>
      </c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9.5" customHeight="1">
      <c r="A15" s="11"/>
      <c r="B15" s="11"/>
      <c r="C15" s="11"/>
      <c r="D15" s="6" t="s">
        <v>11</v>
      </c>
      <c r="E15" s="61">
        <v>5</v>
      </c>
      <c r="F15" s="61">
        <v>1</v>
      </c>
      <c r="G15" s="61">
        <v>5</v>
      </c>
      <c r="H15" s="61">
        <v>4</v>
      </c>
      <c r="I15" s="61">
        <v>3</v>
      </c>
      <c r="J15" s="61">
        <v>5</v>
      </c>
      <c r="K15" s="61">
        <v>6</v>
      </c>
      <c r="L15" s="62">
        <f t="shared" si="0"/>
        <v>29</v>
      </c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9.5" customHeight="1">
      <c r="A16" s="11"/>
      <c r="B16" s="11"/>
      <c r="C16" s="11"/>
      <c r="D16" s="6" t="s">
        <v>12</v>
      </c>
      <c r="E16" s="63">
        <v>4</v>
      </c>
      <c r="F16" s="63">
        <v>5</v>
      </c>
      <c r="G16" s="63">
        <v>2</v>
      </c>
      <c r="H16" s="63">
        <v>2</v>
      </c>
      <c r="I16" s="63">
        <v>7</v>
      </c>
      <c r="J16" s="63">
        <v>5</v>
      </c>
      <c r="K16" s="63">
        <v>7</v>
      </c>
      <c r="L16" s="62">
        <f t="shared" si="0"/>
        <v>32</v>
      </c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9.5" customHeight="1">
      <c r="A17" s="11"/>
      <c r="B17" s="11"/>
      <c r="C17" s="11"/>
      <c r="D17" s="6" t="s">
        <v>13</v>
      </c>
      <c r="E17" s="61">
        <v>5</v>
      </c>
      <c r="F17" s="61">
        <v>4</v>
      </c>
      <c r="G17" s="61">
        <v>3</v>
      </c>
      <c r="H17" s="61">
        <v>6</v>
      </c>
      <c r="I17" s="61">
        <v>4</v>
      </c>
      <c r="J17" s="61">
        <v>5</v>
      </c>
      <c r="K17" s="61">
        <v>6</v>
      </c>
      <c r="L17" s="62">
        <f t="shared" si="0"/>
        <v>33</v>
      </c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9.5" customHeight="1">
      <c r="A18" s="11"/>
      <c r="B18" s="11"/>
      <c r="C18" s="11"/>
      <c r="D18" s="6" t="s">
        <v>14</v>
      </c>
      <c r="E18" s="61">
        <v>2</v>
      </c>
      <c r="F18" s="61">
        <v>3</v>
      </c>
      <c r="G18" s="61">
        <v>5</v>
      </c>
      <c r="H18" s="61">
        <v>4</v>
      </c>
      <c r="I18" s="61"/>
      <c r="J18" s="61">
        <v>8</v>
      </c>
      <c r="K18" s="61">
        <v>8</v>
      </c>
      <c r="L18" s="62">
        <f t="shared" si="0"/>
        <v>30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9.5" customHeight="1">
      <c r="A19" s="11"/>
      <c r="B19" s="11"/>
      <c r="C19" s="11"/>
      <c r="D19" s="6" t="s">
        <v>15</v>
      </c>
      <c r="E19" s="61">
        <v>1</v>
      </c>
      <c r="F19" s="61">
        <v>1</v>
      </c>
      <c r="G19" s="61">
        <v>3</v>
      </c>
      <c r="H19" s="61">
        <v>2</v>
      </c>
      <c r="I19" s="61">
        <v>4</v>
      </c>
      <c r="J19" s="61">
        <v>1</v>
      </c>
      <c r="K19" s="61">
        <v>6</v>
      </c>
      <c r="L19" s="62">
        <f t="shared" si="0"/>
        <v>18</v>
      </c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9.5" customHeight="1">
      <c r="A20" s="11"/>
      <c r="B20" s="11"/>
      <c r="C20" s="11"/>
      <c r="D20" s="6" t="s">
        <v>16</v>
      </c>
      <c r="E20" s="61">
        <v>11</v>
      </c>
      <c r="F20" s="61">
        <v>3</v>
      </c>
      <c r="G20" s="61">
        <v>3</v>
      </c>
      <c r="H20" s="61">
        <v>2</v>
      </c>
      <c r="I20" s="61">
        <v>3</v>
      </c>
      <c r="J20" s="61">
        <v>8</v>
      </c>
      <c r="K20" s="61">
        <v>9</v>
      </c>
      <c r="L20" s="62">
        <f t="shared" si="0"/>
        <v>39</v>
      </c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9.5" customHeight="1">
      <c r="A21" s="11"/>
      <c r="B21" s="11"/>
      <c r="C21" s="11"/>
      <c r="D21" s="6" t="s">
        <v>17</v>
      </c>
      <c r="E21" s="61">
        <v>4</v>
      </c>
      <c r="F21" s="61">
        <v>9</v>
      </c>
      <c r="G21" s="61">
        <v>8</v>
      </c>
      <c r="H21" s="61">
        <v>2</v>
      </c>
      <c r="I21" s="61">
        <v>6</v>
      </c>
      <c r="J21" s="61">
        <v>5</v>
      </c>
      <c r="K21" s="61">
        <v>9</v>
      </c>
      <c r="L21" s="62">
        <f t="shared" si="0"/>
        <v>43</v>
      </c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9.5" customHeight="1">
      <c r="A22" s="11"/>
      <c r="B22" s="11"/>
      <c r="C22" s="11"/>
      <c r="D22" s="6" t="s">
        <v>18</v>
      </c>
      <c r="E22" s="61">
        <v>4</v>
      </c>
      <c r="F22" s="61">
        <v>4</v>
      </c>
      <c r="G22" s="61">
        <v>6</v>
      </c>
      <c r="H22" s="61">
        <v>1</v>
      </c>
      <c r="I22" s="61">
        <v>9</v>
      </c>
      <c r="J22" s="61">
        <v>6</v>
      </c>
      <c r="K22" s="61">
        <v>6</v>
      </c>
      <c r="L22" s="62">
        <f t="shared" si="0"/>
        <v>36</v>
      </c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9.5" customHeight="1">
      <c r="A23" s="11"/>
      <c r="B23" s="11"/>
      <c r="C23" s="11"/>
      <c r="D23" s="6" t="s">
        <v>19</v>
      </c>
      <c r="E23" s="61">
        <v>12</v>
      </c>
      <c r="F23" s="61">
        <v>4</v>
      </c>
      <c r="G23" s="61">
        <v>4</v>
      </c>
      <c r="H23" s="61">
        <v>6</v>
      </c>
      <c r="I23" s="61">
        <v>5</v>
      </c>
      <c r="J23" s="61">
        <v>5</v>
      </c>
      <c r="K23" s="61">
        <v>5</v>
      </c>
      <c r="L23" s="62">
        <f>SUM(E23:K23)</f>
        <v>41</v>
      </c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9.5" customHeight="1">
      <c r="A24" s="11"/>
      <c r="B24" s="11"/>
      <c r="C24" s="11"/>
      <c r="D24" s="6" t="s">
        <v>20</v>
      </c>
      <c r="E24" s="61">
        <v>3</v>
      </c>
      <c r="F24" s="61">
        <v>4</v>
      </c>
      <c r="G24" s="61">
        <v>1</v>
      </c>
      <c r="H24" s="61">
        <v>1</v>
      </c>
      <c r="I24" s="61"/>
      <c r="J24" s="61">
        <v>3</v>
      </c>
      <c r="K24" s="61">
        <v>5</v>
      </c>
      <c r="L24" s="62">
        <f t="shared" ref="L24:L25" si="1">SUM(E24:K24)</f>
        <v>17</v>
      </c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9.5" customHeight="1">
      <c r="A25" s="11"/>
      <c r="B25" s="11"/>
      <c r="C25" s="11"/>
      <c r="D25" s="6" t="s">
        <v>21</v>
      </c>
      <c r="E25" s="61">
        <v>4</v>
      </c>
      <c r="F25" s="61"/>
      <c r="G25" s="61">
        <v>4</v>
      </c>
      <c r="H25" s="61">
        <v>5</v>
      </c>
      <c r="I25" s="61">
        <v>2</v>
      </c>
      <c r="J25" s="61">
        <v>4</v>
      </c>
      <c r="K25" s="61">
        <v>3</v>
      </c>
      <c r="L25" s="62">
        <f t="shared" si="1"/>
        <v>22</v>
      </c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9.5" customHeight="1">
      <c r="A26" s="11"/>
      <c r="B26" s="11"/>
      <c r="C26" s="11"/>
      <c r="D26" s="71" t="s">
        <v>28</v>
      </c>
      <c r="E26" s="72">
        <f t="shared" ref="E26:L26" si="2">SUM(E14:E25)</f>
        <v>60</v>
      </c>
      <c r="F26" s="72">
        <f t="shared" si="2"/>
        <v>41</v>
      </c>
      <c r="G26" s="72">
        <f t="shared" si="2"/>
        <v>49</v>
      </c>
      <c r="H26" s="72">
        <f t="shared" si="2"/>
        <v>41</v>
      </c>
      <c r="I26" s="72">
        <f t="shared" si="2"/>
        <v>45</v>
      </c>
      <c r="J26" s="72">
        <f t="shared" si="2"/>
        <v>65</v>
      </c>
      <c r="K26" s="72">
        <f t="shared" si="2"/>
        <v>80</v>
      </c>
      <c r="L26" s="7">
        <f t="shared" si="2"/>
        <v>381</v>
      </c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7.25" customHeight="1">
      <c r="A27" s="11"/>
      <c r="B27" s="11"/>
      <c r="C27" s="11"/>
      <c r="D27" s="2" t="s">
        <v>66</v>
      </c>
      <c r="E27" s="35"/>
      <c r="F27" s="35"/>
      <c r="G27" s="35"/>
      <c r="H27" s="35"/>
      <c r="I27" s="35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2.75" customHeight="1">
      <c r="A28" s="11"/>
      <c r="B28" s="11"/>
      <c r="C28" s="11"/>
      <c r="D28" s="2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2.75" customHeight="1">
      <c r="A29" s="11"/>
      <c r="B29" s="11"/>
      <c r="C29" s="11"/>
      <c r="D29" s="2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2.75" customHeight="1">
      <c r="A30" s="11"/>
      <c r="B30" s="11"/>
      <c r="C30" s="11"/>
      <c r="D30" s="2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2.75" customHeight="1">
      <c r="A31" s="11"/>
      <c r="B31" s="11"/>
      <c r="C31" s="11"/>
      <c r="D31" s="2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2.75" customHeight="1">
      <c r="A32" s="11"/>
      <c r="B32" s="11"/>
      <c r="C32" s="11"/>
      <c r="D32" s="2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2.75" customHeight="1">
      <c r="A33" s="11"/>
      <c r="B33" s="11"/>
      <c r="C33" s="11"/>
      <c r="D33" s="2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2.75" customHeight="1">
      <c r="A34" s="11"/>
      <c r="B34" s="11"/>
      <c r="C34" s="11"/>
      <c r="D34" s="2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64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2.75" customHeight="1">
      <c r="A35" s="11"/>
      <c r="B35" s="11"/>
      <c r="C35" s="11"/>
      <c r="D35" s="2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2.75" customHeight="1">
      <c r="A36" s="11"/>
      <c r="B36" s="11"/>
      <c r="C36" s="11"/>
      <c r="D36" s="2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2.75" customHeight="1">
      <c r="A37" s="11"/>
      <c r="B37" s="11"/>
      <c r="C37" s="11"/>
      <c r="D37" s="2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2.75" customHeight="1">
      <c r="A38" s="11"/>
      <c r="B38" s="11"/>
      <c r="C38" s="11"/>
      <c r="D38" s="2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2.75" customHeight="1">
      <c r="A39" s="11"/>
      <c r="B39" s="11"/>
      <c r="C39" s="11"/>
      <c r="D39" s="2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2.75" customHeight="1">
      <c r="A40" s="11"/>
      <c r="B40" s="11"/>
      <c r="C40" s="11"/>
      <c r="D40" s="2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2.75" customHeight="1">
      <c r="A41" s="11"/>
      <c r="B41" s="11"/>
      <c r="C41" s="11"/>
      <c r="D41" s="2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2.75" customHeight="1">
      <c r="A42" s="11"/>
      <c r="B42" s="11"/>
      <c r="C42" s="11"/>
      <c r="D42" s="2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2.75" customHeight="1">
      <c r="A43" s="11"/>
      <c r="B43" s="11"/>
      <c r="C43" s="11"/>
      <c r="D43" s="2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2.75" customHeight="1">
      <c r="A44" s="11"/>
      <c r="B44" s="11"/>
      <c r="C44" s="11"/>
      <c r="D44" s="2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2.75" customHeight="1">
      <c r="A45" s="11"/>
      <c r="B45" s="11"/>
      <c r="C45" s="11"/>
      <c r="D45" s="2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2.75" customHeight="1">
      <c r="A46" s="11"/>
      <c r="B46" s="11"/>
      <c r="C46" s="11"/>
      <c r="D46" s="2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2.75" customHeight="1">
      <c r="A47" s="11"/>
      <c r="B47" s="11"/>
      <c r="C47" s="11"/>
      <c r="D47" s="2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2.75" customHeight="1">
      <c r="A48" s="11"/>
      <c r="B48" s="11"/>
      <c r="C48" s="11"/>
      <c r="D48" s="2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2.75" customHeight="1">
      <c r="A49" s="11"/>
      <c r="B49" s="11"/>
      <c r="C49" s="11"/>
      <c r="D49" s="2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2.75" customHeight="1">
      <c r="A50" s="11"/>
      <c r="B50" s="11"/>
      <c r="C50" s="11"/>
      <c r="D50" s="2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2.75" customHeight="1">
      <c r="A51" s="11"/>
      <c r="B51" s="11"/>
      <c r="C51" s="11"/>
      <c r="D51" s="2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2.75" customHeight="1">
      <c r="A52" s="11"/>
      <c r="B52" s="11"/>
      <c r="C52" s="11"/>
      <c r="D52" s="2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2.75" customHeight="1">
      <c r="A53" s="11"/>
      <c r="B53" s="11"/>
      <c r="C53" s="11"/>
      <c r="D53" s="2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2.75" customHeight="1">
      <c r="A54" s="11"/>
      <c r="B54" s="11"/>
      <c r="C54" s="11"/>
      <c r="D54" s="2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2.75" customHeight="1">
      <c r="A55" s="11"/>
      <c r="B55" s="11"/>
      <c r="C55" s="11"/>
      <c r="D55" s="2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2.75" customHeight="1">
      <c r="A56" s="11"/>
      <c r="B56" s="11"/>
      <c r="C56" s="11"/>
      <c r="D56" s="2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2.75" customHeight="1">
      <c r="A57" s="11"/>
      <c r="B57" s="11"/>
      <c r="C57" s="11"/>
      <c r="D57" s="2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2.75" customHeight="1">
      <c r="A58" s="11"/>
      <c r="B58" s="11"/>
      <c r="C58" s="11"/>
      <c r="D58" s="2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2.75" customHeight="1">
      <c r="A59" s="11"/>
      <c r="B59" s="11"/>
      <c r="C59" s="11"/>
      <c r="D59" s="2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2.75" customHeight="1">
      <c r="A60" s="11"/>
      <c r="B60" s="11"/>
      <c r="C60" s="11"/>
      <c r="D60" s="2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2.75" customHeight="1">
      <c r="A61" s="11"/>
      <c r="B61" s="11"/>
      <c r="C61" s="11"/>
      <c r="D61" s="2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2.75" customHeight="1">
      <c r="A62" s="11"/>
      <c r="B62" s="11"/>
      <c r="C62" s="11"/>
      <c r="D62" s="2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2.75" customHeight="1">
      <c r="A63" s="11"/>
      <c r="B63" s="11"/>
      <c r="C63" s="11"/>
      <c r="D63" s="2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2.75" customHeight="1">
      <c r="A64" s="11"/>
      <c r="B64" s="11"/>
      <c r="C64" s="11"/>
      <c r="D64" s="2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2.75" customHeight="1">
      <c r="A65" s="11"/>
      <c r="B65" s="11"/>
      <c r="C65" s="11"/>
      <c r="D65" s="2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2.75" customHeight="1">
      <c r="A66" s="11"/>
      <c r="B66" s="11"/>
      <c r="C66" s="11"/>
      <c r="D66" s="2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2.75" customHeight="1">
      <c r="A67" s="11"/>
      <c r="B67" s="11"/>
      <c r="C67" s="11"/>
      <c r="D67" s="2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2.75" customHeight="1">
      <c r="A68" s="11"/>
      <c r="B68" s="11"/>
      <c r="C68" s="11"/>
      <c r="D68" s="2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2.75" customHeight="1">
      <c r="A69" s="11"/>
      <c r="B69" s="11"/>
      <c r="C69" s="11"/>
      <c r="D69" s="2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2.75" customHeight="1">
      <c r="A70" s="11"/>
      <c r="B70" s="11"/>
      <c r="C70" s="11"/>
      <c r="D70" s="2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2.75" customHeight="1">
      <c r="A71" s="11"/>
      <c r="B71" s="11"/>
      <c r="C71" s="11"/>
      <c r="D71" s="2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2.75" customHeight="1">
      <c r="A72" s="11"/>
      <c r="B72" s="11"/>
      <c r="C72" s="11"/>
      <c r="D72" s="2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2.75" customHeight="1">
      <c r="A73" s="11"/>
      <c r="B73" s="11"/>
      <c r="C73" s="11"/>
      <c r="D73" s="2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2.75" customHeight="1">
      <c r="A74" s="11"/>
      <c r="B74" s="11"/>
      <c r="C74" s="11"/>
      <c r="D74" s="2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2.75" customHeight="1">
      <c r="A75" s="11"/>
      <c r="B75" s="11"/>
      <c r="C75" s="11"/>
      <c r="D75" s="2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2.75" customHeight="1">
      <c r="A76" s="11"/>
      <c r="B76" s="11"/>
      <c r="C76" s="11"/>
      <c r="D76" s="2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2.75" customHeight="1">
      <c r="A77" s="11"/>
      <c r="B77" s="11"/>
      <c r="C77" s="11"/>
      <c r="D77" s="2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2.75" customHeight="1">
      <c r="A78" s="11"/>
      <c r="B78" s="11"/>
      <c r="C78" s="11"/>
      <c r="D78" s="2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2.75" customHeight="1">
      <c r="A79" s="11"/>
      <c r="B79" s="11"/>
      <c r="C79" s="11"/>
      <c r="D79" s="2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2.75" customHeight="1">
      <c r="A80" s="11"/>
      <c r="B80" s="11"/>
      <c r="C80" s="11"/>
      <c r="D80" s="2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2.75" customHeight="1">
      <c r="A81" s="11"/>
      <c r="B81" s="11"/>
      <c r="C81" s="11"/>
      <c r="D81" s="2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2.75" customHeight="1">
      <c r="A82" s="11"/>
      <c r="B82" s="11"/>
      <c r="C82" s="11"/>
      <c r="D82" s="2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2.75" customHeight="1">
      <c r="A83" s="11"/>
      <c r="B83" s="11"/>
      <c r="C83" s="11"/>
      <c r="D83" s="2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2.75" customHeight="1">
      <c r="A84" s="11"/>
      <c r="B84" s="11"/>
      <c r="C84" s="11"/>
      <c r="D84" s="2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2.75" customHeight="1">
      <c r="A85" s="11"/>
      <c r="B85" s="11"/>
      <c r="C85" s="11"/>
      <c r="D85" s="2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2.75" customHeight="1">
      <c r="A86" s="11"/>
      <c r="B86" s="11"/>
      <c r="C86" s="11"/>
      <c r="D86" s="2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2.75" customHeight="1">
      <c r="A87" s="11"/>
      <c r="B87" s="11"/>
      <c r="C87" s="11"/>
      <c r="D87" s="2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2.75" customHeight="1">
      <c r="A88" s="11"/>
      <c r="B88" s="11"/>
      <c r="C88" s="11"/>
      <c r="D88" s="2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2.75" customHeight="1">
      <c r="A89" s="11"/>
      <c r="B89" s="11"/>
      <c r="C89" s="11"/>
      <c r="D89" s="2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2.75" customHeight="1">
      <c r="A90" s="11"/>
      <c r="B90" s="11"/>
      <c r="C90" s="11"/>
      <c r="D90" s="2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2.75" customHeight="1">
      <c r="A91" s="11"/>
      <c r="B91" s="11"/>
      <c r="C91" s="11"/>
      <c r="D91" s="2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2.75" customHeight="1">
      <c r="A92" s="11"/>
      <c r="B92" s="11"/>
      <c r="C92" s="11"/>
      <c r="D92" s="2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2.75" customHeight="1">
      <c r="A93" s="11"/>
      <c r="B93" s="11"/>
      <c r="C93" s="11"/>
      <c r="D93" s="2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2.75" customHeight="1">
      <c r="A94" s="11"/>
      <c r="B94" s="11"/>
      <c r="C94" s="11"/>
      <c r="D94" s="2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2.75" customHeight="1">
      <c r="A95" s="11"/>
      <c r="B95" s="11"/>
      <c r="C95" s="11"/>
      <c r="D95" s="2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2.75" customHeight="1">
      <c r="A96" s="11"/>
      <c r="B96" s="11"/>
      <c r="C96" s="11"/>
      <c r="D96" s="2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2.75" customHeight="1">
      <c r="A97" s="11"/>
      <c r="B97" s="11"/>
      <c r="C97" s="11"/>
      <c r="D97" s="2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2.75" customHeight="1">
      <c r="A98" s="11"/>
      <c r="B98" s="11"/>
      <c r="C98" s="11"/>
      <c r="D98" s="2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2.75" customHeight="1">
      <c r="A99" s="11"/>
      <c r="B99" s="11"/>
      <c r="C99" s="11"/>
      <c r="D99" s="2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2.75" customHeight="1">
      <c r="A100" s="11"/>
      <c r="B100" s="11"/>
      <c r="C100" s="11"/>
      <c r="D100" s="2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2.75" customHeight="1">
      <c r="A101" s="11"/>
      <c r="B101" s="11"/>
      <c r="C101" s="11"/>
      <c r="D101" s="2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2.75" customHeight="1">
      <c r="A102" s="11"/>
      <c r="B102" s="11"/>
      <c r="C102" s="11"/>
      <c r="D102" s="2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2.75" customHeight="1">
      <c r="A103" s="11"/>
      <c r="B103" s="11"/>
      <c r="C103" s="11"/>
      <c r="D103" s="2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2.75" customHeight="1">
      <c r="A104" s="11"/>
      <c r="B104" s="11"/>
      <c r="C104" s="11"/>
      <c r="D104" s="2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.75" customHeight="1">
      <c r="A105" s="11"/>
      <c r="B105" s="11"/>
      <c r="C105" s="11"/>
      <c r="D105" s="2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.75" customHeight="1">
      <c r="A106" s="11"/>
      <c r="B106" s="11"/>
      <c r="C106" s="11"/>
      <c r="D106" s="2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2.75" customHeight="1">
      <c r="A107" s="11"/>
      <c r="B107" s="11"/>
      <c r="C107" s="11"/>
      <c r="D107" s="2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2.75" customHeight="1">
      <c r="A108" s="11"/>
      <c r="B108" s="11"/>
      <c r="C108" s="11"/>
      <c r="D108" s="2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2.75" customHeight="1">
      <c r="A109" s="11"/>
      <c r="B109" s="11"/>
      <c r="C109" s="11"/>
      <c r="D109" s="2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2.75" customHeight="1">
      <c r="A110" s="11"/>
      <c r="B110" s="11"/>
      <c r="C110" s="11"/>
      <c r="D110" s="2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2.75" customHeight="1">
      <c r="A111" s="11"/>
      <c r="B111" s="11"/>
      <c r="C111" s="11"/>
      <c r="D111" s="2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2.75" customHeight="1">
      <c r="A112" s="11"/>
      <c r="B112" s="11"/>
      <c r="C112" s="11"/>
      <c r="D112" s="2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2.75" customHeight="1">
      <c r="A113" s="11"/>
      <c r="B113" s="11"/>
      <c r="C113" s="11"/>
      <c r="D113" s="2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2.75" customHeight="1">
      <c r="A114" s="11"/>
      <c r="B114" s="11"/>
      <c r="C114" s="11"/>
      <c r="D114" s="2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2.75" customHeight="1">
      <c r="A115" s="11"/>
      <c r="B115" s="11"/>
      <c r="C115" s="11"/>
      <c r="D115" s="2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2.75" customHeight="1">
      <c r="A116" s="11"/>
      <c r="B116" s="11"/>
      <c r="C116" s="11"/>
      <c r="D116" s="2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2.75" customHeight="1">
      <c r="A117" s="11"/>
      <c r="B117" s="11"/>
      <c r="C117" s="11"/>
      <c r="D117" s="2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2.75" customHeight="1">
      <c r="A118" s="11"/>
      <c r="B118" s="11"/>
      <c r="C118" s="11"/>
      <c r="D118" s="2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2.75" customHeight="1">
      <c r="A119" s="11"/>
      <c r="B119" s="11"/>
      <c r="C119" s="11"/>
      <c r="D119" s="2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2.75" customHeight="1">
      <c r="A120" s="11"/>
      <c r="B120" s="11"/>
      <c r="C120" s="11"/>
      <c r="D120" s="2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2.75" customHeight="1">
      <c r="A121" s="11"/>
      <c r="B121" s="11"/>
      <c r="C121" s="11"/>
      <c r="D121" s="2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2.75" customHeight="1">
      <c r="A122" s="11"/>
      <c r="B122" s="11"/>
      <c r="C122" s="11"/>
      <c r="D122" s="2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2.75" customHeight="1">
      <c r="A123" s="11"/>
      <c r="B123" s="11"/>
      <c r="C123" s="11"/>
      <c r="D123" s="2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2.75" customHeight="1">
      <c r="A124" s="11"/>
      <c r="B124" s="11"/>
      <c r="C124" s="11"/>
      <c r="D124" s="2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2.75" customHeight="1">
      <c r="A125" s="11"/>
      <c r="B125" s="11"/>
      <c r="C125" s="11"/>
      <c r="D125" s="2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2.75" customHeight="1">
      <c r="A126" s="11"/>
      <c r="B126" s="11"/>
      <c r="C126" s="11"/>
      <c r="D126" s="2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2.75" customHeight="1">
      <c r="A127" s="11"/>
      <c r="B127" s="11"/>
      <c r="C127" s="11"/>
      <c r="D127" s="2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2.75" customHeight="1">
      <c r="A128" s="11"/>
      <c r="B128" s="11"/>
      <c r="C128" s="11"/>
      <c r="D128" s="2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2.75" customHeight="1">
      <c r="A129" s="11"/>
      <c r="B129" s="11"/>
      <c r="C129" s="11"/>
      <c r="D129" s="2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2.75" customHeight="1">
      <c r="A130" s="11"/>
      <c r="B130" s="11"/>
      <c r="C130" s="11"/>
      <c r="D130" s="2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2.75" customHeight="1">
      <c r="A131" s="11"/>
      <c r="B131" s="11"/>
      <c r="C131" s="11"/>
      <c r="D131" s="2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2.75" customHeight="1">
      <c r="A132" s="11"/>
      <c r="B132" s="11"/>
      <c r="C132" s="11"/>
      <c r="D132" s="2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2.75" customHeight="1">
      <c r="A133" s="11"/>
      <c r="B133" s="11"/>
      <c r="C133" s="11"/>
      <c r="D133" s="2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2.75" customHeight="1">
      <c r="A134" s="11"/>
      <c r="B134" s="11"/>
      <c r="C134" s="11"/>
      <c r="D134" s="2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2.75" customHeight="1">
      <c r="A135" s="11"/>
      <c r="B135" s="11"/>
      <c r="C135" s="11"/>
      <c r="D135" s="2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2.75" customHeight="1">
      <c r="A136" s="11"/>
      <c r="B136" s="11"/>
      <c r="C136" s="11"/>
      <c r="D136" s="2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2.75" customHeight="1">
      <c r="A137" s="11"/>
      <c r="B137" s="11"/>
      <c r="C137" s="11"/>
      <c r="D137" s="2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2.75" customHeight="1">
      <c r="A138" s="11"/>
      <c r="B138" s="11"/>
      <c r="C138" s="11"/>
      <c r="D138" s="2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2.75" customHeight="1">
      <c r="A139" s="11"/>
      <c r="B139" s="11"/>
      <c r="C139" s="11"/>
      <c r="D139" s="2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2.75" customHeight="1">
      <c r="A140" s="11"/>
      <c r="B140" s="11"/>
      <c r="C140" s="11"/>
      <c r="D140" s="2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2.75" customHeight="1">
      <c r="A141" s="11"/>
      <c r="B141" s="11"/>
      <c r="C141" s="11"/>
      <c r="D141" s="2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2.75" customHeight="1">
      <c r="A142" s="11"/>
      <c r="B142" s="11"/>
      <c r="C142" s="11"/>
      <c r="D142" s="2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2.75" customHeight="1">
      <c r="A143" s="11"/>
      <c r="B143" s="11"/>
      <c r="C143" s="11"/>
      <c r="D143" s="2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2.75" customHeight="1">
      <c r="A144" s="11"/>
      <c r="B144" s="11"/>
      <c r="C144" s="11"/>
      <c r="D144" s="2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2.75" customHeight="1">
      <c r="A145" s="11"/>
      <c r="B145" s="11"/>
      <c r="C145" s="11"/>
      <c r="D145" s="2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2.75" customHeight="1">
      <c r="A146" s="11"/>
      <c r="B146" s="11"/>
      <c r="C146" s="11"/>
      <c r="D146" s="2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2.75" customHeight="1">
      <c r="A147" s="11"/>
      <c r="B147" s="11"/>
      <c r="C147" s="11"/>
      <c r="D147" s="2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2.75" customHeight="1">
      <c r="A148" s="11"/>
      <c r="B148" s="11"/>
      <c r="C148" s="11"/>
      <c r="D148" s="2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2.75" customHeight="1">
      <c r="A149" s="11"/>
      <c r="B149" s="11"/>
      <c r="C149" s="11"/>
      <c r="D149" s="2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2.75" customHeight="1">
      <c r="A150" s="11"/>
      <c r="B150" s="11"/>
      <c r="C150" s="11"/>
      <c r="D150" s="2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2.75" customHeight="1">
      <c r="A151" s="11"/>
      <c r="B151" s="11"/>
      <c r="C151" s="11"/>
      <c r="D151" s="2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2.75" customHeight="1">
      <c r="A152" s="11"/>
      <c r="B152" s="11"/>
      <c r="C152" s="11"/>
      <c r="D152" s="2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2.75" customHeight="1">
      <c r="A153" s="11"/>
      <c r="B153" s="11"/>
      <c r="C153" s="11"/>
      <c r="D153" s="2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2.75" customHeight="1">
      <c r="A154" s="11"/>
      <c r="B154" s="11"/>
      <c r="C154" s="11"/>
      <c r="D154" s="2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2.75" customHeight="1">
      <c r="A155" s="11"/>
      <c r="B155" s="11"/>
      <c r="C155" s="11"/>
      <c r="D155" s="2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2.75" customHeight="1">
      <c r="A156" s="11"/>
      <c r="B156" s="11"/>
      <c r="C156" s="11"/>
      <c r="D156" s="2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2.75" customHeight="1">
      <c r="A157" s="11"/>
      <c r="B157" s="11"/>
      <c r="C157" s="11"/>
      <c r="D157" s="2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2.75" customHeight="1">
      <c r="A158" s="11"/>
      <c r="B158" s="11"/>
      <c r="C158" s="11"/>
      <c r="D158" s="2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2.75" customHeight="1">
      <c r="A159" s="11"/>
      <c r="B159" s="11"/>
      <c r="C159" s="11"/>
      <c r="D159" s="2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2.75" customHeight="1">
      <c r="A160" s="11"/>
      <c r="B160" s="11"/>
      <c r="C160" s="11"/>
      <c r="D160" s="2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2.75" customHeight="1">
      <c r="A161" s="11"/>
      <c r="B161" s="11"/>
      <c r="C161" s="11"/>
      <c r="D161" s="2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2.75" customHeight="1">
      <c r="A162" s="11"/>
      <c r="B162" s="11"/>
      <c r="C162" s="11"/>
      <c r="D162" s="2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2.75" customHeight="1">
      <c r="A163" s="11"/>
      <c r="B163" s="11"/>
      <c r="C163" s="11"/>
      <c r="D163" s="2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2.75" customHeight="1">
      <c r="A164" s="11"/>
      <c r="B164" s="11"/>
      <c r="C164" s="11"/>
      <c r="D164" s="2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2.75" customHeight="1">
      <c r="A165" s="11"/>
      <c r="B165" s="11"/>
      <c r="C165" s="11"/>
      <c r="D165" s="2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2.75" customHeight="1">
      <c r="A166" s="11"/>
      <c r="B166" s="11"/>
      <c r="C166" s="11"/>
      <c r="D166" s="2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2.75" customHeight="1">
      <c r="A167" s="11"/>
      <c r="B167" s="11"/>
      <c r="C167" s="11"/>
      <c r="D167" s="2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2.75" customHeight="1">
      <c r="A168" s="11"/>
      <c r="B168" s="11"/>
      <c r="C168" s="11"/>
      <c r="D168" s="2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2.75" customHeight="1">
      <c r="A169" s="11"/>
      <c r="B169" s="11"/>
      <c r="C169" s="11"/>
      <c r="D169" s="2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2.75" customHeight="1">
      <c r="A170" s="11"/>
      <c r="B170" s="11"/>
      <c r="C170" s="11"/>
      <c r="D170" s="2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2.75" customHeight="1">
      <c r="A171" s="11"/>
      <c r="B171" s="11"/>
      <c r="C171" s="11"/>
      <c r="D171" s="2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2.75" customHeight="1">
      <c r="A172" s="11"/>
      <c r="B172" s="11"/>
      <c r="C172" s="11"/>
      <c r="D172" s="2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2.75" customHeight="1">
      <c r="A173" s="11"/>
      <c r="B173" s="11"/>
      <c r="C173" s="11"/>
      <c r="D173" s="2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2.75" customHeight="1">
      <c r="A174" s="11"/>
      <c r="B174" s="11"/>
      <c r="C174" s="11"/>
      <c r="D174" s="2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2.75" customHeight="1">
      <c r="A175" s="11"/>
      <c r="B175" s="11"/>
      <c r="C175" s="11"/>
      <c r="D175" s="2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2.75" customHeight="1">
      <c r="A176" s="11"/>
      <c r="B176" s="11"/>
      <c r="C176" s="11"/>
      <c r="D176" s="2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2.75" customHeight="1">
      <c r="A177" s="11"/>
      <c r="B177" s="11"/>
      <c r="C177" s="11"/>
      <c r="D177" s="2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2.75" customHeight="1">
      <c r="A178" s="11"/>
      <c r="B178" s="11"/>
      <c r="C178" s="11"/>
      <c r="D178" s="2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2.75" customHeight="1">
      <c r="A179" s="11"/>
      <c r="B179" s="11"/>
      <c r="C179" s="11"/>
      <c r="D179" s="2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2.75" customHeight="1">
      <c r="A180" s="11"/>
      <c r="B180" s="11"/>
      <c r="C180" s="11"/>
      <c r="D180" s="2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2.75" customHeight="1">
      <c r="A181" s="11"/>
      <c r="B181" s="11"/>
      <c r="C181" s="11"/>
      <c r="D181" s="2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2.75" customHeight="1">
      <c r="A182" s="11"/>
      <c r="B182" s="11"/>
      <c r="C182" s="11"/>
      <c r="D182" s="2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2.75" customHeight="1">
      <c r="A183" s="11"/>
      <c r="B183" s="11"/>
      <c r="C183" s="11"/>
      <c r="D183" s="2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2.75" customHeight="1">
      <c r="A184" s="11"/>
      <c r="B184" s="11"/>
      <c r="C184" s="11"/>
      <c r="D184" s="2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2.75" customHeight="1">
      <c r="A185" s="11"/>
      <c r="B185" s="11"/>
      <c r="C185" s="11"/>
      <c r="D185" s="2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2.75" customHeight="1">
      <c r="A186" s="11"/>
      <c r="B186" s="11"/>
      <c r="C186" s="11"/>
      <c r="D186" s="2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2.75" customHeight="1">
      <c r="A187" s="11"/>
      <c r="B187" s="11"/>
      <c r="C187" s="11"/>
      <c r="D187" s="2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2.75" customHeight="1">
      <c r="A188" s="11"/>
      <c r="B188" s="11"/>
      <c r="C188" s="11"/>
      <c r="D188" s="2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2.75" customHeight="1">
      <c r="A189" s="11"/>
      <c r="B189" s="11"/>
      <c r="C189" s="11"/>
      <c r="D189" s="2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2.75" customHeight="1">
      <c r="A190" s="11"/>
      <c r="B190" s="11"/>
      <c r="C190" s="11"/>
      <c r="D190" s="2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2.75" customHeight="1">
      <c r="A191" s="11"/>
      <c r="B191" s="11"/>
      <c r="C191" s="11"/>
      <c r="D191" s="2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2.75" customHeight="1">
      <c r="A192" s="11"/>
      <c r="B192" s="11"/>
      <c r="C192" s="11"/>
      <c r="D192" s="2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2.75" customHeight="1">
      <c r="A193" s="11"/>
      <c r="B193" s="11"/>
      <c r="C193" s="11"/>
      <c r="D193" s="2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2.75" customHeight="1">
      <c r="A194" s="11"/>
      <c r="B194" s="11"/>
      <c r="C194" s="11"/>
      <c r="D194" s="2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2.75" customHeight="1">
      <c r="A195" s="11"/>
      <c r="B195" s="11"/>
      <c r="C195" s="11"/>
      <c r="D195" s="2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2.75" customHeight="1">
      <c r="A196" s="11"/>
      <c r="B196" s="11"/>
      <c r="C196" s="11"/>
      <c r="D196" s="2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2.75" customHeight="1">
      <c r="A197" s="11"/>
      <c r="B197" s="11"/>
      <c r="C197" s="11"/>
      <c r="D197" s="2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2.75" customHeight="1">
      <c r="A198" s="11"/>
      <c r="B198" s="11"/>
      <c r="C198" s="11"/>
      <c r="D198" s="2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2.75" customHeight="1">
      <c r="A199" s="11"/>
      <c r="B199" s="11"/>
      <c r="C199" s="11"/>
      <c r="D199" s="2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2.75" customHeight="1">
      <c r="A200" s="11"/>
      <c r="B200" s="11"/>
      <c r="C200" s="11"/>
      <c r="D200" s="2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2.75" customHeight="1">
      <c r="A201" s="11"/>
      <c r="B201" s="11"/>
      <c r="C201" s="11"/>
      <c r="D201" s="2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2.75" customHeight="1">
      <c r="A202" s="11"/>
      <c r="B202" s="11"/>
      <c r="C202" s="11"/>
      <c r="D202" s="2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2.75" customHeight="1">
      <c r="A203" s="11"/>
      <c r="B203" s="11"/>
      <c r="C203" s="11"/>
      <c r="D203" s="2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2.75" customHeight="1">
      <c r="A204" s="11"/>
      <c r="B204" s="11"/>
      <c r="C204" s="11"/>
      <c r="D204" s="2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2.75" customHeight="1">
      <c r="A205" s="11"/>
      <c r="B205" s="11"/>
      <c r="C205" s="11"/>
      <c r="D205" s="2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2.75" customHeight="1">
      <c r="A206" s="11"/>
      <c r="B206" s="11"/>
      <c r="C206" s="11"/>
      <c r="D206" s="2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2.75" customHeight="1">
      <c r="A207" s="11"/>
      <c r="B207" s="11"/>
      <c r="C207" s="11"/>
      <c r="D207" s="2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2.75" customHeight="1">
      <c r="A208" s="11"/>
      <c r="B208" s="11"/>
      <c r="C208" s="11"/>
      <c r="D208" s="2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2.75" customHeight="1">
      <c r="A209" s="11"/>
      <c r="B209" s="11"/>
      <c r="C209" s="11"/>
      <c r="D209" s="2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2.75" customHeight="1">
      <c r="A210" s="11"/>
      <c r="B210" s="11"/>
      <c r="C210" s="11"/>
      <c r="D210" s="2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2.75" customHeight="1">
      <c r="A211" s="11"/>
      <c r="B211" s="11"/>
      <c r="C211" s="11"/>
      <c r="D211" s="2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2.75" customHeight="1">
      <c r="A212" s="11"/>
      <c r="B212" s="11"/>
      <c r="C212" s="11"/>
      <c r="D212" s="2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2.75" customHeight="1">
      <c r="A213" s="11"/>
      <c r="B213" s="11"/>
      <c r="C213" s="11"/>
      <c r="D213" s="2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2.75" customHeight="1">
      <c r="A214" s="11"/>
      <c r="B214" s="11"/>
      <c r="C214" s="11"/>
      <c r="D214" s="2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2.75" customHeight="1">
      <c r="A215" s="11"/>
      <c r="B215" s="11"/>
      <c r="C215" s="11"/>
      <c r="D215" s="2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2.75" customHeight="1">
      <c r="A216" s="11"/>
      <c r="B216" s="11"/>
      <c r="C216" s="11"/>
      <c r="D216" s="2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2.75" customHeight="1">
      <c r="A217" s="11"/>
      <c r="B217" s="11"/>
      <c r="C217" s="11"/>
      <c r="D217" s="2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2.75" customHeight="1">
      <c r="A218" s="11"/>
      <c r="B218" s="11"/>
      <c r="C218" s="11"/>
      <c r="D218" s="2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2.75" customHeight="1">
      <c r="A219" s="11"/>
      <c r="B219" s="11"/>
      <c r="C219" s="11"/>
      <c r="D219" s="2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2.75" customHeight="1">
      <c r="A220" s="11"/>
      <c r="B220" s="11"/>
      <c r="C220" s="11"/>
      <c r="D220" s="2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2.75" customHeight="1">
      <c r="A221" s="11"/>
      <c r="B221" s="11"/>
      <c r="C221" s="11"/>
      <c r="D221" s="2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2.75" customHeight="1">
      <c r="A222" s="11"/>
      <c r="B222" s="11"/>
      <c r="C222" s="11"/>
      <c r="D222" s="2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2.75" customHeight="1">
      <c r="A223" s="11"/>
      <c r="B223" s="11"/>
      <c r="C223" s="11"/>
      <c r="D223" s="2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2.75" customHeight="1">
      <c r="A224" s="11"/>
      <c r="B224" s="11"/>
      <c r="C224" s="11"/>
      <c r="D224" s="2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2.75" customHeight="1">
      <c r="A225" s="11"/>
      <c r="B225" s="11"/>
      <c r="C225" s="11"/>
      <c r="D225" s="2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2.75" customHeight="1">
      <c r="A226" s="11"/>
      <c r="B226" s="11"/>
      <c r="C226" s="11"/>
      <c r="D226" s="2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2.75" customHeight="1">
      <c r="A227" s="11"/>
      <c r="B227" s="11"/>
      <c r="C227" s="11"/>
      <c r="D227" s="2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2.75" customHeight="1">
      <c r="A228" s="11"/>
      <c r="B228" s="11"/>
      <c r="C228" s="11"/>
      <c r="D228" s="2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2.75" customHeight="1">
      <c r="A229" s="11"/>
      <c r="B229" s="11"/>
      <c r="C229" s="11"/>
      <c r="D229" s="2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2.75" customHeight="1">
      <c r="A230" s="11"/>
      <c r="B230" s="11"/>
      <c r="C230" s="11"/>
      <c r="D230" s="2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2.75" customHeight="1">
      <c r="A231" s="11"/>
      <c r="B231" s="11"/>
      <c r="C231" s="11"/>
      <c r="D231" s="2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2.75" customHeight="1">
      <c r="A232" s="11"/>
      <c r="B232" s="11"/>
      <c r="C232" s="11"/>
      <c r="D232" s="2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2.75" customHeight="1">
      <c r="A233" s="11"/>
      <c r="B233" s="11"/>
      <c r="C233" s="11"/>
      <c r="D233" s="2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2.75" customHeight="1">
      <c r="A234" s="11"/>
      <c r="B234" s="11"/>
      <c r="C234" s="11"/>
      <c r="D234" s="2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2.75" customHeight="1">
      <c r="A235" s="11"/>
      <c r="B235" s="11"/>
      <c r="C235" s="11"/>
      <c r="D235" s="2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2.75" customHeight="1">
      <c r="A236" s="11"/>
      <c r="B236" s="11"/>
      <c r="C236" s="11"/>
      <c r="D236" s="2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2.75" customHeight="1">
      <c r="A237" s="11"/>
      <c r="B237" s="11"/>
      <c r="C237" s="11"/>
      <c r="D237" s="2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2.75" customHeight="1">
      <c r="A238" s="11"/>
      <c r="B238" s="11"/>
      <c r="C238" s="11"/>
      <c r="D238" s="2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2.75" customHeight="1">
      <c r="A239" s="11"/>
      <c r="B239" s="11"/>
      <c r="C239" s="11"/>
      <c r="D239" s="2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2.75" customHeight="1">
      <c r="A240" s="11"/>
      <c r="B240" s="11"/>
      <c r="C240" s="11"/>
      <c r="D240" s="2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2.75" customHeight="1">
      <c r="A241" s="11"/>
      <c r="B241" s="11"/>
      <c r="C241" s="11"/>
      <c r="D241" s="2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2.75" customHeight="1">
      <c r="A242" s="11"/>
      <c r="B242" s="11"/>
      <c r="C242" s="11"/>
      <c r="D242" s="2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2.75" customHeight="1">
      <c r="A243" s="11"/>
      <c r="B243" s="11"/>
      <c r="C243" s="11"/>
      <c r="D243" s="2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2.75" customHeight="1">
      <c r="A244" s="11"/>
      <c r="B244" s="11"/>
      <c r="C244" s="11"/>
      <c r="D244" s="2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2.75" customHeight="1">
      <c r="A245" s="11"/>
      <c r="B245" s="11"/>
      <c r="C245" s="11"/>
      <c r="D245" s="2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2.75" customHeight="1">
      <c r="A246" s="11"/>
      <c r="B246" s="11"/>
      <c r="C246" s="11"/>
      <c r="D246" s="2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2.75" customHeight="1">
      <c r="A247" s="11"/>
      <c r="B247" s="11"/>
      <c r="C247" s="11"/>
      <c r="D247" s="2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2.75" customHeight="1">
      <c r="A248" s="11"/>
      <c r="B248" s="11"/>
      <c r="C248" s="11"/>
      <c r="D248" s="2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2.75" customHeight="1">
      <c r="A249" s="11"/>
      <c r="B249" s="11"/>
      <c r="C249" s="11"/>
      <c r="D249" s="2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2.75" customHeight="1">
      <c r="A250" s="11"/>
      <c r="B250" s="11"/>
      <c r="C250" s="11"/>
      <c r="D250" s="2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2.75" customHeight="1">
      <c r="A251" s="11"/>
      <c r="B251" s="11"/>
      <c r="C251" s="11"/>
      <c r="D251" s="2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2.75" customHeight="1">
      <c r="A252" s="11"/>
      <c r="B252" s="11"/>
      <c r="C252" s="11"/>
      <c r="D252" s="2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2.75" customHeight="1">
      <c r="A253" s="11"/>
      <c r="B253" s="11"/>
      <c r="C253" s="11"/>
      <c r="D253" s="2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2.75" customHeight="1">
      <c r="A254" s="11"/>
      <c r="B254" s="11"/>
      <c r="C254" s="11"/>
      <c r="D254" s="2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2.75" customHeight="1">
      <c r="A255" s="11"/>
      <c r="B255" s="11"/>
      <c r="C255" s="11"/>
      <c r="D255" s="2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2.75" customHeight="1">
      <c r="A256" s="11"/>
      <c r="B256" s="11"/>
      <c r="C256" s="11"/>
      <c r="D256" s="2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2.75" customHeight="1">
      <c r="A257" s="11"/>
      <c r="B257" s="11"/>
      <c r="C257" s="11"/>
      <c r="D257" s="2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2.75" customHeight="1">
      <c r="A258" s="11"/>
      <c r="B258" s="11"/>
      <c r="C258" s="11"/>
      <c r="D258" s="2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2.75" customHeight="1">
      <c r="A259" s="11"/>
      <c r="B259" s="11"/>
      <c r="C259" s="11"/>
      <c r="D259" s="2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2.75" customHeight="1">
      <c r="A260" s="11"/>
      <c r="B260" s="11"/>
      <c r="C260" s="11"/>
      <c r="D260" s="2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2.75" customHeight="1">
      <c r="A261" s="11"/>
      <c r="B261" s="11"/>
      <c r="C261" s="11"/>
      <c r="D261" s="2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2.75" customHeight="1">
      <c r="A262" s="11"/>
      <c r="B262" s="11"/>
      <c r="C262" s="11"/>
      <c r="D262" s="2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2.75" customHeight="1">
      <c r="A263" s="11"/>
      <c r="B263" s="11"/>
      <c r="C263" s="11"/>
      <c r="D263" s="2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2.75" customHeight="1">
      <c r="A264" s="11"/>
      <c r="B264" s="11"/>
      <c r="C264" s="11"/>
      <c r="D264" s="2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2.75" customHeight="1">
      <c r="A265" s="11"/>
      <c r="B265" s="11"/>
      <c r="C265" s="11"/>
      <c r="D265" s="2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2.75" customHeight="1">
      <c r="A266" s="11"/>
      <c r="B266" s="11"/>
      <c r="C266" s="11"/>
      <c r="D266" s="2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2.75" customHeight="1">
      <c r="A267" s="11"/>
      <c r="B267" s="11"/>
      <c r="C267" s="11"/>
      <c r="D267" s="2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2.75" customHeight="1">
      <c r="A268" s="11"/>
      <c r="B268" s="11"/>
      <c r="C268" s="11"/>
      <c r="D268" s="2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2.75" customHeight="1">
      <c r="A269" s="11"/>
      <c r="B269" s="11"/>
      <c r="C269" s="11"/>
      <c r="D269" s="2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2.75" customHeight="1">
      <c r="A270" s="11"/>
      <c r="B270" s="11"/>
      <c r="C270" s="11"/>
      <c r="D270" s="2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2.75" customHeight="1">
      <c r="A271" s="11"/>
      <c r="B271" s="11"/>
      <c r="C271" s="11"/>
      <c r="D271" s="2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2.75" customHeight="1">
      <c r="A272" s="11"/>
      <c r="B272" s="11"/>
      <c r="C272" s="11"/>
      <c r="D272" s="2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2.75" customHeight="1">
      <c r="A273" s="11"/>
      <c r="B273" s="11"/>
      <c r="C273" s="11"/>
      <c r="D273" s="2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2.75" customHeight="1">
      <c r="A274" s="11"/>
      <c r="B274" s="11"/>
      <c r="C274" s="11"/>
      <c r="D274" s="2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2.75" customHeight="1">
      <c r="A275" s="11"/>
      <c r="B275" s="11"/>
      <c r="C275" s="11"/>
      <c r="D275" s="2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2.75" customHeight="1">
      <c r="A276" s="11"/>
      <c r="B276" s="11"/>
      <c r="C276" s="11"/>
      <c r="D276" s="2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2.75" customHeight="1">
      <c r="A277" s="11"/>
      <c r="B277" s="11"/>
      <c r="C277" s="11"/>
      <c r="D277" s="2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2.75" customHeight="1">
      <c r="A278" s="11"/>
      <c r="B278" s="11"/>
      <c r="C278" s="11"/>
      <c r="D278" s="2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2.75" customHeight="1">
      <c r="A279" s="11"/>
      <c r="B279" s="11"/>
      <c r="C279" s="11"/>
      <c r="D279" s="2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2.75" customHeight="1">
      <c r="A280" s="11"/>
      <c r="B280" s="11"/>
      <c r="C280" s="11"/>
      <c r="D280" s="2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2.75" customHeight="1">
      <c r="A281" s="11"/>
      <c r="B281" s="11"/>
      <c r="C281" s="11"/>
      <c r="D281" s="2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2.75" customHeight="1">
      <c r="A282" s="11"/>
      <c r="B282" s="11"/>
      <c r="C282" s="11"/>
      <c r="D282" s="2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2.75" customHeight="1">
      <c r="A283" s="11"/>
      <c r="B283" s="11"/>
      <c r="C283" s="11"/>
      <c r="D283" s="2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2.75" customHeight="1">
      <c r="A284" s="11"/>
      <c r="B284" s="11"/>
      <c r="C284" s="11"/>
      <c r="D284" s="2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2.75" customHeight="1">
      <c r="A285" s="11"/>
      <c r="B285" s="11"/>
      <c r="C285" s="11"/>
      <c r="D285" s="2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2.75" customHeight="1">
      <c r="A286" s="11"/>
      <c r="B286" s="11"/>
      <c r="C286" s="11"/>
      <c r="D286" s="2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2.75" customHeight="1">
      <c r="A287" s="11"/>
      <c r="B287" s="11"/>
      <c r="C287" s="11"/>
      <c r="D287" s="2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2.75" customHeight="1">
      <c r="A288" s="11"/>
      <c r="B288" s="11"/>
      <c r="C288" s="11"/>
      <c r="D288" s="2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2.75" customHeight="1">
      <c r="A289" s="11"/>
      <c r="B289" s="11"/>
      <c r="C289" s="11"/>
      <c r="D289" s="2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2.75" customHeight="1">
      <c r="A290" s="11"/>
      <c r="B290" s="11"/>
      <c r="C290" s="11"/>
      <c r="D290" s="2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2.75" customHeight="1">
      <c r="A291" s="11"/>
      <c r="B291" s="11"/>
      <c r="C291" s="11"/>
      <c r="D291" s="2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2.75" customHeight="1">
      <c r="A292" s="11"/>
      <c r="B292" s="11"/>
      <c r="C292" s="11"/>
      <c r="D292" s="2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2.75" customHeight="1">
      <c r="A293" s="11"/>
      <c r="B293" s="11"/>
      <c r="C293" s="11"/>
      <c r="D293" s="2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2.75" customHeight="1">
      <c r="A294" s="11"/>
      <c r="B294" s="11"/>
      <c r="C294" s="11"/>
      <c r="D294" s="2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2.75" customHeight="1">
      <c r="A295" s="11"/>
      <c r="B295" s="11"/>
      <c r="C295" s="11"/>
      <c r="D295" s="2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2.75" customHeight="1">
      <c r="A296" s="11"/>
      <c r="B296" s="11"/>
      <c r="C296" s="11"/>
      <c r="D296" s="2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2.75" customHeight="1">
      <c r="A297" s="11"/>
      <c r="B297" s="11"/>
      <c r="C297" s="11"/>
      <c r="D297" s="2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2.75" customHeight="1">
      <c r="A298" s="11"/>
      <c r="B298" s="11"/>
      <c r="C298" s="11"/>
      <c r="D298" s="2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2.75" customHeight="1">
      <c r="A299" s="11"/>
      <c r="B299" s="11"/>
      <c r="C299" s="11"/>
      <c r="D299" s="2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2.75" customHeight="1">
      <c r="A300" s="11"/>
      <c r="B300" s="11"/>
      <c r="C300" s="11"/>
      <c r="D300" s="2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2.75" customHeight="1">
      <c r="A301" s="11"/>
      <c r="B301" s="11"/>
      <c r="C301" s="11"/>
      <c r="D301" s="2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2.75" customHeight="1">
      <c r="A302" s="11"/>
      <c r="B302" s="11"/>
      <c r="C302" s="11"/>
      <c r="D302" s="2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2.75" customHeight="1">
      <c r="A303" s="11"/>
      <c r="B303" s="11"/>
      <c r="C303" s="11"/>
      <c r="D303" s="2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2.75" customHeight="1">
      <c r="A304" s="11"/>
      <c r="B304" s="11"/>
      <c r="C304" s="11"/>
      <c r="D304" s="2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2.75" customHeight="1">
      <c r="A305" s="11"/>
      <c r="B305" s="11"/>
      <c r="C305" s="11"/>
      <c r="D305" s="2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2.75" customHeight="1">
      <c r="A306" s="11"/>
      <c r="B306" s="11"/>
      <c r="C306" s="11"/>
      <c r="D306" s="2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2.75" customHeight="1">
      <c r="A307" s="11"/>
      <c r="B307" s="11"/>
      <c r="C307" s="11"/>
      <c r="D307" s="2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2.75" customHeight="1">
      <c r="A308" s="11"/>
      <c r="B308" s="11"/>
      <c r="C308" s="11"/>
      <c r="D308" s="2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2.75" customHeight="1">
      <c r="A309" s="11"/>
      <c r="B309" s="11"/>
      <c r="C309" s="11"/>
      <c r="D309" s="2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2.75" customHeight="1">
      <c r="A310" s="11"/>
      <c r="B310" s="11"/>
      <c r="C310" s="11"/>
      <c r="D310" s="2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2.75" customHeight="1">
      <c r="A311" s="11"/>
      <c r="B311" s="11"/>
      <c r="C311" s="11"/>
      <c r="D311" s="2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2.75" customHeight="1">
      <c r="A312" s="11"/>
      <c r="B312" s="11"/>
      <c r="C312" s="11"/>
      <c r="D312" s="2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2.75" customHeight="1">
      <c r="A313" s="11"/>
      <c r="B313" s="11"/>
      <c r="C313" s="11"/>
      <c r="D313" s="2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2.75" customHeight="1">
      <c r="A314" s="11"/>
      <c r="B314" s="11"/>
      <c r="C314" s="11"/>
      <c r="D314" s="2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2.75" customHeight="1">
      <c r="A315" s="11"/>
      <c r="B315" s="11"/>
      <c r="C315" s="11"/>
      <c r="D315" s="2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2.75" customHeight="1">
      <c r="A316" s="11"/>
      <c r="B316" s="11"/>
      <c r="C316" s="11"/>
      <c r="D316" s="2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2.75" customHeight="1">
      <c r="A317" s="11"/>
      <c r="B317" s="11"/>
      <c r="C317" s="11"/>
      <c r="D317" s="2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2.75" customHeight="1">
      <c r="A318" s="11"/>
      <c r="B318" s="11"/>
      <c r="C318" s="11"/>
      <c r="D318" s="2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2.75" customHeight="1">
      <c r="A319" s="11"/>
      <c r="B319" s="11"/>
      <c r="C319" s="11"/>
      <c r="D319" s="2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2.75" customHeight="1">
      <c r="A320" s="11"/>
      <c r="B320" s="11"/>
      <c r="C320" s="11"/>
      <c r="D320" s="2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2.75" customHeight="1">
      <c r="A321" s="11"/>
      <c r="B321" s="11"/>
      <c r="C321" s="11"/>
      <c r="D321" s="2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2.75" customHeight="1">
      <c r="A322" s="11"/>
      <c r="B322" s="11"/>
      <c r="C322" s="11"/>
      <c r="D322" s="2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2.75" customHeight="1">
      <c r="A323" s="11"/>
      <c r="B323" s="11"/>
      <c r="C323" s="11"/>
      <c r="D323" s="2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2.75" customHeight="1">
      <c r="A324" s="11"/>
      <c r="B324" s="11"/>
      <c r="C324" s="11"/>
      <c r="D324" s="2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2.75" customHeight="1">
      <c r="A325" s="11"/>
      <c r="B325" s="11"/>
      <c r="C325" s="11"/>
      <c r="D325" s="2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2.75" customHeight="1">
      <c r="A326" s="11"/>
      <c r="B326" s="11"/>
      <c r="C326" s="11"/>
      <c r="D326" s="2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2.75" customHeight="1">
      <c r="A327" s="11"/>
      <c r="B327" s="11"/>
      <c r="C327" s="11"/>
      <c r="D327" s="2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2.75" customHeight="1">
      <c r="A328" s="11"/>
      <c r="B328" s="11"/>
      <c r="C328" s="11"/>
      <c r="D328" s="2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2.75" customHeight="1">
      <c r="A329" s="11"/>
      <c r="B329" s="11"/>
      <c r="C329" s="11"/>
      <c r="D329" s="2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2.75" customHeight="1">
      <c r="A330" s="11"/>
      <c r="B330" s="11"/>
      <c r="C330" s="11"/>
      <c r="D330" s="2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2.75" customHeight="1">
      <c r="A331" s="11"/>
      <c r="B331" s="11"/>
      <c r="C331" s="11"/>
      <c r="D331" s="2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2.75" customHeight="1">
      <c r="A332" s="11"/>
      <c r="B332" s="11"/>
      <c r="C332" s="11"/>
      <c r="D332" s="2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2.75" customHeight="1">
      <c r="A333" s="11"/>
      <c r="B333" s="11"/>
      <c r="C333" s="11"/>
      <c r="D333" s="2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2.75" customHeight="1">
      <c r="A334" s="11"/>
      <c r="B334" s="11"/>
      <c r="C334" s="11"/>
      <c r="D334" s="2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2.75" customHeight="1">
      <c r="A335" s="11"/>
      <c r="B335" s="11"/>
      <c r="C335" s="11"/>
      <c r="D335" s="2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2.75" customHeight="1">
      <c r="A336" s="11"/>
      <c r="B336" s="11"/>
      <c r="C336" s="11"/>
      <c r="D336" s="2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2.75" customHeight="1">
      <c r="A337" s="11"/>
      <c r="B337" s="11"/>
      <c r="C337" s="11"/>
      <c r="D337" s="2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2.75" customHeight="1">
      <c r="A338" s="11"/>
      <c r="B338" s="11"/>
      <c r="C338" s="11"/>
      <c r="D338" s="2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2.75" customHeight="1">
      <c r="A339" s="11"/>
      <c r="B339" s="11"/>
      <c r="C339" s="11"/>
      <c r="D339" s="2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2.75" customHeight="1">
      <c r="A340" s="11"/>
      <c r="B340" s="11"/>
      <c r="C340" s="11"/>
      <c r="D340" s="2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2.75" customHeight="1">
      <c r="A341" s="11"/>
      <c r="B341" s="11"/>
      <c r="C341" s="11"/>
      <c r="D341" s="2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2.75" customHeight="1">
      <c r="A342" s="11"/>
      <c r="B342" s="11"/>
      <c r="C342" s="11"/>
      <c r="D342" s="2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2.75" customHeight="1">
      <c r="A343" s="11"/>
      <c r="B343" s="11"/>
      <c r="C343" s="11"/>
      <c r="D343" s="2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2.75" customHeight="1">
      <c r="A344" s="11"/>
      <c r="B344" s="11"/>
      <c r="C344" s="11"/>
      <c r="D344" s="2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2.75" customHeight="1">
      <c r="A345" s="11"/>
      <c r="B345" s="11"/>
      <c r="C345" s="11"/>
      <c r="D345" s="2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2.75" customHeight="1">
      <c r="A346" s="11"/>
      <c r="B346" s="11"/>
      <c r="C346" s="11"/>
      <c r="D346" s="2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2.75" customHeight="1">
      <c r="A347" s="11"/>
      <c r="B347" s="11"/>
      <c r="C347" s="11"/>
      <c r="D347" s="2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2.75" customHeight="1">
      <c r="A348" s="11"/>
      <c r="B348" s="11"/>
      <c r="C348" s="11"/>
      <c r="D348" s="2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2.75" customHeight="1">
      <c r="A349" s="11"/>
      <c r="B349" s="11"/>
      <c r="C349" s="11"/>
      <c r="D349" s="2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2.75" customHeight="1">
      <c r="A350" s="11"/>
      <c r="B350" s="11"/>
      <c r="C350" s="11"/>
      <c r="D350" s="2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2.75" customHeight="1">
      <c r="A351" s="11"/>
      <c r="B351" s="11"/>
      <c r="C351" s="11"/>
      <c r="D351" s="2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2.75" customHeight="1">
      <c r="A352" s="11"/>
      <c r="B352" s="11"/>
      <c r="C352" s="11"/>
      <c r="D352" s="2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2.75" customHeight="1">
      <c r="A353" s="11"/>
      <c r="B353" s="11"/>
      <c r="C353" s="11"/>
      <c r="D353" s="2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2.75" customHeight="1">
      <c r="A354" s="11"/>
      <c r="B354" s="11"/>
      <c r="C354" s="11"/>
      <c r="D354" s="2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2.75" customHeight="1">
      <c r="A355" s="11"/>
      <c r="B355" s="11"/>
      <c r="C355" s="11"/>
      <c r="D355" s="2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2.75" customHeight="1">
      <c r="A356" s="11"/>
      <c r="B356" s="11"/>
      <c r="C356" s="11"/>
      <c r="D356" s="2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2.75" customHeight="1">
      <c r="A357" s="11"/>
      <c r="B357" s="11"/>
      <c r="C357" s="11"/>
      <c r="D357" s="2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2.75" customHeight="1">
      <c r="A358" s="11"/>
      <c r="B358" s="11"/>
      <c r="C358" s="11"/>
      <c r="D358" s="2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2.75" customHeight="1">
      <c r="A359" s="11"/>
      <c r="B359" s="11"/>
      <c r="C359" s="11"/>
      <c r="D359" s="2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2.75" customHeight="1">
      <c r="A360" s="11"/>
      <c r="B360" s="11"/>
      <c r="C360" s="11"/>
      <c r="D360" s="2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2.75" customHeight="1">
      <c r="A361" s="11"/>
      <c r="B361" s="11"/>
      <c r="C361" s="11"/>
      <c r="D361" s="2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2.75" customHeight="1">
      <c r="A362" s="11"/>
      <c r="B362" s="11"/>
      <c r="C362" s="11"/>
      <c r="D362" s="2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2.75" customHeight="1">
      <c r="A363" s="11"/>
      <c r="B363" s="11"/>
      <c r="C363" s="11"/>
      <c r="D363" s="2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2.75" customHeight="1">
      <c r="A364" s="11"/>
      <c r="B364" s="11"/>
      <c r="C364" s="11"/>
      <c r="D364" s="2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2.75" customHeight="1">
      <c r="A365" s="11"/>
      <c r="B365" s="11"/>
      <c r="C365" s="11"/>
      <c r="D365" s="2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2.75" customHeight="1">
      <c r="A366" s="11"/>
      <c r="B366" s="11"/>
      <c r="C366" s="11"/>
      <c r="D366" s="2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2.75" customHeight="1">
      <c r="A367" s="11"/>
      <c r="B367" s="11"/>
      <c r="C367" s="11"/>
      <c r="D367" s="2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2.75" customHeight="1">
      <c r="A368" s="11"/>
      <c r="B368" s="11"/>
      <c r="C368" s="11"/>
      <c r="D368" s="2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2.75" customHeight="1">
      <c r="A369" s="11"/>
      <c r="B369" s="11"/>
      <c r="C369" s="11"/>
      <c r="D369" s="2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2.75" customHeight="1">
      <c r="A370" s="11"/>
      <c r="B370" s="11"/>
      <c r="C370" s="11"/>
      <c r="D370" s="2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2.75" customHeight="1">
      <c r="A371" s="11"/>
      <c r="B371" s="11"/>
      <c r="C371" s="11"/>
      <c r="D371" s="2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2.75" customHeight="1">
      <c r="A372" s="11"/>
      <c r="B372" s="11"/>
      <c r="C372" s="11"/>
      <c r="D372" s="2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2.75" customHeight="1">
      <c r="A373" s="11"/>
      <c r="B373" s="11"/>
      <c r="C373" s="11"/>
      <c r="D373" s="2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2.75" customHeight="1">
      <c r="A374" s="11"/>
      <c r="B374" s="11"/>
      <c r="C374" s="11"/>
      <c r="D374" s="2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2.75" customHeight="1">
      <c r="A375" s="11"/>
      <c r="B375" s="11"/>
      <c r="C375" s="11"/>
      <c r="D375" s="2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2.75" customHeight="1">
      <c r="A376" s="11"/>
      <c r="B376" s="11"/>
      <c r="C376" s="11"/>
      <c r="D376" s="2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2.75" customHeight="1">
      <c r="A377" s="11"/>
      <c r="B377" s="11"/>
      <c r="C377" s="11"/>
      <c r="D377" s="2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2.75" customHeight="1">
      <c r="A378" s="11"/>
      <c r="B378" s="11"/>
      <c r="C378" s="11"/>
      <c r="D378" s="2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2.75" customHeight="1">
      <c r="A379" s="11"/>
      <c r="B379" s="11"/>
      <c r="C379" s="11"/>
      <c r="D379" s="2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2.75" customHeight="1">
      <c r="A380" s="11"/>
      <c r="B380" s="11"/>
      <c r="C380" s="11"/>
      <c r="D380" s="2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2.75" customHeight="1">
      <c r="A381" s="11"/>
      <c r="B381" s="11"/>
      <c r="C381" s="11"/>
      <c r="D381" s="2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2.75" customHeight="1">
      <c r="A382" s="11"/>
      <c r="B382" s="11"/>
      <c r="C382" s="11"/>
      <c r="D382" s="2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2.75" customHeight="1">
      <c r="A383" s="11"/>
      <c r="B383" s="11"/>
      <c r="C383" s="11"/>
      <c r="D383" s="2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2.75" customHeight="1">
      <c r="A384" s="11"/>
      <c r="B384" s="11"/>
      <c r="C384" s="11"/>
      <c r="D384" s="2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2.75" customHeight="1">
      <c r="A385" s="11"/>
      <c r="B385" s="11"/>
      <c r="C385" s="11"/>
      <c r="D385" s="2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2.75" customHeight="1">
      <c r="A386" s="11"/>
      <c r="B386" s="11"/>
      <c r="C386" s="11"/>
      <c r="D386" s="2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2.75" customHeight="1">
      <c r="A387" s="11"/>
      <c r="B387" s="11"/>
      <c r="C387" s="11"/>
      <c r="D387" s="2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2.75" customHeight="1">
      <c r="A388" s="11"/>
      <c r="B388" s="11"/>
      <c r="C388" s="11"/>
      <c r="D388" s="2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2.75" customHeight="1">
      <c r="A389" s="11"/>
      <c r="B389" s="11"/>
      <c r="C389" s="11"/>
      <c r="D389" s="2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2.75" customHeight="1">
      <c r="A390" s="11"/>
      <c r="B390" s="11"/>
      <c r="C390" s="11"/>
      <c r="D390" s="2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2.75" customHeight="1">
      <c r="A391" s="11"/>
      <c r="B391" s="11"/>
      <c r="C391" s="11"/>
      <c r="D391" s="2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2.75" customHeight="1">
      <c r="A392" s="11"/>
      <c r="B392" s="11"/>
      <c r="C392" s="11"/>
      <c r="D392" s="2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2.75" customHeight="1">
      <c r="A393" s="11"/>
      <c r="B393" s="11"/>
      <c r="C393" s="11"/>
      <c r="D393" s="2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2.75" customHeight="1">
      <c r="A394" s="11"/>
      <c r="B394" s="11"/>
      <c r="C394" s="11"/>
      <c r="D394" s="2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2.75" customHeight="1">
      <c r="A395" s="11"/>
      <c r="B395" s="11"/>
      <c r="C395" s="11"/>
      <c r="D395" s="2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2.75" customHeight="1">
      <c r="A396" s="11"/>
      <c r="B396" s="11"/>
      <c r="C396" s="11"/>
      <c r="D396" s="2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2.75" customHeight="1">
      <c r="A397" s="11"/>
      <c r="B397" s="11"/>
      <c r="C397" s="11"/>
      <c r="D397" s="2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2.75" customHeight="1">
      <c r="A398" s="11"/>
      <c r="B398" s="11"/>
      <c r="C398" s="11"/>
      <c r="D398" s="2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2.75" customHeight="1">
      <c r="A399" s="11"/>
      <c r="B399" s="11"/>
      <c r="C399" s="11"/>
      <c r="D399" s="2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2.75" customHeight="1">
      <c r="A400" s="11"/>
      <c r="B400" s="11"/>
      <c r="C400" s="11"/>
      <c r="D400" s="2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2.75" customHeight="1">
      <c r="A401" s="11"/>
      <c r="B401" s="11"/>
      <c r="C401" s="11"/>
      <c r="D401" s="2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2.75" customHeight="1">
      <c r="A402" s="11"/>
      <c r="B402" s="11"/>
      <c r="C402" s="11"/>
      <c r="D402" s="2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2.75" customHeight="1">
      <c r="A403" s="11"/>
      <c r="B403" s="11"/>
      <c r="C403" s="11"/>
      <c r="D403" s="2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2.75" customHeight="1">
      <c r="A404" s="11"/>
      <c r="B404" s="11"/>
      <c r="C404" s="11"/>
      <c r="D404" s="2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2.75" customHeight="1">
      <c r="A405" s="11"/>
      <c r="B405" s="11"/>
      <c r="C405" s="11"/>
      <c r="D405" s="2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2.75" customHeight="1">
      <c r="A406" s="11"/>
      <c r="B406" s="11"/>
      <c r="C406" s="11"/>
      <c r="D406" s="2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2.75" customHeight="1">
      <c r="A407" s="11"/>
      <c r="B407" s="11"/>
      <c r="C407" s="11"/>
      <c r="D407" s="2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2.75" customHeight="1">
      <c r="A408" s="11"/>
      <c r="B408" s="11"/>
      <c r="C408" s="11"/>
      <c r="D408" s="2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2.75" customHeight="1">
      <c r="A409" s="11"/>
      <c r="B409" s="11"/>
      <c r="C409" s="11"/>
      <c r="D409" s="2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2.75" customHeight="1">
      <c r="A410" s="11"/>
      <c r="B410" s="11"/>
      <c r="C410" s="11"/>
      <c r="D410" s="2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2.75" customHeight="1">
      <c r="A411" s="11"/>
      <c r="B411" s="11"/>
      <c r="C411" s="11"/>
      <c r="D411" s="2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2.75" customHeight="1">
      <c r="A412" s="11"/>
      <c r="B412" s="11"/>
      <c r="C412" s="11"/>
      <c r="D412" s="2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2.75" customHeight="1">
      <c r="A413" s="11"/>
      <c r="B413" s="11"/>
      <c r="C413" s="11"/>
      <c r="D413" s="2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2.75" customHeight="1">
      <c r="A414" s="11"/>
      <c r="B414" s="11"/>
      <c r="C414" s="11"/>
      <c r="D414" s="2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2.75" customHeight="1">
      <c r="A415" s="11"/>
      <c r="B415" s="11"/>
      <c r="C415" s="11"/>
      <c r="D415" s="2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2.75" customHeight="1">
      <c r="A416" s="11"/>
      <c r="B416" s="11"/>
      <c r="C416" s="11"/>
      <c r="D416" s="2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2.75" customHeight="1">
      <c r="A417" s="11"/>
      <c r="B417" s="11"/>
      <c r="C417" s="11"/>
      <c r="D417" s="2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2.75" customHeight="1">
      <c r="A418" s="11"/>
      <c r="B418" s="11"/>
      <c r="C418" s="11"/>
      <c r="D418" s="2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2.75" customHeight="1">
      <c r="A419" s="11"/>
      <c r="B419" s="11"/>
      <c r="C419" s="11"/>
      <c r="D419" s="2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2.75" customHeight="1">
      <c r="A420" s="11"/>
      <c r="B420" s="11"/>
      <c r="C420" s="11"/>
      <c r="D420" s="2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2.75" customHeight="1">
      <c r="A421" s="11"/>
      <c r="B421" s="11"/>
      <c r="C421" s="11"/>
      <c r="D421" s="2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2.75" customHeight="1">
      <c r="A422" s="11"/>
      <c r="B422" s="11"/>
      <c r="C422" s="11"/>
      <c r="D422" s="2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2.75" customHeight="1">
      <c r="A423" s="11"/>
      <c r="B423" s="11"/>
      <c r="C423" s="11"/>
      <c r="D423" s="2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2.75" customHeight="1">
      <c r="A424" s="11"/>
      <c r="B424" s="11"/>
      <c r="C424" s="11"/>
      <c r="D424" s="2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2.75" customHeight="1">
      <c r="A425" s="11"/>
      <c r="B425" s="11"/>
      <c r="C425" s="11"/>
      <c r="D425" s="2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2.75" customHeight="1">
      <c r="A426" s="11"/>
      <c r="B426" s="11"/>
      <c r="C426" s="11"/>
      <c r="D426" s="2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2.75" customHeight="1">
      <c r="A427" s="11"/>
      <c r="B427" s="11"/>
      <c r="C427" s="11"/>
      <c r="D427" s="2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2.75" customHeight="1">
      <c r="A428" s="11"/>
      <c r="B428" s="11"/>
      <c r="C428" s="11"/>
      <c r="D428" s="2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2.75" customHeight="1">
      <c r="A429" s="11"/>
      <c r="B429" s="11"/>
      <c r="C429" s="11"/>
      <c r="D429" s="2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2.75" customHeight="1">
      <c r="A430" s="11"/>
      <c r="B430" s="11"/>
      <c r="C430" s="11"/>
      <c r="D430" s="2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2.75" customHeight="1">
      <c r="A431" s="11"/>
      <c r="B431" s="11"/>
      <c r="C431" s="11"/>
      <c r="D431" s="2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2.75" customHeight="1">
      <c r="A432" s="11"/>
      <c r="B432" s="11"/>
      <c r="C432" s="11"/>
      <c r="D432" s="2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2.75" customHeight="1">
      <c r="A433" s="11"/>
      <c r="B433" s="11"/>
      <c r="C433" s="11"/>
      <c r="D433" s="2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2.75" customHeight="1">
      <c r="A434" s="11"/>
      <c r="B434" s="11"/>
      <c r="C434" s="11"/>
      <c r="D434" s="2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2.75" customHeight="1">
      <c r="A435" s="11"/>
      <c r="B435" s="11"/>
      <c r="C435" s="11"/>
      <c r="D435" s="2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2.75" customHeight="1">
      <c r="A436" s="11"/>
      <c r="B436" s="11"/>
      <c r="C436" s="11"/>
      <c r="D436" s="2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2.75" customHeight="1">
      <c r="A437" s="11"/>
      <c r="B437" s="11"/>
      <c r="C437" s="11"/>
      <c r="D437" s="2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2.75" customHeight="1">
      <c r="A438" s="11"/>
      <c r="B438" s="11"/>
      <c r="C438" s="11"/>
      <c r="D438" s="2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2.75" customHeight="1">
      <c r="A439" s="11"/>
      <c r="B439" s="11"/>
      <c r="C439" s="11"/>
      <c r="D439" s="2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2.75" customHeight="1">
      <c r="A440" s="11"/>
      <c r="B440" s="11"/>
      <c r="C440" s="11"/>
      <c r="D440" s="2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2.75" customHeight="1">
      <c r="A441" s="11"/>
      <c r="B441" s="11"/>
      <c r="C441" s="11"/>
      <c r="D441" s="2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2.75" customHeight="1">
      <c r="A442" s="11"/>
      <c r="B442" s="11"/>
      <c r="C442" s="11"/>
      <c r="D442" s="2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2.75" customHeight="1">
      <c r="A443" s="11"/>
      <c r="B443" s="11"/>
      <c r="C443" s="11"/>
      <c r="D443" s="2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2.75" customHeight="1">
      <c r="A444" s="11"/>
      <c r="B444" s="11"/>
      <c r="C444" s="11"/>
      <c r="D444" s="2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2.75" customHeight="1">
      <c r="A445" s="11"/>
      <c r="B445" s="11"/>
      <c r="C445" s="11"/>
      <c r="D445" s="2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2.75" customHeight="1">
      <c r="A446" s="11"/>
      <c r="B446" s="11"/>
      <c r="C446" s="11"/>
      <c r="D446" s="2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2.75" customHeight="1">
      <c r="A447" s="11"/>
      <c r="B447" s="11"/>
      <c r="C447" s="11"/>
      <c r="D447" s="2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2.75" customHeight="1">
      <c r="A448" s="11"/>
      <c r="B448" s="11"/>
      <c r="C448" s="11"/>
      <c r="D448" s="2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2.75" customHeight="1">
      <c r="A449" s="11"/>
      <c r="B449" s="11"/>
      <c r="C449" s="11"/>
      <c r="D449" s="2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2.75" customHeight="1">
      <c r="A450" s="11"/>
      <c r="B450" s="11"/>
      <c r="C450" s="11"/>
      <c r="D450" s="2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2.75" customHeight="1">
      <c r="A451" s="11"/>
      <c r="B451" s="11"/>
      <c r="C451" s="11"/>
      <c r="D451" s="2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2.75" customHeight="1">
      <c r="A452" s="11"/>
      <c r="B452" s="11"/>
      <c r="C452" s="11"/>
      <c r="D452" s="2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2.75" customHeight="1">
      <c r="A453" s="11"/>
      <c r="B453" s="11"/>
      <c r="C453" s="11"/>
      <c r="D453" s="2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2.75" customHeight="1">
      <c r="A454" s="11"/>
      <c r="B454" s="11"/>
      <c r="C454" s="11"/>
      <c r="D454" s="2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2.75" customHeight="1">
      <c r="A455" s="11"/>
      <c r="B455" s="11"/>
      <c r="C455" s="11"/>
      <c r="D455" s="2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2.75" customHeight="1">
      <c r="A456" s="11"/>
      <c r="B456" s="11"/>
      <c r="C456" s="11"/>
      <c r="D456" s="2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2.75" customHeight="1">
      <c r="A457" s="11"/>
      <c r="B457" s="11"/>
      <c r="C457" s="11"/>
      <c r="D457" s="2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2.75" customHeight="1">
      <c r="A458" s="11"/>
      <c r="B458" s="11"/>
      <c r="C458" s="11"/>
      <c r="D458" s="2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2.75" customHeight="1">
      <c r="A459" s="11"/>
      <c r="B459" s="11"/>
      <c r="C459" s="11"/>
      <c r="D459" s="2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2.75" customHeight="1">
      <c r="A460" s="11"/>
      <c r="B460" s="11"/>
      <c r="C460" s="11"/>
      <c r="D460" s="2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2.75" customHeight="1">
      <c r="A461" s="11"/>
      <c r="B461" s="11"/>
      <c r="C461" s="11"/>
      <c r="D461" s="2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2.75" customHeight="1">
      <c r="A462" s="11"/>
      <c r="B462" s="11"/>
      <c r="C462" s="11"/>
      <c r="D462" s="2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2.75" customHeight="1">
      <c r="A463" s="11"/>
      <c r="B463" s="11"/>
      <c r="C463" s="11"/>
      <c r="D463" s="2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2.75" customHeight="1">
      <c r="A464" s="11"/>
      <c r="B464" s="11"/>
      <c r="C464" s="11"/>
      <c r="D464" s="2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2.75" customHeight="1">
      <c r="A465" s="11"/>
      <c r="B465" s="11"/>
      <c r="C465" s="11"/>
      <c r="D465" s="2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2.75" customHeight="1">
      <c r="A466" s="11"/>
      <c r="B466" s="11"/>
      <c r="C466" s="11"/>
      <c r="D466" s="2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2.75" customHeight="1">
      <c r="A467" s="11"/>
      <c r="B467" s="11"/>
      <c r="C467" s="11"/>
      <c r="D467" s="2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2.75" customHeight="1">
      <c r="A468" s="11"/>
      <c r="B468" s="11"/>
      <c r="C468" s="11"/>
      <c r="D468" s="2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2.75" customHeight="1">
      <c r="A469" s="11"/>
      <c r="B469" s="11"/>
      <c r="C469" s="11"/>
      <c r="D469" s="2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2.75" customHeight="1">
      <c r="A470" s="11"/>
      <c r="B470" s="11"/>
      <c r="C470" s="11"/>
      <c r="D470" s="2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2.75" customHeight="1">
      <c r="A471" s="11"/>
      <c r="B471" s="11"/>
      <c r="C471" s="11"/>
      <c r="D471" s="2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2.75" customHeight="1">
      <c r="A472" s="11"/>
      <c r="B472" s="11"/>
      <c r="C472" s="11"/>
      <c r="D472" s="2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2.75" customHeight="1">
      <c r="A473" s="11"/>
      <c r="B473" s="11"/>
      <c r="C473" s="11"/>
      <c r="D473" s="2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2.75" customHeight="1">
      <c r="A474" s="11"/>
      <c r="B474" s="11"/>
      <c r="C474" s="11"/>
      <c r="D474" s="2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2.75" customHeight="1">
      <c r="A475" s="11"/>
      <c r="B475" s="11"/>
      <c r="C475" s="11"/>
      <c r="D475" s="2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2.75" customHeight="1">
      <c r="A476" s="11"/>
      <c r="B476" s="11"/>
      <c r="C476" s="11"/>
      <c r="D476" s="2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2.75" customHeight="1">
      <c r="A477" s="11"/>
      <c r="B477" s="11"/>
      <c r="C477" s="11"/>
      <c r="D477" s="2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2.75" customHeight="1">
      <c r="A478" s="11"/>
      <c r="B478" s="11"/>
      <c r="C478" s="11"/>
      <c r="D478" s="2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2.75" customHeight="1">
      <c r="A479" s="11"/>
      <c r="B479" s="11"/>
      <c r="C479" s="11"/>
      <c r="D479" s="2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2.75" customHeight="1">
      <c r="A480" s="11"/>
      <c r="B480" s="11"/>
      <c r="C480" s="11"/>
      <c r="D480" s="2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2.75" customHeight="1">
      <c r="A481" s="11"/>
      <c r="B481" s="11"/>
      <c r="C481" s="11"/>
      <c r="D481" s="2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2.75" customHeight="1">
      <c r="A482" s="11"/>
      <c r="B482" s="11"/>
      <c r="C482" s="11"/>
      <c r="D482" s="2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2.75" customHeight="1">
      <c r="A483" s="11"/>
      <c r="B483" s="11"/>
      <c r="C483" s="11"/>
      <c r="D483" s="2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2.75" customHeight="1">
      <c r="A484" s="11"/>
      <c r="B484" s="11"/>
      <c r="C484" s="11"/>
      <c r="D484" s="2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2.75" customHeight="1">
      <c r="A485" s="11"/>
      <c r="B485" s="11"/>
      <c r="C485" s="11"/>
      <c r="D485" s="2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2.75" customHeight="1">
      <c r="A486" s="11"/>
      <c r="B486" s="11"/>
      <c r="C486" s="11"/>
      <c r="D486" s="2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2.75" customHeight="1">
      <c r="A487" s="11"/>
      <c r="B487" s="11"/>
      <c r="C487" s="11"/>
      <c r="D487" s="2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2.75" customHeight="1">
      <c r="A488" s="11"/>
      <c r="B488" s="11"/>
      <c r="C488" s="11"/>
      <c r="D488" s="2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2.75" customHeight="1">
      <c r="A489" s="11"/>
      <c r="B489" s="11"/>
      <c r="C489" s="11"/>
      <c r="D489" s="2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2.75" customHeight="1">
      <c r="A490" s="11"/>
      <c r="B490" s="11"/>
      <c r="C490" s="11"/>
      <c r="D490" s="2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2.75" customHeight="1">
      <c r="A491" s="11"/>
      <c r="B491" s="11"/>
      <c r="C491" s="11"/>
      <c r="D491" s="2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2.75" customHeight="1">
      <c r="A492" s="11"/>
      <c r="B492" s="11"/>
      <c r="C492" s="11"/>
      <c r="D492" s="2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2.75" customHeight="1">
      <c r="A493" s="11"/>
      <c r="B493" s="11"/>
      <c r="C493" s="11"/>
      <c r="D493" s="2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2.75" customHeight="1">
      <c r="A494" s="11"/>
      <c r="B494" s="11"/>
      <c r="C494" s="11"/>
      <c r="D494" s="2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2.75" customHeight="1">
      <c r="A495" s="11"/>
      <c r="B495" s="11"/>
      <c r="C495" s="11"/>
      <c r="D495" s="2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2.75" customHeight="1">
      <c r="A496" s="11"/>
      <c r="B496" s="11"/>
      <c r="C496" s="11"/>
      <c r="D496" s="2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2.75" customHeight="1">
      <c r="A497" s="11"/>
      <c r="B497" s="11"/>
      <c r="C497" s="11"/>
      <c r="D497" s="2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2.75" customHeight="1">
      <c r="A498" s="11"/>
      <c r="B498" s="11"/>
      <c r="C498" s="11"/>
      <c r="D498" s="2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2.75" customHeight="1">
      <c r="A499" s="11"/>
      <c r="B499" s="11"/>
      <c r="C499" s="11"/>
      <c r="D499" s="2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2.75" customHeight="1">
      <c r="A500" s="11"/>
      <c r="B500" s="11"/>
      <c r="C500" s="11"/>
      <c r="D500" s="2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2.75" customHeight="1">
      <c r="A501" s="11"/>
      <c r="B501" s="11"/>
      <c r="C501" s="11"/>
      <c r="D501" s="2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2.75" customHeight="1">
      <c r="A502" s="11"/>
      <c r="B502" s="11"/>
      <c r="C502" s="11"/>
      <c r="D502" s="2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2.75" customHeight="1">
      <c r="A503" s="11"/>
      <c r="B503" s="11"/>
      <c r="C503" s="11"/>
      <c r="D503" s="2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2.75" customHeight="1">
      <c r="A504" s="11"/>
      <c r="B504" s="11"/>
      <c r="C504" s="11"/>
      <c r="D504" s="2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2.75" customHeight="1">
      <c r="A505" s="11"/>
      <c r="B505" s="11"/>
      <c r="C505" s="11"/>
      <c r="D505" s="2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2.75" customHeight="1">
      <c r="A506" s="11"/>
      <c r="B506" s="11"/>
      <c r="C506" s="11"/>
      <c r="D506" s="2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2.75" customHeight="1">
      <c r="A507" s="11"/>
      <c r="B507" s="11"/>
      <c r="C507" s="11"/>
      <c r="D507" s="2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2.75" customHeight="1">
      <c r="A508" s="11"/>
      <c r="B508" s="11"/>
      <c r="C508" s="11"/>
      <c r="D508" s="2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2.75" customHeight="1">
      <c r="A509" s="11"/>
      <c r="B509" s="11"/>
      <c r="C509" s="11"/>
      <c r="D509" s="2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2.75" customHeight="1">
      <c r="A510" s="11"/>
      <c r="B510" s="11"/>
      <c r="C510" s="11"/>
      <c r="D510" s="2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2.75" customHeight="1">
      <c r="A511" s="11"/>
      <c r="B511" s="11"/>
      <c r="C511" s="11"/>
      <c r="D511" s="2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2.75" customHeight="1">
      <c r="A512" s="11"/>
      <c r="B512" s="11"/>
      <c r="C512" s="11"/>
      <c r="D512" s="2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2.75" customHeight="1">
      <c r="A513" s="11"/>
      <c r="B513" s="11"/>
      <c r="C513" s="11"/>
      <c r="D513" s="2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2.75" customHeight="1">
      <c r="A514" s="11"/>
      <c r="B514" s="11"/>
      <c r="C514" s="11"/>
      <c r="D514" s="2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2.75" customHeight="1">
      <c r="A515" s="11"/>
      <c r="B515" s="11"/>
      <c r="C515" s="11"/>
      <c r="D515" s="2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2.75" customHeight="1">
      <c r="A516" s="11"/>
      <c r="B516" s="11"/>
      <c r="C516" s="11"/>
      <c r="D516" s="2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2.75" customHeight="1">
      <c r="A517" s="11"/>
      <c r="B517" s="11"/>
      <c r="C517" s="11"/>
      <c r="D517" s="2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2.75" customHeight="1">
      <c r="A518" s="11"/>
      <c r="B518" s="11"/>
      <c r="C518" s="11"/>
      <c r="D518" s="2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2.75" customHeight="1">
      <c r="A519" s="11"/>
      <c r="B519" s="11"/>
      <c r="C519" s="11"/>
      <c r="D519" s="2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2.75" customHeight="1">
      <c r="A520" s="11"/>
      <c r="B520" s="11"/>
      <c r="C520" s="11"/>
      <c r="D520" s="2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2.75" customHeight="1">
      <c r="A521" s="11"/>
      <c r="B521" s="11"/>
      <c r="C521" s="11"/>
      <c r="D521" s="2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2.75" customHeight="1">
      <c r="A522" s="11"/>
      <c r="B522" s="11"/>
      <c r="C522" s="11"/>
      <c r="D522" s="2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2.75" customHeight="1">
      <c r="A523" s="11"/>
      <c r="B523" s="11"/>
      <c r="C523" s="11"/>
      <c r="D523" s="2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2.75" customHeight="1">
      <c r="A524" s="11"/>
      <c r="B524" s="11"/>
      <c r="C524" s="11"/>
      <c r="D524" s="2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2.75" customHeight="1">
      <c r="A525" s="11"/>
      <c r="B525" s="11"/>
      <c r="C525" s="11"/>
      <c r="D525" s="2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2.75" customHeight="1">
      <c r="A526" s="11"/>
      <c r="B526" s="11"/>
      <c r="C526" s="11"/>
      <c r="D526" s="2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2.75" customHeight="1">
      <c r="A527" s="11"/>
      <c r="B527" s="11"/>
      <c r="C527" s="11"/>
      <c r="D527" s="2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2.75" customHeight="1">
      <c r="A528" s="11"/>
      <c r="B528" s="11"/>
      <c r="C528" s="11"/>
      <c r="D528" s="2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2.75" customHeight="1">
      <c r="A529" s="11"/>
      <c r="B529" s="11"/>
      <c r="C529" s="11"/>
      <c r="D529" s="2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2.75" customHeight="1">
      <c r="A530" s="11"/>
      <c r="B530" s="11"/>
      <c r="C530" s="11"/>
      <c r="D530" s="2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2.75" customHeight="1">
      <c r="A531" s="11"/>
      <c r="B531" s="11"/>
      <c r="C531" s="11"/>
      <c r="D531" s="2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2.75" customHeight="1">
      <c r="A532" s="11"/>
      <c r="B532" s="11"/>
      <c r="C532" s="11"/>
      <c r="D532" s="2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2.75" customHeight="1">
      <c r="A533" s="11"/>
      <c r="B533" s="11"/>
      <c r="C533" s="11"/>
      <c r="D533" s="2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2.75" customHeight="1">
      <c r="A534" s="11"/>
      <c r="B534" s="11"/>
      <c r="C534" s="11"/>
      <c r="D534" s="2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2.75" customHeight="1">
      <c r="A535" s="11"/>
      <c r="B535" s="11"/>
      <c r="C535" s="11"/>
      <c r="D535" s="2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2.75" customHeight="1">
      <c r="A536" s="11"/>
      <c r="B536" s="11"/>
      <c r="C536" s="11"/>
      <c r="D536" s="2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2.75" customHeight="1">
      <c r="A537" s="11"/>
      <c r="B537" s="11"/>
      <c r="C537" s="11"/>
      <c r="D537" s="2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2.75" customHeight="1">
      <c r="A538" s="11"/>
      <c r="B538" s="11"/>
      <c r="C538" s="11"/>
      <c r="D538" s="2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2.75" customHeight="1">
      <c r="A539" s="11"/>
      <c r="B539" s="11"/>
      <c r="C539" s="11"/>
      <c r="D539" s="2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2.75" customHeight="1">
      <c r="A540" s="11"/>
      <c r="B540" s="11"/>
      <c r="C540" s="11"/>
      <c r="D540" s="2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2.75" customHeight="1">
      <c r="A541" s="11"/>
      <c r="B541" s="11"/>
      <c r="C541" s="11"/>
      <c r="D541" s="2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2.75" customHeight="1">
      <c r="A542" s="11"/>
      <c r="B542" s="11"/>
      <c r="C542" s="11"/>
      <c r="D542" s="2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2.75" customHeight="1">
      <c r="A543" s="11"/>
      <c r="B543" s="11"/>
      <c r="C543" s="11"/>
      <c r="D543" s="2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2.75" customHeight="1">
      <c r="A544" s="11"/>
      <c r="B544" s="11"/>
      <c r="C544" s="11"/>
      <c r="D544" s="2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2.75" customHeight="1">
      <c r="A545" s="11"/>
      <c r="B545" s="11"/>
      <c r="C545" s="11"/>
      <c r="D545" s="2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2.75" customHeight="1">
      <c r="A546" s="11"/>
      <c r="B546" s="11"/>
      <c r="C546" s="11"/>
      <c r="D546" s="2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2.75" customHeight="1">
      <c r="A547" s="11"/>
      <c r="B547" s="11"/>
      <c r="C547" s="11"/>
      <c r="D547" s="2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2.75" customHeight="1">
      <c r="A548" s="11"/>
      <c r="B548" s="11"/>
      <c r="C548" s="11"/>
      <c r="D548" s="2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2.75" customHeight="1">
      <c r="A549" s="11"/>
      <c r="B549" s="11"/>
      <c r="C549" s="11"/>
      <c r="D549" s="2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2.75" customHeight="1">
      <c r="A550" s="11"/>
      <c r="B550" s="11"/>
      <c r="C550" s="11"/>
      <c r="D550" s="2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2.75" customHeight="1">
      <c r="A551" s="11"/>
      <c r="B551" s="11"/>
      <c r="C551" s="11"/>
      <c r="D551" s="2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2.75" customHeight="1">
      <c r="A552" s="11"/>
      <c r="B552" s="11"/>
      <c r="C552" s="11"/>
      <c r="D552" s="2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2.75" customHeight="1">
      <c r="A553" s="11"/>
      <c r="B553" s="11"/>
      <c r="C553" s="11"/>
      <c r="D553" s="2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2.75" customHeight="1">
      <c r="A554" s="11"/>
      <c r="B554" s="11"/>
      <c r="C554" s="11"/>
      <c r="D554" s="2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2.75" customHeight="1">
      <c r="A555" s="11"/>
      <c r="B555" s="11"/>
      <c r="C555" s="11"/>
      <c r="D555" s="2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2.75" customHeight="1">
      <c r="A556" s="11"/>
      <c r="B556" s="11"/>
      <c r="C556" s="11"/>
      <c r="D556" s="2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2.75" customHeight="1">
      <c r="A557" s="11"/>
      <c r="B557" s="11"/>
      <c r="C557" s="11"/>
      <c r="D557" s="2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2.75" customHeight="1">
      <c r="A558" s="11"/>
      <c r="B558" s="11"/>
      <c r="C558" s="11"/>
      <c r="D558" s="2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2.75" customHeight="1">
      <c r="A559" s="11"/>
      <c r="B559" s="11"/>
      <c r="C559" s="11"/>
      <c r="D559" s="2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2.75" customHeight="1">
      <c r="A560" s="11"/>
      <c r="B560" s="11"/>
      <c r="C560" s="11"/>
      <c r="D560" s="2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2.75" customHeight="1">
      <c r="A561" s="11"/>
      <c r="B561" s="11"/>
      <c r="C561" s="11"/>
      <c r="D561" s="2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2.75" customHeight="1">
      <c r="A562" s="11"/>
      <c r="B562" s="11"/>
      <c r="C562" s="11"/>
      <c r="D562" s="2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2.75" customHeight="1">
      <c r="A563" s="11"/>
      <c r="B563" s="11"/>
      <c r="C563" s="11"/>
      <c r="D563" s="2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2.75" customHeight="1">
      <c r="A564" s="11"/>
      <c r="B564" s="11"/>
      <c r="C564" s="11"/>
      <c r="D564" s="2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2.75" customHeight="1">
      <c r="A565" s="11"/>
      <c r="B565" s="11"/>
      <c r="C565" s="11"/>
      <c r="D565" s="2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2.75" customHeight="1">
      <c r="A566" s="11"/>
      <c r="B566" s="11"/>
      <c r="C566" s="11"/>
      <c r="D566" s="2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2.75" customHeight="1">
      <c r="A567" s="11"/>
      <c r="B567" s="11"/>
      <c r="C567" s="11"/>
      <c r="D567" s="2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2.75" customHeight="1">
      <c r="A568" s="11"/>
      <c r="B568" s="11"/>
      <c r="C568" s="11"/>
      <c r="D568" s="2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2.75" customHeight="1">
      <c r="A569" s="11"/>
      <c r="B569" s="11"/>
      <c r="C569" s="11"/>
      <c r="D569" s="2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2.75" customHeight="1">
      <c r="A570" s="11"/>
      <c r="B570" s="11"/>
      <c r="C570" s="11"/>
      <c r="D570" s="2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2.75" customHeight="1">
      <c r="A571" s="11"/>
      <c r="B571" s="11"/>
      <c r="C571" s="11"/>
      <c r="D571" s="2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2.75" customHeight="1">
      <c r="A572" s="11"/>
      <c r="B572" s="11"/>
      <c r="C572" s="11"/>
      <c r="D572" s="2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2.75" customHeight="1">
      <c r="A573" s="11"/>
      <c r="B573" s="11"/>
      <c r="C573" s="11"/>
      <c r="D573" s="2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2.75" customHeight="1">
      <c r="A574" s="11"/>
      <c r="B574" s="11"/>
      <c r="C574" s="11"/>
      <c r="D574" s="2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2.75" customHeight="1">
      <c r="A575" s="11"/>
      <c r="B575" s="11"/>
      <c r="C575" s="11"/>
      <c r="D575" s="2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2.75" customHeight="1">
      <c r="A576" s="11"/>
      <c r="B576" s="11"/>
      <c r="C576" s="11"/>
      <c r="D576" s="2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2.75" customHeight="1">
      <c r="A577" s="11"/>
      <c r="B577" s="11"/>
      <c r="C577" s="11"/>
      <c r="D577" s="2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2.75" customHeight="1">
      <c r="A578" s="11"/>
      <c r="B578" s="11"/>
      <c r="C578" s="11"/>
      <c r="D578" s="2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2.75" customHeight="1">
      <c r="A579" s="11"/>
      <c r="B579" s="11"/>
      <c r="C579" s="11"/>
      <c r="D579" s="2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2.75" customHeight="1">
      <c r="A580" s="11"/>
      <c r="B580" s="11"/>
      <c r="C580" s="11"/>
      <c r="D580" s="2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2.75" customHeight="1">
      <c r="A581" s="11"/>
      <c r="B581" s="11"/>
      <c r="C581" s="11"/>
      <c r="D581" s="2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2.75" customHeight="1">
      <c r="A582" s="11"/>
      <c r="B582" s="11"/>
      <c r="C582" s="11"/>
      <c r="D582" s="2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2.75" customHeight="1">
      <c r="A583" s="11"/>
      <c r="B583" s="11"/>
      <c r="C583" s="11"/>
      <c r="D583" s="2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2.75" customHeight="1">
      <c r="A584" s="11"/>
      <c r="B584" s="11"/>
      <c r="C584" s="11"/>
      <c r="D584" s="2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2.75" customHeight="1">
      <c r="A585" s="11"/>
      <c r="B585" s="11"/>
      <c r="C585" s="11"/>
      <c r="D585" s="2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2.75" customHeight="1">
      <c r="A586" s="11"/>
      <c r="B586" s="11"/>
      <c r="C586" s="11"/>
      <c r="D586" s="2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2.75" customHeight="1">
      <c r="A587" s="11"/>
      <c r="B587" s="11"/>
      <c r="C587" s="11"/>
      <c r="D587" s="2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2.75" customHeight="1">
      <c r="A588" s="11"/>
      <c r="B588" s="11"/>
      <c r="C588" s="11"/>
      <c r="D588" s="2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2.75" customHeight="1">
      <c r="A589" s="11"/>
      <c r="B589" s="11"/>
      <c r="C589" s="11"/>
      <c r="D589" s="2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2.75" customHeight="1">
      <c r="A590" s="11"/>
      <c r="B590" s="11"/>
      <c r="C590" s="11"/>
      <c r="D590" s="2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2.75" customHeight="1">
      <c r="A591" s="11"/>
      <c r="B591" s="11"/>
      <c r="C591" s="11"/>
      <c r="D591" s="2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2.75" customHeight="1">
      <c r="A592" s="11"/>
      <c r="B592" s="11"/>
      <c r="C592" s="11"/>
      <c r="D592" s="2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2.75" customHeight="1">
      <c r="A593" s="11"/>
      <c r="B593" s="11"/>
      <c r="C593" s="11"/>
      <c r="D593" s="2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2.75" customHeight="1">
      <c r="A594" s="11"/>
      <c r="B594" s="11"/>
      <c r="C594" s="11"/>
      <c r="D594" s="2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2.75" customHeight="1">
      <c r="A595" s="11"/>
      <c r="B595" s="11"/>
      <c r="C595" s="11"/>
      <c r="D595" s="2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2.75" customHeight="1">
      <c r="A596" s="11"/>
      <c r="B596" s="11"/>
      <c r="C596" s="11"/>
      <c r="D596" s="2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2.75" customHeight="1">
      <c r="A597" s="11"/>
      <c r="B597" s="11"/>
      <c r="C597" s="11"/>
      <c r="D597" s="2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2.75" customHeight="1">
      <c r="A598" s="11"/>
      <c r="B598" s="11"/>
      <c r="C598" s="11"/>
      <c r="D598" s="2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2.75" customHeight="1">
      <c r="A599" s="11"/>
      <c r="B599" s="11"/>
      <c r="C599" s="11"/>
      <c r="D599" s="2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2.75" customHeight="1">
      <c r="A600" s="11"/>
      <c r="B600" s="11"/>
      <c r="C600" s="11"/>
      <c r="D600" s="2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2.75" customHeight="1">
      <c r="A601" s="11"/>
      <c r="B601" s="11"/>
      <c r="C601" s="11"/>
      <c r="D601" s="2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2.75" customHeight="1">
      <c r="A602" s="11"/>
      <c r="B602" s="11"/>
      <c r="C602" s="11"/>
      <c r="D602" s="2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2.75" customHeight="1">
      <c r="A603" s="11"/>
      <c r="B603" s="11"/>
      <c r="C603" s="11"/>
      <c r="D603" s="2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2.75" customHeight="1">
      <c r="A604" s="11"/>
      <c r="B604" s="11"/>
      <c r="C604" s="11"/>
      <c r="D604" s="2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2.75" customHeight="1">
      <c r="A605" s="11"/>
      <c r="B605" s="11"/>
      <c r="C605" s="11"/>
      <c r="D605" s="2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2.75" customHeight="1">
      <c r="A606" s="11"/>
      <c r="B606" s="11"/>
      <c r="C606" s="11"/>
      <c r="D606" s="2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2.75" customHeight="1">
      <c r="A607" s="11"/>
      <c r="B607" s="11"/>
      <c r="C607" s="11"/>
      <c r="D607" s="2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2.75" customHeight="1">
      <c r="A608" s="11"/>
      <c r="B608" s="11"/>
      <c r="C608" s="11"/>
      <c r="D608" s="2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2.75" customHeight="1">
      <c r="A609" s="11"/>
      <c r="B609" s="11"/>
      <c r="C609" s="11"/>
      <c r="D609" s="2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2.75" customHeight="1">
      <c r="A610" s="11"/>
      <c r="B610" s="11"/>
      <c r="C610" s="11"/>
      <c r="D610" s="2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2.75" customHeight="1">
      <c r="A611" s="11"/>
      <c r="B611" s="11"/>
      <c r="C611" s="11"/>
      <c r="D611" s="2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2.75" customHeight="1">
      <c r="A612" s="11"/>
      <c r="B612" s="11"/>
      <c r="C612" s="11"/>
      <c r="D612" s="2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2.75" customHeight="1">
      <c r="A613" s="11"/>
      <c r="B613" s="11"/>
      <c r="C613" s="11"/>
      <c r="D613" s="2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2.75" customHeight="1">
      <c r="A614" s="11"/>
      <c r="B614" s="11"/>
      <c r="C614" s="11"/>
      <c r="D614" s="2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2.75" customHeight="1">
      <c r="A615" s="11"/>
      <c r="B615" s="11"/>
      <c r="C615" s="11"/>
      <c r="D615" s="2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2.75" customHeight="1">
      <c r="A616" s="11"/>
      <c r="B616" s="11"/>
      <c r="C616" s="11"/>
      <c r="D616" s="2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2.75" customHeight="1">
      <c r="A617" s="11"/>
      <c r="B617" s="11"/>
      <c r="C617" s="11"/>
      <c r="D617" s="2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2.75" customHeight="1">
      <c r="A618" s="11"/>
      <c r="B618" s="11"/>
      <c r="C618" s="11"/>
      <c r="D618" s="2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2.75" customHeight="1">
      <c r="A619" s="11"/>
      <c r="B619" s="11"/>
      <c r="C619" s="11"/>
      <c r="D619" s="2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2.75" customHeight="1">
      <c r="A620" s="11"/>
      <c r="B620" s="11"/>
      <c r="C620" s="11"/>
      <c r="D620" s="2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2.75" customHeight="1">
      <c r="A621" s="11"/>
      <c r="B621" s="11"/>
      <c r="C621" s="11"/>
      <c r="D621" s="2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2.75" customHeight="1">
      <c r="A622" s="11"/>
      <c r="B622" s="11"/>
      <c r="C622" s="11"/>
      <c r="D622" s="2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2.75" customHeight="1">
      <c r="A623" s="11"/>
      <c r="B623" s="11"/>
      <c r="C623" s="11"/>
      <c r="D623" s="2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2.75" customHeight="1">
      <c r="A624" s="11"/>
      <c r="B624" s="11"/>
      <c r="C624" s="11"/>
      <c r="D624" s="2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2.75" customHeight="1">
      <c r="A625" s="11"/>
      <c r="B625" s="11"/>
      <c r="C625" s="11"/>
      <c r="D625" s="2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2.75" customHeight="1">
      <c r="A626" s="11"/>
      <c r="B626" s="11"/>
      <c r="C626" s="11"/>
      <c r="D626" s="2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2.75" customHeight="1">
      <c r="A627" s="11"/>
      <c r="B627" s="11"/>
      <c r="C627" s="11"/>
      <c r="D627" s="2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2.75" customHeight="1">
      <c r="A628" s="11"/>
      <c r="B628" s="11"/>
      <c r="C628" s="11"/>
      <c r="D628" s="2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2.75" customHeight="1">
      <c r="A629" s="11"/>
      <c r="B629" s="11"/>
      <c r="C629" s="11"/>
      <c r="D629" s="2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2.75" customHeight="1">
      <c r="A630" s="11"/>
      <c r="B630" s="11"/>
      <c r="C630" s="11"/>
      <c r="D630" s="2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2.75" customHeight="1">
      <c r="A631" s="11"/>
      <c r="B631" s="11"/>
      <c r="C631" s="11"/>
      <c r="D631" s="2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2.75" customHeight="1">
      <c r="A632" s="11"/>
      <c r="B632" s="11"/>
      <c r="C632" s="11"/>
      <c r="D632" s="2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2.75" customHeight="1">
      <c r="A633" s="11"/>
      <c r="B633" s="11"/>
      <c r="C633" s="11"/>
      <c r="D633" s="2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2.75" customHeight="1">
      <c r="A634" s="11"/>
      <c r="B634" s="11"/>
      <c r="C634" s="11"/>
      <c r="D634" s="2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2.75" customHeight="1">
      <c r="A635" s="11"/>
      <c r="B635" s="11"/>
      <c r="C635" s="11"/>
      <c r="D635" s="2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2.75" customHeight="1">
      <c r="A636" s="11"/>
      <c r="B636" s="11"/>
      <c r="C636" s="11"/>
      <c r="D636" s="2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2.75" customHeight="1">
      <c r="A637" s="11"/>
      <c r="B637" s="11"/>
      <c r="C637" s="11"/>
      <c r="D637" s="2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2.75" customHeight="1">
      <c r="A638" s="11"/>
      <c r="B638" s="11"/>
      <c r="C638" s="11"/>
      <c r="D638" s="2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2.75" customHeight="1">
      <c r="A639" s="11"/>
      <c r="B639" s="11"/>
      <c r="C639" s="11"/>
      <c r="D639" s="2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2.75" customHeight="1">
      <c r="A640" s="11"/>
      <c r="B640" s="11"/>
      <c r="C640" s="11"/>
      <c r="D640" s="2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2.75" customHeight="1">
      <c r="A641" s="11"/>
      <c r="B641" s="11"/>
      <c r="C641" s="11"/>
      <c r="D641" s="2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2.75" customHeight="1">
      <c r="A642" s="11"/>
      <c r="B642" s="11"/>
      <c r="C642" s="11"/>
      <c r="D642" s="2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2.75" customHeight="1">
      <c r="A643" s="11"/>
      <c r="B643" s="11"/>
      <c r="C643" s="11"/>
      <c r="D643" s="2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2.75" customHeight="1">
      <c r="A644" s="11"/>
      <c r="B644" s="11"/>
      <c r="C644" s="11"/>
      <c r="D644" s="2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2.75" customHeight="1">
      <c r="A645" s="11"/>
      <c r="B645" s="11"/>
      <c r="C645" s="11"/>
      <c r="D645" s="2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2.75" customHeight="1">
      <c r="A646" s="11"/>
      <c r="B646" s="11"/>
      <c r="C646" s="11"/>
      <c r="D646" s="2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2.75" customHeight="1">
      <c r="A647" s="11"/>
      <c r="B647" s="11"/>
      <c r="C647" s="11"/>
      <c r="D647" s="2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2.75" customHeight="1">
      <c r="A648" s="11"/>
      <c r="B648" s="11"/>
      <c r="C648" s="11"/>
      <c r="D648" s="2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2.75" customHeight="1">
      <c r="A649" s="11"/>
      <c r="B649" s="11"/>
      <c r="C649" s="11"/>
      <c r="D649" s="2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2.75" customHeight="1">
      <c r="A650" s="11"/>
      <c r="B650" s="11"/>
      <c r="C650" s="11"/>
      <c r="D650" s="2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2.75" customHeight="1">
      <c r="A651" s="11"/>
      <c r="B651" s="11"/>
      <c r="C651" s="11"/>
      <c r="D651" s="2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2.75" customHeight="1">
      <c r="A652" s="11"/>
      <c r="B652" s="11"/>
      <c r="C652" s="11"/>
      <c r="D652" s="2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2.75" customHeight="1">
      <c r="A653" s="11"/>
      <c r="B653" s="11"/>
      <c r="C653" s="11"/>
      <c r="D653" s="2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2.75" customHeight="1">
      <c r="A654" s="11"/>
      <c r="B654" s="11"/>
      <c r="C654" s="11"/>
      <c r="D654" s="2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2.75" customHeight="1">
      <c r="A655" s="11"/>
      <c r="B655" s="11"/>
      <c r="C655" s="11"/>
      <c r="D655" s="2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2.75" customHeight="1">
      <c r="A656" s="11"/>
      <c r="B656" s="11"/>
      <c r="C656" s="11"/>
      <c r="D656" s="2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2.75" customHeight="1">
      <c r="A657" s="11"/>
      <c r="B657" s="11"/>
      <c r="C657" s="11"/>
      <c r="D657" s="2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2.75" customHeight="1">
      <c r="A658" s="11"/>
      <c r="B658" s="11"/>
      <c r="C658" s="11"/>
      <c r="D658" s="2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2.75" customHeight="1">
      <c r="A659" s="11"/>
      <c r="B659" s="11"/>
      <c r="C659" s="11"/>
      <c r="D659" s="2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2.75" customHeight="1">
      <c r="A660" s="11"/>
      <c r="B660" s="11"/>
      <c r="C660" s="11"/>
      <c r="D660" s="2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2.75" customHeight="1">
      <c r="A661" s="11"/>
      <c r="B661" s="11"/>
      <c r="C661" s="11"/>
      <c r="D661" s="2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2.75" customHeight="1">
      <c r="A662" s="11"/>
      <c r="B662" s="11"/>
      <c r="C662" s="11"/>
      <c r="D662" s="2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2.75" customHeight="1">
      <c r="A663" s="11"/>
      <c r="B663" s="11"/>
      <c r="C663" s="11"/>
      <c r="D663" s="2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2.75" customHeight="1">
      <c r="A664" s="11"/>
      <c r="B664" s="11"/>
      <c r="C664" s="11"/>
      <c r="D664" s="2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2.75" customHeight="1">
      <c r="A665" s="11"/>
      <c r="B665" s="11"/>
      <c r="C665" s="11"/>
      <c r="D665" s="2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2.75" customHeight="1">
      <c r="A666" s="11"/>
      <c r="B666" s="11"/>
      <c r="C666" s="11"/>
      <c r="D666" s="2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2.75" customHeight="1">
      <c r="A667" s="11"/>
      <c r="B667" s="11"/>
      <c r="C667" s="11"/>
      <c r="D667" s="2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2.75" customHeight="1">
      <c r="A668" s="11"/>
      <c r="B668" s="11"/>
      <c r="C668" s="11"/>
      <c r="D668" s="2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2.75" customHeight="1">
      <c r="A669" s="11"/>
      <c r="B669" s="11"/>
      <c r="C669" s="11"/>
      <c r="D669" s="2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2.75" customHeight="1">
      <c r="A670" s="11"/>
      <c r="B670" s="11"/>
      <c r="C670" s="11"/>
      <c r="D670" s="2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2.75" customHeight="1">
      <c r="A671" s="11"/>
      <c r="B671" s="11"/>
      <c r="C671" s="11"/>
      <c r="D671" s="2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2.75" customHeight="1">
      <c r="A672" s="11"/>
      <c r="B672" s="11"/>
      <c r="C672" s="11"/>
      <c r="D672" s="2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2.75" customHeight="1">
      <c r="A673" s="11"/>
      <c r="B673" s="11"/>
      <c r="C673" s="11"/>
      <c r="D673" s="2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2.75" customHeight="1">
      <c r="A674" s="11"/>
      <c r="B674" s="11"/>
      <c r="C674" s="11"/>
      <c r="D674" s="2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2.75" customHeight="1">
      <c r="A675" s="11"/>
      <c r="B675" s="11"/>
      <c r="C675" s="11"/>
      <c r="D675" s="2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2.75" customHeight="1">
      <c r="A676" s="11"/>
      <c r="B676" s="11"/>
      <c r="C676" s="11"/>
      <c r="D676" s="2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2.75" customHeight="1">
      <c r="A677" s="11"/>
      <c r="B677" s="11"/>
      <c r="C677" s="11"/>
      <c r="D677" s="2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2.75" customHeight="1">
      <c r="A678" s="11"/>
      <c r="B678" s="11"/>
      <c r="C678" s="11"/>
      <c r="D678" s="2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2.75" customHeight="1">
      <c r="A679" s="11"/>
      <c r="B679" s="11"/>
      <c r="C679" s="11"/>
      <c r="D679" s="2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2.75" customHeight="1">
      <c r="A680" s="11"/>
      <c r="B680" s="11"/>
      <c r="C680" s="11"/>
      <c r="D680" s="2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2.75" customHeight="1">
      <c r="A681" s="11"/>
      <c r="B681" s="11"/>
      <c r="C681" s="11"/>
      <c r="D681" s="2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2.75" customHeight="1">
      <c r="A682" s="11"/>
      <c r="B682" s="11"/>
      <c r="C682" s="11"/>
      <c r="D682" s="2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2.75" customHeight="1">
      <c r="A683" s="11"/>
      <c r="B683" s="11"/>
      <c r="C683" s="11"/>
      <c r="D683" s="2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2.75" customHeight="1">
      <c r="A684" s="11"/>
      <c r="B684" s="11"/>
      <c r="C684" s="11"/>
      <c r="D684" s="2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2.75" customHeight="1">
      <c r="A685" s="11"/>
      <c r="B685" s="11"/>
      <c r="C685" s="11"/>
      <c r="D685" s="2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2.75" customHeight="1">
      <c r="A686" s="11"/>
      <c r="B686" s="11"/>
      <c r="C686" s="11"/>
      <c r="D686" s="2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2.75" customHeight="1">
      <c r="A687" s="11"/>
      <c r="B687" s="11"/>
      <c r="C687" s="11"/>
      <c r="D687" s="2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2.75" customHeight="1">
      <c r="A688" s="11"/>
      <c r="B688" s="11"/>
      <c r="C688" s="11"/>
      <c r="D688" s="2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2.75" customHeight="1">
      <c r="A689" s="11"/>
      <c r="B689" s="11"/>
      <c r="C689" s="11"/>
      <c r="D689" s="2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2.75" customHeight="1">
      <c r="A690" s="11"/>
      <c r="B690" s="11"/>
      <c r="C690" s="11"/>
      <c r="D690" s="2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2.75" customHeight="1">
      <c r="A691" s="11"/>
      <c r="B691" s="11"/>
      <c r="C691" s="11"/>
      <c r="D691" s="2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2.75" customHeight="1">
      <c r="A692" s="11"/>
      <c r="B692" s="11"/>
      <c r="C692" s="11"/>
      <c r="D692" s="2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2.75" customHeight="1">
      <c r="A693" s="11"/>
      <c r="B693" s="11"/>
      <c r="C693" s="11"/>
      <c r="D693" s="2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2.75" customHeight="1">
      <c r="A694" s="11"/>
      <c r="B694" s="11"/>
      <c r="C694" s="11"/>
      <c r="D694" s="2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2.75" customHeight="1">
      <c r="A695" s="11"/>
      <c r="B695" s="11"/>
      <c r="C695" s="11"/>
      <c r="D695" s="2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2.75" customHeight="1">
      <c r="A696" s="11"/>
      <c r="B696" s="11"/>
      <c r="C696" s="11"/>
      <c r="D696" s="2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2.75" customHeight="1">
      <c r="A697" s="11"/>
      <c r="B697" s="11"/>
      <c r="C697" s="11"/>
      <c r="D697" s="2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2.75" customHeight="1">
      <c r="A698" s="11"/>
      <c r="B698" s="11"/>
      <c r="C698" s="11"/>
      <c r="D698" s="2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2.75" customHeight="1">
      <c r="A699" s="11"/>
      <c r="B699" s="11"/>
      <c r="C699" s="11"/>
      <c r="D699" s="2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2.75" customHeight="1">
      <c r="A700" s="11"/>
      <c r="B700" s="11"/>
      <c r="C700" s="11"/>
      <c r="D700" s="2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2.75" customHeight="1">
      <c r="A701" s="11"/>
      <c r="B701" s="11"/>
      <c r="C701" s="11"/>
      <c r="D701" s="2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2.75" customHeight="1">
      <c r="A702" s="11"/>
      <c r="B702" s="11"/>
      <c r="C702" s="11"/>
      <c r="D702" s="2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2.75" customHeight="1">
      <c r="A703" s="11"/>
      <c r="B703" s="11"/>
      <c r="C703" s="11"/>
      <c r="D703" s="2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2.75" customHeight="1">
      <c r="A704" s="11"/>
      <c r="B704" s="11"/>
      <c r="C704" s="11"/>
      <c r="D704" s="2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2.75" customHeight="1">
      <c r="A705" s="11"/>
      <c r="B705" s="11"/>
      <c r="C705" s="11"/>
      <c r="D705" s="2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2.75" customHeight="1">
      <c r="A706" s="11"/>
      <c r="B706" s="11"/>
      <c r="C706" s="11"/>
      <c r="D706" s="2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2.75" customHeight="1">
      <c r="A707" s="11"/>
      <c r="B707" s="11"/>
      <c r="C707" s="11"/>
      <c r="D707" s="2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2.75" customHeight="1">
      <c r="A708" s="11"/>
      <c r="B708" s="11"/>
      <c r="C708" s="11"/>
      <c r="D708" s="2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2.75" customHeight="1">
      <c r="A709" s="11"/>
      <c r="B709" s="11"/>
      <c r="C709" s="11"/>
      <c r="D709" s="2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2.75" customHeight="1">
      <c r="A710" s="11"/>
      <c r="B710" s="11"/>
      <c r="C710" s="11"/>
      <c r="D710" s="2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2.75" customHeight="1">
      <c r="A711" s="11"/>
      <c r="B711" s="11"/>
      <c r="C711" s="11"/>
      <c r="D711" s="2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2.75" customHeight="1">
      <c r="A712" s="11"/>
      <c r="B712" s="11"/>
      <c r="C712" s="11"/>
      <c r="D712" s="2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2.75" customHeight="1">
      <c r="A713" s="11"/>
      <c r="B713" s="11"/>
      <c r="C713" s="11"/>
      <c r="D713" s="2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2.75" customHeight="1">
      <c r="A714" s="11"/>
      <c r="B714" s="11"/>
      <c r="C714" s="11"/>
      <c r="D714" s="2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2.75" customHeight="1">
      <c r="A715" s="11"/>
      <c r="B715" s="11"/>
      <c r="C715" s="11"/>
      <c r="D715" s="2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2.75" customHeight="1">
      <c r="A716" s="11"/>
      <c r="B716" s="11"/>
      <c r="C716" s="11"/>
      <c r="D716" s="2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2.75" customHeight="1">
      <c r="A717" s="11"/>
      <c r="B717" s="11"/>
      <c r="C717" s="11"/>
      <c r="D717" s="2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2.75" customHeight="1">
      <c r="A718" s="11"/>
      <c r="B718" s="11"/>
      <c r="C718" s="11"/>
      <c r="D718" s="2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2.75" customHeight="1">
      <c r="A719" s="11"/>
      <c r="B719" s="11"/>
      <c r="C719" s="11"/>
      <c r="D719" s="2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2.75" customHeight="1">
      <c r="A720" s="11"/>
      <c r="B720" s="11"/>
      <c r="C720" s="11"/>
      <c r="D720" s="2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2.75" customHeight="1">
      <c r="A721" s="11"/>
      <c r="B721" s="11"/>
      <c r="C721" s="11"/>
      <c r="D721" s="2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2.75" customHeight="1">
      <c r="A722" s="11"/>
      <c r="B722" s="11"/>
      <c r="C722" s="11"/>
      <c r="D722" s="2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2.75" customHeight="1">
      <c r="A723" s="11"/>
      <c r="B723" s="11"/>
      <c r="C723" s="11"/>
      <c r="D723" s="2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2.75" customHeight="1">
      <c r="A724" s="11"/>
      <c r="B724" s="11"/>
      <c r="C724" s="11"/>
      <c r="D724" s="2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2.75" customHeight="1">
      <c r="A725" s="11"/>
      <c r="B725" s="11"/>
      <c r="C725" s="11"/>
      <c r="D725" s="2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2.75" customHeight="1">
      <c r="A726" s="11"/>
      <c r="B726" s="11"/>
      <c r="C726" s="11"/>
      <c r="D726" s="2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2.75" customHeight="1">
      <c r="A727" s="11"/>
      <c r="B727" s="11"/>
      <c r="C727" s="11"/>
      <c r="D727" s="2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2.75" customHeight="1">
      <c r="A728" s="11"/>
      <c r="B728" s="11"/>
      <c r="C728" s="11"/>
      <c r="D728" s="2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2.75" customHeight="1">
      <c r="A729" s="11"/>
      <c r="B729" s="11"/>
      <c r="C729" s="11"/>
      <c r="D729" s="2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2.75" customHeight="1">
      <c r="A730" s="11"/>
      <c r="B730" s="11"/>
      <c r="C730" s="11"/>
      <c r="D730" s="2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2.75" customHeight="1">
      <c r="A731" s="11"/>
      <c r="B731" s="11"/>
      <c r="C731" s="11"/>
      <c r="D731" s="2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2.75" customHeight="1">
      <c r="A732" s="11"/>
      <c r="B732" s="11"/>
      <c r="C732" s="11"/>
      <c r="D732" s="2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2.75" customHeight="1">
      <c r="A733" s="11"/>
      <c r="B733" s="11"/>
      <c r="C733" s="11"/>
      <c r="D733" s="2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2.75" customHeight="1">
      <c r="A734" s="11"/>
      <c r="B734" s="11"/>
      <c r="C734" s="11"/>
      <c r="D734" s="2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2.75" customHeight="1">
      <c r="A735" s="11"/>
      <c r="B735" s="11"/>
      <c r="C735" s="11"/>
      <c r="D735" s="2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2.75" customHeight="1">
      <c r="A736" s="11"/>
      <c r="B736" s="11"/>
      <c r="C736" s="11"/>
      <c r="D736" s="2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2.75" customHeight="1">
      <c r="A737" s="11"/>
      <c r="B737" s="11"/>
      <c r="C737" s="11"/>
      <c r="D737" s="2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2.75" customHeight="1">
      <c r="A738" s="11"/>
      <c r="B738" s="11"/>
      <c r="C738" s="11"/>
      <c r="D738" s="2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2.75" customHeight="1">
      <c r="A739" s="11"/>
      <c r="B739" s="11"/>
      <c r="C739" s="11"/>
      <c r="D739" s="2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2.75" customHeight="1">
      <c r="A740" s="11"/>
      <c r="B740" s="11"/>
      <c r="C740" s="11"/>
      <c r="D740" s="2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2.75" customHeight="1">
      <c r="A741" s="11"/>
      <c r="B741" s="11"/>
      <c r="C741" s="11"/>
      <c r="D741" s="2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2.75" customHeight="1">
      <c r="A742" s="11"/>
      <c r="B742" s="11"/>
      <c r="C742" s="11"/>
      <c r="D742" s="2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2.75" customHeight="1">
      <c r="A743" s="11"/>
      <c r="B743" s="11"/>
      <c r="C743" s="11"/>
      <c r="D743" s="2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2.75" customHeight="1">
      <c r="A744" s="11"/>
      <c r="B744" s="11"/>
      <c r="C744" s="11"/>
      <c r="D744" s="2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2.75" customHeight="1">
      <c r="A745" s="11"/>
      <c r="B745" s="11"/>
      <c r="C745" s="11"/>
      <c r="D745" s="2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2.75" customHeight="1">
      <c r="A746" s="11"/>
      <c r="B746" s="11"/>
      <c r="C746" s="11"/>
      <c r="D746" s="2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2.75" customHeight="1">
      <c r="A747" s="11"/>
      <c r="B747" s="11"/>
      <c r="C747" s="11"/>
      <c r="D747" s="2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2.75" customHeight="1">
      <c r="A748" s="11"/>
      <c r="B748" s="11"/>
      <c r="C748" s="11"/>
      <c r="D748" s="2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2.75" customHeight="1">
      <c r="A749" s="11"/>
      <c r="B749" s="11"/>
      <c r="C749" s="11"/>
      <c r="D749" s="2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2.75" customHeight="1">
      <c r="A750" s="11"/>
      <c r="B750" s="11"/>
      <c r="C750" s="11"/>
      <c r="D750" s="2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2.75" customHeight="1">
      <c r="A751" s="11"/>
      <c r="B751" s="11"/>
      <c r="C751" s="11"/>
      <c r="D751" s="2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2.75" customHeight="1">
      <c r="A752" s="11"/>
      <c r="B752" s="11"/>
      <c r="C752" s="11"/>
      <c r="D752" s="2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2.75" customHeight="1">
      <c r="A753" s="11"/>
      <c r="B753" s="11"/>
      <c r="C753" s="11"/>
      <c r="D753" s="2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2.75" customHeight="1">
      <c r="A754" s="11"/>
      <c r="B754" s="11"/>
      <c r="C754" s="11"/>
      <c r="D754" s="2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2.75" customHeight="1">
      <c r="A755" s="11"/>
      <c r="B755" s="11"/>
      <c r="C755" s="11"/>
      <c r="D755" s="2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2.75" customHeight="1">
      <c r="A756" s="11"/>
      <c r="B756" s="11"/>
      <c r="C756" s="11"/>
      <c r="D756" s="2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2.75" customHeight="1">
      <c r="A757" s="11"/>
      <c r="B757" s="11"/>
      <c r="C757" s="11"/>
      <c r="D757" s="2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2.75" customHeight="1">
      <c r="A758" s="11"/>
      <c r="B758" s="11"/>
      <c r="C758" s="11"/>
      <c r="D758" s="2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2.75" customHeight="1">
      <c r="A759" s="11"/>
      <c r="B759" s="11"/>
      <c r="C759" s="11"/>
      <c r="D759" s="2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2.75" customHeight="1">
      <c r="A760" s="11"/>
      <c r="B760" s="11"/>
      <c r="C760" s="11"/>
      <c r="D760" s="2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2.75" customHeight="1">
      <c r="A761" s="11"/>
      <c r="B761" s="11"/>
      <c r="C761" s="11"/>
      <c r="D761" s="2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2.75" customHeight="1">
      <c r="A762" s="11"/>
      <c r="B762" s="11"/>
      <c r="C762" s="11"/>
      <c r="D762" s="2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2.75" customHeight="1">
      <c r="A763" s="11"/>
      <c r="B763" s="11"/>
      <c r="C763" s="11"/>
      <c r="D763" s="2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2.75" customHeight="1">
      <c r="A764" s="11"/>
      <c r="B764" s="11"/>
      <c r="C764" s="11"/>
      <c r="D764" s="2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2.75" customHeight="1">
      <c r="A765" s="11"/>
      <c r="B765" s="11"/>
      <c r="C765" s="11"/>
      <c r="D765" s="2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2.75" customHeight="1">
      <c r="A766" s="11"/>
      <c r="B766" s="11"/>
      <c r="C766" s="11"/>
      <c r="D766" s="2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2.75" customHeight="1">
      <c r="A767" s="11"/>
      <c r="B767" s="11"/>
      <c r="C767" s="11"/>
      <c r="D767" s="2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2.75" customHeight="1">
      <c r="A768" s="11"/>
      <c r="B768" s="11"/>
      <c r="C768" s="11"/>
      <c r="D768" s="2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2.75" customHeight="1">
      <c r="A769" s="11"/>
      <c r="B769" s="11"/>
      <c r="C769" s="11"/>
      <c r="D769" s="2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2.75" customHeight="1">
      <c r="A770" s="11"/>
      <c r="B770" s="11"/>
      <c r="C770" s="11"/>
      <c r="D770" s="2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2.75" customHeight="1">
      <c r="A771" s="11"/>
      <c r="B771" s="11"/>
      <c r="C771" s="11"/>
      <c r="D771" s="2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2.75" customHeight="1">
      <c r="A772" s="11"/>
      <c r="B772" s="11"/>
      <c r="C772" s="11"/>
      <c r="D772" s="2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2.75" customHeight="1">
      <c r="A773" s="11"/>
      <c r="B773" s="11"/>
      <c r="C773" s="11"/>
      <c r="D773" s="2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2.75" customHeight="1">
      <c r="A774" s="11"/>
      <c r="B774" s="11"/>
      <c r="C774" s="11"/>
      <c r="D774" s="2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2.75" customHeight="1">
      <c r="A775" s="11"/>
      <c r="B775" s="11"/>
      <c r="C775" s="11"/>
      <c r="D775" s="2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2.75" customHeight="1">
      <c r="A776" s="11"/>
      <c r="B776" s="11"/>
      <c r="C776" s="11"/>
      <c r="D776" s="2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2.75" customHeight="1">
      <c r="A777" s="11"/>
      <c r="B777" s="11"/>
      <c r="C777" s="11"/>
      <c r="D777" s="2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2.75" customHeight="1">
      <c r="A778" s="11"/>
      <c r="B778" s="11"/>
      <c r="C778" s="11"/>
      <c r="D778" s="2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2.75" customHeight="1">
      <c r="A779" s="11"/>
      <c r="B779" s="11"/>
      <c r="C779" s="11"/>
      <c r="D779" s="2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2.75" customHeight="1">
      <c r="A780" s="11"/>
      <c r="B780" s="11"/>
      <c r="C780" s="11"/>
      <c r="D780" s="2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2.75" customHeight="1">
      <c r="A781" s="11"/>
      <c r="B781" s="11"/>
      <c r="C781" s="11"/>
      <c r="D781" s="2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2.75" customHeight="1">
      <c r="A782" s="11"/>
      <c r="B782" s="11"/>
      <c r="C782" s="11"/>
      <c r="D782" s="2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2.75" customHeight="1">
      <c r="A783" s="11"/>
      <c r="B783" s="11"/>
      <c r="C783" s="11"/>
      <c r="D783" s="2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2.75" customHeight="1">
      <c r="A784" s="11"/>
      <c r="B784" s="11"/>
      <c r="C784" s="11"/>
      <c r="D784" s="2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2.75" customHeight="1">
      <c r="A785" s="11"/>
      <c r="B785" s="11"/>
      <c r="C785" s="11"/>
      <c r="D785" s="2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2.75" customHeight="1">
      <c r="A786" s="11"/>
      <c r="B786" s="11"/>
      <c r="C786" s="11"/>
      <c r="D786" s="2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2.75" customHeight="1">
      <c r="A787" s="11"/>
      <c r="B787" s="11"/>
      <c r="C787" s="11"/>
      <c r="D787" s="2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2.75" customHeight="1">
      <c r="A788" s="11"/>
      <c r="B788" s="11"/>
      <c r="C788" s="11"/>
      <c r="D788" s="2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2.75" customHeight="1">
      <c r="A789" s="11"/>
      <c r="B789" s="11"/>
      <c r="C789" s="11"/>
      <c r="D789" s="2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2.75" customHeight="1">
      <c r="A790" s="11"/>
      <c r="B790" s="11"/>
      <c r="C790" s="11"/>
      <c r="D790" s="2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2.75" customHeight="1">
      <c r="A791" s="11"/>
      <c r="B791" s="11"/>
      <c r="C791" s="11"/>
      <c r="D791" s="2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2.75" customHeight="1">
      <c r="A792" s="11"/>
      <c r="B792" s="11"/>
      <c r="C792" s="11"/>
      <c r="D792" s="2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2.75" customHeight="1">
      <c r="A793" s="11"/>
      <c r="B793" s="11"/>
      <c r="C793" s="11"/>
      <c r="D793" s="2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2.75" customHeight="1">
      <c r="A794" s="11"/>
      <c r="B794" s="11"/>
      <c r="C794" s="11"/>
      <c r="D794" s="2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2.75" customHeight="1">
      <c r="A795" s="11"/>
      <c r="B795" s="11"/>
      <c r="C795" s="11"/>
      <c r="D795" s="2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2.75" customHeight="1">
      <c r="A796" s="11"/>
      <c r="B796" s="11"/>
      <c r="C796" s="11"/>
      <c r="D796" s="2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2.75" customHeight="1">
      <c r="A797" s="11"/>
      <c r="B797" s="11"/>
      <c r="C797" s="11"/>
      <c r="D797" s="2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2.75" customHeight="1">
      <c r="A798" s="11"/>
      <c r="B798" s="11"/>
      <c r="C798" s="11"/>
      <c r="D798" s="2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2.75" customHeight="1">
      <c r="A799" s="11"/>
      <c r="B799" s="11"/>
      <c r="C799" s="11"/>
      <c r="D799" s="2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2.75" customHeight="1">
      <c r="A800" s="11"/>
      <c r="B800" s="11"/>
      <c r="C800" s="11"/>
      <c r="D800" s="2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2.75" customHeight="1">
      <c r="A801" s="11"/>
      <c r="B801" s="11"/>
      <c r="C801" s="11"/>
      <c r="D801" s="2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2.75" customHeight="1">
      <c r="A802" s="11"/>
      <c r="B802" s="11"/>
      <c r="C802" s="11"/>
      <c r="D802" s="2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2.75" customHeight="1">
      <c r="A803" s="11"/>
      <c r="B803" s="11"/>
      <c r="C803" s="11"/>
      <c r="D803" s="2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2.75" customHeight="1">
      <c r="A804" s="11"/>
      <c r="B804" s="11"/>
      <c r="C804" s="11"/>
      <c r="D804" s="2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2.75" customHeight="1">
      <c r="A805" s="11"/>
      <c r="B805" s="11"/>
      <c r="C805" s="11"/>
      <c r="D805" s="2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2.75" customHeight="1">
      <c r="A806" s="11"/>
      <c r="B806" s="11"/>
      <c r="C806" s="11"/>
      <c r="D806" s="2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2.75" customHeight="1">
      <c r="A807" s="11"/>
      <c r="B807" s="11"/>
      <c r="C807" s="11"/>
      <c r="D807" s="2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2.75" customHeight="1">
      <c r="A808" s="11"/>
      <c r="B808" s="11"/>
      <c r="C808" s="11"/>
      <c r="D808" s="2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2.75" customHeight="1">
      <c r="A809" s="11"/>
      <c r="B809" s="11"/>
      <c r="C809" s="11"/>
      <c r="D809" s="2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2.75" customHeight="1">
      <c r="A810" s="11"/>
      <c r="B810" s="11"/>
      <c r="C810" s="11"/>
      <c r="D810" s="2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2.75" customHeight="1">
      <c r="A811" s="11"/>
      <c r="B811" s="11"/>
      <c r="C811" s="11"/>
      <c r="D811" s="2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2.75" customHeight="1">
      <c r="A812" s="11"/>
      <c r="B812" s="11"/>
      <c r="C812" s="11"/>
      <c r="D812" s="2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2.75" customHeight="1">
      <c r="A813" s="11"/>
      <c r="B813" s="11"/>
      <c r="C813" s="11"/>
      <c r="D813" s="2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2.75" customHeight="1">
      <c r="A814" s="11"/>
      <c r="B814" s="11"/>
      <c r="C814" s="11"/>
      <c r="D814" s="2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2.75" customHeight="1">
      <c r="A815" s="11"/>
      <c r="B815" s="11"/>
      <c r="C815" s="11"/>
      <c r="D815" s="2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2.75" customHeight="1">
      <c r="A816" s="11"/>
      <c r="B816" s="11"/>
      <c r="C816" s="11"/>
      <c r="D816" s="2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2.75" customHeight="1">
      <c r="A817" s="11"/>
      <c r="B817" s="11"/>
      <c r="C817" s="11"/>
      <c r="D817" s="2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2.75" customHeight="1">
      <c r="A818" s="11"/>
      <c r="B818" s="11"/>
      <c r="C818" s="11"/>
      <c r="D818" s="2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2.75" customHeight="1">
      <c r="A819" s="11"/>
      <c r="B819" s="11"/>
      <c r="C819" s="11"/>
      <c r="D819" s="2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2.75" customHeight="1">
      <c r="A820" s="11"/>
      <c r="B820" s="11"/>
      <c r="C820" s="11"/>
      <c r="D820" s="2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2.75" customHeight="1">
      <c r="A821" s="11"/>
      <c r="B821" s="11"/>
      <c r="C821" s="11"/>
      <c r="D821" s="2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2.75" customHeight="1">
      <c r="A822" s="11"/>
      <c r="B822" s="11"/>
      <c r="C822" s="11"/>
      <c r="D822" s="2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2.75" customHeight="1">
      <c r="A823" s="11"/>
      <c r="B823" s="11"/>
      <c r="C823" s="11"/>
      <c r="D823" s="2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2.75" customHeight="1">
      <c r="A824" s="11"/>
      <c r="B824" s="11"/>
      <c r="C824" s="11"/>
      <c r="D824" s="2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2.75" customHeight="1">
      <c r="A825" s="11"/>
      <c r="B825" s="11"/>
      <c r="C825" s="11"/>
      <c r="D825" s="2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2.75" customHeight="1">
      <c r="A826" s="11"/>
      <c r="B826" s="11"/>
      <c r="C826" s="11"/>
      <c r="D826" s="2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2.75" customHeight="1">
      <c r="A827" s="11"/>
      <c r="B827" s="11"/>
      <c r="C827" s="11"/>
      <c r="D827" s="2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2.75" customHeight="1">
      <c r="A828" s="11"/>
      <c r="B828" s="11"/>
      <c r="C828" s="11"/>
      <c r="D828" s="2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2.75" customHeight="1">
      <c r="A829" s="11"/>
      <c r="B829" s="11"/>
      <c r="C829" s="11"/>
      <c r="D829" s="2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2.75" customHeight="1">
      <c r="A830" s="11"/>
      <c r="B830" s="11"/>
      <c r="C830" s="11"/>
      <c r="D830" s="2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2.75" customHeight="1">
      <c r="A831" s="11"/>
      <c r="B831" s="11"/>
      <c r="C831" s="11"/>
      <c r="D831" s="2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2.75" customHeight="1">
      <c r="A832" s="11"/>
      <c r="B832" s="11"/>
      <c r="C832" s="11"/>
      <c r="D832" s="2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2.75" customHeight="1">
      <c r="A833" s="11"/>
      <c r="B833" s="11"/>
      <c r="C833" s="11"/>
      <c r="D833" s="2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2.75" customHeight="1">
      <c r="A834" s="11"/>
      <c r="B834" s="11"/>
      <c r="C834" s="11"/>
      <c r="D834" s="2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2.75" customHeight="1">
      <c r="A835" s="11"/>
      <c r="B835" s="11"/>
      <c r="C835" s="11"/>
      <c r="D835" s="2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2.75" customHeight="1">
      <c r="A836" s="11"/>
      <c r="B836" s="11"/>
      <c r="C836" s="11"/>
      <c r="D836" s="2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2.75" customHeight="1">
      <c r="A837" s="11"/>
      <c r="B837" s="11"/>
      <c r="C837" s="11"/>
      <c r="D837" s="2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2.75" customHeight="1">
      <c r="A838" s="11"/>
      <c r="B838" s="11"/>
      <c r="C838" s="11"/>
      <c r="D838" s="2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2.75" customHeight="1">
      <c r="A839" s="11"/>
      <c r="B839" s="11"/>
      <c r="C839" s="11"/>
      <c r="D839" s="2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2.75" customHeight="1">
      <c r="A840" s="11"/>
      <c r="B840" s="11"/>
      <c r="C840" s="11"/>
      <c r="D840" s="2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2.75" customHeight="1">
      <c r="A841" s="11"/>
      <c r="B841" s="11"/>
      <c r="C841" s="11"/>
      <c r="D841" s="2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2.75" customHeight="1">
      <c r="A842" s="11"/>
      <c r="B842" s="11"/>
      <c r="C842" s="11"/>
      <c r="D842" s="2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2.75" customHeight="1">
      <c r="A843" s="11"/>
      <c r="B843" s="11"/>
      <c r="C843" s="11"/>
      <c r="D843" s="2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2.75" customHeight="1">
      <c r="A844" s="11"/>
      <c r="B844" s="11"/>
      <c r="C844" s="11"/>
      <c r="D844" s="2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2.75" customHeight="1">
      <c r="A845" s="11"/>
      <c r="B845" s="11"/>
      <c r="C845" s="11"/>
      <c r="D845" s="2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2.75" customHeight="1">
      <c r="A846" s="11"/>
      <c r="B846" s="11"/>
      <c r="C846" s="11"/>
      <c r="D846" s="2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2.75" customHeight="1">
      <c r="A847" s="11"/>
      <c r="B847" s="11"/>
      <c r="C847" s="11"/>
      <c r="D847" s="2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2.75" customHeight="1">
      <c r="A848" s="11"/>
      <c r="B848" s="11"/>
      <c r="C848" s="11"/>
      <c r="D848" s="2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2.75" customHeight="1">
      <c r="A849" s="11"/>
      <c r="B849" s="11"/>
      <c r="C849" s="11"/>
      <c r="D849" s="2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2.75" customHeight="1">
      <c r="A850" s="11"/>
      <c r="B850" s="11"/>
      <c r="C850" s="11"/>
      <c r="D850" s="2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2.75" customHeight="1">
      <c r="A851" s="11"/>
      <c r="B851" s="11"/>
      <c r="C851" s="11"/>
      <c r="D851" s="2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2.75" customHeight="1">
      <c r="A852" s="11"/>
      <c r="B852" s="11"/>
      <c r="C852" s="11"/>
      <c r="D852" s="2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2.75" customHeight="1">
      <c r="A853" s="11"/>
      <c r="B853" s="11"/>
      <c r="C853" s="11"/>
      <c r="D853" s="2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2.75" customHeight="1">
      <c r="A854" s="11"/>
      <c r="B854" s="11"/>
      <c r="C854" s="11"/>
      <c r="D854" s="2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2.75" customHeight="1">
      <c r="A855" s="11"/>
      <c r="B855" s="11"/>
      <c r="C855" s="11"/>
      <c r="D855" s="2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2.75" customHeight="1">
      <c r="A856" s="11"/>
      <c r="B856" s="11"/>
      <c r="C856" s="11"/>
      <c r="D856" s="2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2.75" customHeight="1">
      <c r="A857" s="11"/>
      <c r="B857" s="11"/>
      <c r="C857" s="11"/>
      <c r="D857" s="2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2.75" customHeight="1">
      <c r="A858" s="11"/>
      <c r="B858" s="11"/>
      <c r="C858" s="11"/>
      <c r="D858" s="2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2.75" customHeight="1">
      <c r="A859" s="11"/>
      <c r="B859" s="11"/>
      <c r="C859" s="11"/>
      <c r="D859" s="2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2.75" customHeight="1">
      <c r="A860" s="11"/>
      <c r="B860" s="11"/>
      <c r="C860" s="11"/>
      <c r="D860" s="2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2.75" customHeight="1">
      <c r="A861" s="11"/>
      <c r="B861" s="11"/>
      <c r="C861" s="11"/>
      <c r="D861" s="2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2.75" customHeight="1">
      <c r="A862" s="11"/>
      <c r="B862" s="11"/>
      <c r="C862" s="11"/>
      <c r="D862" s="2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2.75" customHeight="1">
      <c r="A863" s="11"/>
      <c r="B863" s="11"/>
      <c r="C863" s="11"/>
      <c r="D863" s="2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2.75" customHeight="1">
      <c r="A864" s="11"/>
      <c r="B864" s="11"/>
      <c r="C864" s="11"/>
      <c r="D864" s="2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2.75" customHeight="1">
      <c r="A865" s="11"/>
      <c r="B865" s="11"/>
      <c r="C865" s="11"/>
      <c r="D865" s="2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2.75" customHeight="1">
      <c r="A866" s="11"/>
      <c r="B866" s="11"/>
      <c r="C866" s="11"/>
      <c r="D866" s="2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2.75" customHeight="1">
      <c r="A867" s="11"/>
      <c r="B867" s="11"/>
      <c r="C867" s="11"/>
      <c r="D867" s="2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2.75" customHeight="1">
      <c r="A868" s="11"/>
      <c r="B868" s="11"/>
      <c r="C868" s="11"/>
      <c r="D868" s="2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2.75" customHeight="1">
      <c r="A869" s="11"/>
      <c r="B869" s="11"/>
      <c r="C869" s="11"/>
      <c r="D869" s="2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2.75" customHeight="1">
      <c r="A870" s="11"/>
      <c r="B870" s="11"/>
      <c r="C870" s="11"/>
      <c r="D870" s="2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2.75" customHeight="1">
      <c r="A871" s="11"/>
      <c r="B871" s="11"/>
      <c r="C871" s="11"/>
      <c r="D871" s="2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2.75" customHeight="1">
      <c r="A872" s="11"/>
      <c r="B872" s="11"/>
      <c r="C872" s="11"/>
      <c r="D872" s="2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2.75" customHeight="1">
      <c r="A873" s="11"/>
      <c r="B873" s="11"/>
      <c r="C873" s="11"/>
      <c r="D873" s="2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2.75" customHeight="1">
      <c r="A874" s="11"/>
      <c r="B874" s="11"/>
      <c r="C874" s="11"/>
      <c r="D874" s="2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2.75" customHeight="1">
      <c r="A875" s="11"/>
      <c r="B875" s="11"/>
      <c r="C875" s="11"/>
      <c r="D875" s="2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2.75" customHeight="1">
      <c r="A876" s="11"/>
      <c r="B876" s="11"/>
      <c r="C876" s="11"/>
      <c r="D876" s="2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2.75" customHeight="1">
      <c r="A877" s="11"/>
      <c r="B877" s="11"/>
      <c r="C877" s="11"/>
      <c r="D877" s="2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2.75" customHeight="1">
      <c r="A878" s="11"/>
      <c r="B878" s="11"/>
      <c r="C878" s="11"/>
      <c r="D878" s="2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2.75" customHeight="1">
      <c r="A879" s="11"/>
      <c r="B879" s="11"/>
      <c r="C879" s="11"/>
      <c r="D879" s="2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2.75" customHeight="1">
      <c r="A880" s="11"/>
      <c r="B880" s="11"/>
      <c r="C880" s="11"/>
      <c r="D880" s="2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2.75" customHeight="1">
      <c r="A881" s="11"/>
      <c r="B881" s="11"/>
      <c r="C881" s="11"/>
      <c r="D881" s="2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2.75" customHeight="1">
      <c r="A882" s="11"/>
      <c r="B882" s="11"/>
      <c r="C882" s="11"/>
      <c r="D882" s="2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2.75" customHeight="1">
      <c r="A883" s="11"/>
      <c r="B883" s="11"/>
      <c r="C883" s="11"/>
      <c r="D883" s="2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2.75" customHeight="1">
      <c r="A884" s="11"/>
      <c r="B884" s="11"/>
      <c r="C884" s="11"/>
      <c r="D884" s="2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2.75" customHeight="1">
      <c r="A885" s="11"/>
      <c r="B885" s="11"/>
      <c r="C885" s="11"/>
      <c r="D885" s="2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2.75" customHeight="1">
      <c r="A886" s="11"/>
      <c r="B886" s="11"/>
      <c r="C886" s="11"/>
      <c r="D886" s="2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2.75" customHeight="1">
      <c r="A887" s="11"/>
      <c r="B887" s="11"/>
      <c r="C887" s="11"/>
      <c r="D887" s="2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2.75" customHeight="1">
      <c r="A888" s="11"/>
      <c r="B888" s="11"/>
      <c r="C888" s="11"/>
      <c r="D888" s="2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2.75" customHeight="1">
      <c r="A889" s="11"/>
      <c r="B889" s="11"/>
      <c r="C889" s="11"/>
      <c r="D889" s="2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2.75" customHeight="1">
      <c r="A890" s="11"/>
      <c r="B890" s="11"/>
      <c r="C890" s="11"/>
      <c r="D890" s="2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2.75" customHeight="1">
      <c r="A891" s="11"/>
      <c r="B891" s="11"/>
      <c r="C891" s="11"/>
      <c r="D891" s="2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2.75" customHeight="1">
      <c r="A892" s="11"/>
      <c r="B892" s="11"/>
      <c r="C892" s="11"/>
      <c r="D892" s="2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2.75" customHeight="1">
      <c r="A893" s="11"/>
      <c r="B893" s="11"/>
      <c r="C893" s="11"/>
      <c r="D893" s="2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2.75" customHeight="1">
      <c r="A894" s="11"/>
      <c r="B894" s="11"/>
      <c r="C894" s="11"/>
      <c r="D894" s="2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2.75" customHeight="1">
      <c r="A895" s="11"/>
      <c r="B895" s="11"/>
      <c r="C895" s="11"/>
      <c r="D895" s="2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2.75" customHeight="1">
      <c r="A896" s="11"/>
      <c r="B896" s="11"/>
      <c r="C896" s="11"/>
      <c r="D896" s="2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2.75" customHeight="1">
      <c r="A897" s="11"/>
      <c r="B897" s="11"/>
      <c r="C897" s="11"/>
      <c r="D897" s="2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2.75" customHeight="1">
      <c r="A898" s="11"/>
      <c r="B898" s="11"/>
      <c r="C898" s="11"/>
      <c r="D898" s="2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2.75" customHeight="1">
      <c r="A899" s="11"/>
      <c r="B899" s="11"/>
      <c r="C899" s="11"/>
      <c r="D899" s="2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2.75" customHeight="1">
      <c r="A900" s="11"/>
      <c r="B900" s="11"/>
      <c r="C900" s="11"/>
      <c r="D900" s="2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2.75" customHeight="1">
      <c r="A901" s="11"/>
      <c r="B901" s="11"/>
      <c r="C901" s="11"/>
      <c r="D901" s="2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2.75" customHeight="1">
      <c r="A902" s="11"/>
      <c r="B902" s="11"/>
      <c r="C902" s="11"/>
      <c r="D902" s="2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2.75" customHeight="1">
      <c r="A903" s="11"/>
      <c r="B903" s="11"/>
      <c r="C903" s="11"/>
      <c r="D903" s="2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2.75" customHeight="1">
      <c r="A904" s="11"/>
      <c r="B904" s="11"/>
      <c r="C904" s="11"/>
      <c r="D904" s="2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2.75" customHeight="1">
      <c r="A905" s="11"/>
      <c r="B905" s="11"/>
      <c r="C905" s="11"/>
      <c r="D905" s="2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2.75" customHeight="1">
      <c r="A906" s="11"/>
      <c r="B906" s="11"/>
      <c r="C906" s="11"/>
      <c r="D906" s="2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2.75" customHeight="1">
      <c r="A907" s="11"/>
      <c r="B907" s="11"/>
      <c r="C907" s="11"/>
      <c r="D907" s="2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2.75" customHeight="1">
      <c r="A908" s="11"/>
      <c r="B908" s="11"/>
      <c r="C908" s="11"/>
      <c r="D908" s="2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2.75" customHeight="1">
      <c r="A909" s="11"/>
      <c r="B909" s="11"/>
      <c r="C909" s="11"/>
      <c r="D909" s="2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2.75" customHeight="1">
      <c r="A910" s="11"/>
      <c r="B910" s="11"/>
      <c r="C910" s="11"/>
      <c r="D910" s="2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2.75" customHeight="1">
      <c r="A911" s="11"/>
      <c r="B911" s="11"/>
      <c r="C911" s="11"/>
      <c r="D911" s="2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2.75" customHeight="1">
      <c r="A912" s="11"/>
      <c r="B912" s="11"/>
      <c r="C912" s="11"/>
      <c r="D912" s="2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2.75" customHeight="1">
      <c r="A913" s="11"/>
      <c r="B913" s="11"/>
      <c r="C913" s="11"/>
      <c r="D913" s="2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2.75" customHeight="1">
      <c r="A914" s="11"/>
      <c r="B914" s="11"/>
      <c r="C914" s="11"/>
      <c r="D914" s="2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2.75" customHeight="1">
      <c r="A915" s="11"/>
      <c r="B915" s="11"/>
      <c r="C915" s="11"/>
      <c r="D915" s="2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2.75" customHeight="1">
      <c r="A916" s="11"/>
      <c r="B916" s="11"/>
      <c r="C916" s="11"/>
      <c r="D916" s="2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2.75" customHeight="1">
      <c r="A917" s="11"/>
      <c r="B917" s="11"/>
      <c r="C917" s="11"/>
      <c r="D917" s="2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2.75" customHeight="1">
      <c r="A918" s="11"/>
      <c r="B918" s="11"/>
      <c r="C918" s="11"/>
      <c r="D918" s="2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2.75" customHeight="1">
      <c r="A919" s="11"/>
      <c r="B919" s="11"/>
      <c r="C919" s="11"/>
      <c r="D919" s="2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2.75" customHeight="1">
      <c r="A920" s="11"/>
      <c r="B920" s="11"/>
      <c r="C920" s="11"/>
      <c r="D920" s="2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2.75" customHeight="1">
      <c r="A921" s="11"/>
      <c r="B921" s="11"/>
      <c r="C921" s="11"/>
      <c r="D921" s="2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2.75" customHeight="1">
      <c r="A922" s="11"/>
      <c r="B922" s="11"/>
      <c r="C922" s="11"/>
      <c r="D922" s="2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2.75" customHeight="1">
      <c r="A923" s="11"/>
      <c r="B923" s="11"/>
      <c r="C923" s="11"/>
      <c r="D923" s="2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2.75" customHeight="1">
      <c r="A924" s="11"/>
      <c r="B924" s="11"/>
      <c r="C924" s="11"/>
      <c r="D924" s="2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2.75" customHeight="1">
      <c r="A925" s="11"/>
      <c r="B925" s="11"/>
      <c r="C925" s="11"/>
      <c r="D925" s="2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2.75" customHeight="1">
      <c r="A926" s="11"/>
      <c r="B926" s="11"/>
      <c r="C926" s="11"/>
      <c r="D926" s="2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2.75" customHeight="1">
      <c r="A927" s="11"/>
      <c r="B927" s="11"/>
      <c r="C927" s="11"/>
      <c r="D927" s="2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2.75" customHeight="1">
      <c r="A928" s="11"/>
      <c r="B928" s="11"/>
      <c r="C928" s="11"/>
      <c r="D928" s="2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2.75" customHeight="1">
      <c r="A929" s="11"/>
      <c r="B929" s="11"/>
      <c r="C929" s="11"/>
      <c r="D929" s="2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2.75" customHeight="1">
      <c r="A930" s="11"/>
      <c r="B930" s="11"/>
      <c r="C930" s="11"/>
      <c r="D930" s="2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2.75" customHeight="1">
      <c r="A931" s="11"/>
      <c r="B931" s="11"/>
      <c r="C931" s="11"/>
      <c r="D931" s="2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2.75" customHeight="1">
      <c r="A932" s="11"/>
      <c r="B932" s="11"/>
      <c r="C932" s="11"/>
      <c r="D932" s="2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2.75" customHeight="1">
      <c r="A933" s="11"/>
      <c r="B933" s="11"/>
      <c r="C933" s="11"/>
      <c r="D933" s="2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2.75" customHeight="1">
      <c r="A934" s="11"/>
      <c r="B934" s="11"/>
      <c r="C934" s="11"/>
      <c r="D934" s="2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2.75" customHeight="1">
      <c r="A935" s="11"/>
      <c r="B935" s="11"/>
      <c r="C935" s="11"/>
      <c r="D935" s="2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2.75" customHeight="1">
      <c r="A936" s="11"/>
      <c r="B936" s="11"/>
      <c r="C936" s="11"/>
      <c r="D936" s="2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2.75" customHeight="1">
      <c r="A937" s="11"/>
      <c r="B937" s="11"/>
      <c r="C937" s="11"/>
      <c r="D937" s="2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2.75" customHeight="1">
      <c r="A938" s="11"/>
      <c r="B938" s="11"/>
      <c r="C938" s="11"/>
      <c r="D938" s="2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2.75" customHeight="1">
      <c r="A939" s="11"/>
      <c r="B939" s="11"/>
      <c r="C939" s="11"/>
      <c r="D939" s="2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2.75" customHeight="1">
      <c r="A940" s="11"/>
      <c r="B940" s="11"/>
      <c r="C940" s="11"/>
      <c r="D940" s="2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2.75" customHeight="1">
      <c r="A941" s="11"/>
      <c r="B941" s="11"/>
      <c r="C941" s="11"/>
      <c r="D941" s="2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2.75" customHeight="1">
      <c r="A942" s="11"/>
      <c r="B942" s="11"/>
      <c r="C942" s="11"/>
      <c r="D942" s="2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2.75" customHeight="1">
      <c r="A943" s="11"/>
      <c r="B943" s="11"/>
      <c r="C943" s="11"/>
      <c r="D943" s="2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2.75" customHeight="1">
      <c r="A944" s="11"/>
      <c r="B944" s="11"/>
      <c r="C944" s="11"/>
      <c r="D944" s="2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2.75" customHeight="1">
      <c r="A945" s="11"/>
      <c r="B945" s="11"/>
      <c r="C945" s="11"/>
      <c r="D945" s="2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2.75" customHeight="1">
      <c r="A946" s="11"/>
      <c r="B946" s="11"/>
      <c r="C946" s="11"/>
      <c r="D946" s="2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2.75" customHeight="1">
      <c r="A947" s="11"/>
      <c r="B947" s="11"/>
      <c r="C947" s="11"/>
      <c r="D947" s="2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2.75" customHeight="1">
      <c r="A948" s="11"/>
      <c r="B948" s="11"/>
      <c r="C948" s="11"/>
      <c r="D948" s="2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2.75" customHeight="1">
      <c r="A949" s="11"/>
      <c r="B949" s="11"/>
      <c r="C949" s="11"/>
      <c r="D949" s="2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2.75" customHeight="1">
      <c r="A950" s="11"/>
      <c r="B950" s="11"/>
      <c r="C950" s="11"/>
      <c r="D950" s="2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2.75" customHeight="1">
      <c r="A951" s="11"/>
      <c r="B951" s="11"/>
      <c r="C951" s="11"/>
      <c r="D951" s="2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2.75" customHeight="1">
      <c r="A952" s="11"/>
      <c r="B952" s="11"/>
      <c r="C952" s="11"/>
      <c r="D952" s="2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2.75" customHeight="1">
      <c r="A953" s="11"/>
      <c r="B953" s="11"/>
      <c r="C953" s="11"/>
      <c r="D953" s="2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2.75" customHeight="1">
      <c r="A954" s="11"/>
      <c r="B954" s="11"/>
      <c r="C954" s="11"/>
      <c r="D954" s="2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2.75" customHeight="1">
      <c r="A955" s="11"/>
      <c r="B955" s="11"/>
      <c r="C955" s="11"/>
      <c r="D955" s="2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2.75" customHeight="1">
      <c r="A956" s="11"/>
      <c r="B956" s="11"/>
      <c r="C956" s="11"/>
      <c r="D956" s="2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2.75" customHeight="1">
      <c r="A957" s="11"/>
      <c r="B957" s="11"/>
      <c r="C957" s="11"/>
      <c r="D957" s="2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2.75" customHeight="1">
      <c r="A958" s="11"/>
      <c r="B958" s="11"/>
      <c r="C958" s="11"/>
      <c r="D958" s="2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2.75" customHeight="1">
      <c r="A959" s="11"/>
      <c r="B959" s="11"/>
      <c r="C959" s="11"/>
      <c r="D959" s="2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2.75" customHeight="1">
      <c r="A960" s="11"/>
      <c r="B960" s="11"/>
      <c r="C960" s="11"/>
      <c r="D960" s="2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2.75" customHeight="1">
      <c r="A961" s="11"/>
      <c r="B961" s="11"/>
      <c r="C961" s="11"/>
      <c r="D961" s="2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2.75" customHeight="1">
      <c r="A962" s="11"/>
      <c r="B962" s="11"/>
      <c r="C962" s="11"/>
      <c r="D962" s="2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2.75" customHeight="1">
      <c r="A963" s="11"/>
      <c r="B963" s="11"/>
      <c r="C963" s="11"/>
      <c r="D963" s="2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2.75" customHeight="1">
      <c r="A964" s="11"/>
      <c r="B964" s="11"/>
      <c r="C964" s="11"/>
      <c r="D964" s="2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2.75" customHeight="1">
      <c r="A965" s="11"/>
      <c r="B965" s="11"/>
      <c r="C965" s="11"/>
      <c r="D965" s="2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2.75" customHeight="1">
      <c r="A966" s="11"/>
      <c r="B966" s="11"/>
      <c r="C966" s="11"/>
      <c r="D966" s="2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2.75" customHeight="1">
      <c r="A967" s="11"/>
      <c r="B967" s="11"/>
      <c r="C967" s="11"/>
      <c r="D967" s="2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2.75" customHeight="1">
      <c r="A968" s="11"/>
      <c r="B968" s="11"/>
      <c r="C968" s="11"/>
      <c r="D968" s="2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2.75" customHeight="1">
      <c r="A969" s="11"/>
      <c r="B969" s="11"/>
      <c r="C969" s="11"/>
      <c r="D969" s="2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2.75" customHeight="1">
      <c r="A970" s="11"/>
      <c r="B970" s="11"/>
      <c r="C970" s="11"/>
      <c r="D970" s="2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2.75" customHeight="1">
      <c r="A971" s="11"/>
      <c r="B971" s="11"/>
      <c r="C971" s="11"/>
      <c r="D971" s="2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2.75" customHeight="1">
      <c r="A972" s="11"/>
      <c r="B972" s="11"/>
      <c r="C972" s="11"/>
      <c r="D972" s="2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2.75" customHeight="1">
      <c r="A973" s="11"/>
      <c r="B973" s="11"/>
      <c r="C973" s="11"/>
      <c r="D973" s="2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2.75" customHeight="1">
      <c r="A974" s="11"/>
      <c r="B974" s="11"/>
      <c r="C974" s="11"/>
      <c r="D974" s="2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2.75" customHeight="1">
      <c r="A975" s="11"/>
      <c r="B975" s="11"/>
      <c r="C975" s="11"/>
      <c r="D975" s="2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2.75" customHeight="1">
      <c r="A976" s="11"/>
      <c r="B976" s="11"/>
      <c r="C976" s="11"/>
      <c r="D976" s="2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2.75" customHeight="1">
      <c r="A977" s="11"/>
      <c r="B977" s="11"/>
      <c r="C977" s="11"/>
      <c r="D977" s="2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2.75" customHeight="1">
      <c r="A978" s="11"/>
      <c r="B978" s="11"/>
      <c r="C978" s="11"/>
      <c r="D978" s="2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2.75" customHeight="1">
      <c r="A979" s="11"/>
      <c r="B979" s="11"/>
      <c r="C979" s="11"/>
      <c r="D979" s="2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2.75" customHeight="1">
      <c r="A980" s="11"/>
      <c r="B980" s="11"/>
      <c r="C980" s="11"/>
      <c r="D980" s="2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2.75" customHeight="1">
      <c r="A981" s="11"/>
      <c r="B981" s="11"/>
      <c r="C981" s="11"/>
      <c r="D981" s="2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2.75" customHeight="1">
      <c r="A982" s="11"/>
      <c r="B982" s="11"/>
      <c r="C982" s="11"/>
      <c r="D982" s="2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2.75" customHeight="1">
      <c r="A983" s="11"/>
      <c r="B983" s="11"/>
      <c r="C983" s="11"/>
      <c r="D983" s="2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2.75" customHeight="1">
      <c r="A984" s="11"/>
      <c r="B984" s="11"/>
      <c r="C984" s="11"/>
      <c r="D984" s="2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2.75" customHeight="1">
      <c r="A985" s="11"/>
      <c r="B985" s="11"/>
      <c r="C985" s="11"/>
      <c r="D985" s="2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2.75" customHeight="1">
      <c r="A986" s="11"/>
      <c r="B986" s="11"/>
      <c r="C986" s="11"/>
      <c r="D986" s="2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2.75" customHeight="1">
      <c r="A987" s="11"/>
      <c r="B987" s="11"/>
      <c r="C987" s="11"/>
      <c r="D987" s="2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2.75" customHeight="1">
      <c r="A988" s="11"/>
      <c r="B988" s="11"/>
      <c r="C988" s="11"/>
      <c r="D988" s="2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2.75" customHeight="1">
      <c r="A989" s="11"/>
      <c r="B989" s="11"/>
      <c r="C989" s="11"/>
      <c r="D989" s="2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2.75" customHeight="1">
      <c r="A990" s="11"/>
      <c r="B990" s="11"/>
      <c r="C990" s="11"/>
      <c r="D990" s="2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2.75" customHeight="1">
      <c r="A991" s="11"/>
      <c r="B991" s="11"/>
      <c r="C991" s="11"/>
      <c r="D991" s="2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2.75" customHeight="1">
      <c r="A992" s="11"/>
      <c r="B992" s="11"/>
      <c r="C992" s="11"/>
      <c r="D992" s="2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2.75" customHeight="1">
      <c r="A993" s="11"/>
      <c r="B993" s="11"/>
      <c r="C993" s="11"/>
      <c r="D993" s="2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2.75" customHeight="1">
      <c r="A994" s="11"/>
      <c r="B994" s="11"/>
      <c r="C994" s="11"/>
      <c r="D994" s="2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2.75" customHeight="1">
      <c r="A995" s="11"/>
      <c r="B995" s="11"/>
      <c r="C995" s="11"/>
      <c r="D995" s="2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2.75" customHeight="1">
      <c r="A996" s="11"/>
      <c r="B996" s="11"/>
      <c r="C996" s="11"/>
      <c r="D996" s="2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2.75" customHeight="1">
      <c r="A997" s="11"/>
      <c r="B997" s="11"/>
      <c r="C997" s="11"/>
      <c r="D997" s="2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2.75" customHeight="1">
      <c r="A998" s="11"/>
      <c r="B998" s="11"/>
      <c r="C998" s="11"/>
      <c r="D998" s="2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2.75" customHeight="1">
      <c r="A999" s="11"/>
      <c r="B999" s="11"/>
      <c r="C999" s="11"/>
      <c r="D999" s="2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2.75" customHeight="1">
      <c r="A1000" s="11"/>
      <c r="B1000" s="11"/>
      <c r="C1000" s="11"/>
      <c r="D1000" s="2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4">
    <mergeCell ref="A10:M12"/>
    <mergeCell ref="A6:M6"/>
    <mergeCell ref="A7:M7"/>
    <mergeCell ref="A8:M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Z1000"/>
  <sheetViews>
    <sheetView topLeftCell="C28" zoomScaleNormal="100" workbookViewId="0">
      <selection activeCell="N41" sqref="N41"/>
    </sheetView>
  </sheetViews>
  <sheetFormatPr baseColWidth="10" defaultColWidth="14.42578125" defaultRowHeight="15" customHeight="1"/>
  <cols>
    <col min="1" max="1" width="1.7109375" hidden="1" customWidth="1"/>
    <col min="2" max="2" width="1.85546875" hidden="1" customWidth="1"/>
    <col min="3" max="3" width="11.7109375" customWidth="1"/>
    <col min="4" max="4" width="6.85546875" customWidth="1"/>
    <col min="5" max="5" width="7.85546875" customWidth="1"/>
    <col min="6" max="6" width="10.5703125" customWidth="1"/>
    <col min="7" max="7" width="7.28515625" customWidth="1"/>
    <col min="8" max="8" width="8.5703125" customWidth="1"/>
    <col min="9" max="9" width="8.42578125" customWidth="1"/>
    <col min="10" max="10" width="10.28515625" customWidth="1"/>
    <col min="11" max="11" width="14.140625" customWidth="1"/>
    <col min="12" max="12" width="4" customWidth="1"/>
    <col min="13" max="13" width="11.42578125" customWidth="1"/>
    <col min="14" max="14" width="12.28515625" customWidth="1"/>
    <col min="15" max="26" width="11.42578125" customWidth="1"/>
  </cols>
  <sheetData>
    <row r="1" spans="1:26" ht="12.75" customHeight="1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2.75" customHeight="1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2.7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4.25" customHeight="1">
      <c r="A6" s="292" t="s">
        <v>0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9.5" customHeight="1">
      <c r="A7" s="293" t="s">
        <v>1</v>
      </c>
      <c r="B7" s="291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5.75" customHeight="1">
      <c r="A8" s="311" t="s">
        <v>2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11"/>
      <c r="B9" s="11"/>
      <c r="C9" s="11"/>
      <c r="D9" s="3"/>
      <c r="E9" s="3"/>
      <c r="F9" s="3"/>
      <c r="G9" s="3"/>
      <c r="H9" s="3"/>
      <c r="I9" s="3"/>
      <c r="J9" s="3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8.75" customHeight="1">
      <c r="A10" s="300" t="s">
        <v>403</v>
      </c>
      <c r="B10" s="300"/>
      <c r="C10" s="300"/>
      <c r="D10" s="300"/>
      <c r="E10" s="300"/>
      <c r="F10" s="300"/>
      <c r="G10" s="300"/>
      <c r="H10" s="300"/>
      <c r="I10" s="300"/>
      <c r="J10" s="300"/>
      <c r="K10" s="300"/>
      <c r="L10" s="300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2"/>
      <c r="N11" s="11"/>
      <c r="O11" s="2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9.5" customHeight="1">
      <c r="A12" s="300"/>
      <c r="B12" s="300"/>
      <c r="C12" s="300"/>
      <c r="D12" s="300"/>
      <c r="E12" s="300"/>
      <c r="F12" s="300"/>
      <c r="G12" s="300"/>
      <c r="H12" s="300"/>
      <c r="I12" s="300"/>
      <c r="J12" s="300"/>
      <c r="K12" s="300"/>
      <c r="L12" s="300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8.75" customHeight="1">
      <c r="A13" s="11"/>
      <c r="B13" s="11"/>
      <c r="C13" s="213" t="s">
        <v>56</v>
      </c>
      <c r="D13" s="214" t="s">
        <v>57</v>
      </c>
      <c r="E13" s="214" t="s">
        <v>58</v>
      </c>
      <c r="F13" s="214" t="s">
        <v>59</v>
      </c>
      <c r="G13" s="214" t="s">
        <v>60</v>
      </c>
      <c r="H13" s="214" t="s">
        <v>61</v>
      </c>
      <c r="I13" s="214" t="s">
        <v>62</v>
      </c>
      <c r="J13" s="214" t="s">
        <v>63</v>
      </c>
      <c r="K13" s="215" t="s">
        <v>64</v>
      </c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20.100000000000001" customHeight="1">
      <c r="A14" s="11"/>
      <c r="B14" s="11"/>
      <c r="C14" s="65" t="s">
        <v>10</v>
      </c>
      <c r="D14" s="67">
        <v>0</v>
      </c>
      <c r="E14" s="67">
        <v>1</v>
      </c>
      <c r="F14" s="67">
        <v>2</v>
      </c>
      <c r="G14" s="67">
        <v>0</v>
      </c>
      <c r="H14" s="67">
        <v>3</v>
      </c>
      <c r="I14" s="67">
        <v>1</v>
      </c>
      <c r="J14" s="67">
        <v>2</v>
      </c>
      <c r="K14" s="66">
        <f t="shared" ref="K14:K22" si="0">SUM(D14:J14)</f>
        <v>9</v>
      </c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20.100000000000001" customHeight="1">
      <c r="A15" s="11"/>
      <c r="B15" s="11"/>
      <c r="C15" s="65" t="s">
        <v>11</v>
      </c>
      <c r="D15" s="61">
        <v>2</v>
      </c>
      <c r="E15" s="61">
        <v>1</v>
      </c>
      <c r="F15" s="61">
        <v>2</v>
      </c>
      <c r="G15" s="61">
        <v>1</v>
      </c>
      <c r="H15" s="61">
        <v>1</v>
      </c>
      <c r="I15" s="61">
        <v>1</v>
      </c>
      <c r="J15" s="61">
        <v>4</v>
      </c>
      <c r="K15" s="66">
        <f t="shared" si="0"/>
        <v>12</v>
      </c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20.100000000000001" customHeight="1">
      <c r="A16" s="11"/>
      <c r="B16" s="11"/>
      <c r="C16" s="65" t="s">
        <v>12</v>
      </c>
      <c r="D16" s="67">
        <v>4</v>
      </c>
      <c r="E16" s="67">
        <v>1</v>
      </c>
      <c r="F16" s="67">
        <v>2</v>
      </c>
      <c r="G16" s="67">
        <v>0</v>
      </c>
      <c r="H16" s="67">
        <v>3</v>
      </c>
      <c r="I16" s="67">
        <v>3</v>
      </c>
      <c r="J16" s="67">
        <v>4</v>
      </c>
      <c r="K16" s="66">
        <f t="shared" si="0"/>
        <v>17</v>
      </c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20.100000000000001" customHeight="1">
      <c r="A17" s="11"/>
      <c r="B17" s="11"/>
      <c r="C17" s="65" t="s">
        <v>13</v>
      </c>
      <c r="D17" s="68">
        <v>0</v>
      </c>
      <c r="E17" s="68">
        <v>3</v>
      </c>
      <c r="F17" s="68">
        <v>4</v>
      </c>
      <c r="G17" s="68">
        <v>2</v>
      </c>
      <c r="H17" s="68">
        <v>1</v>
      </c>
      <c r="I17" s="68">
        <v>3</v>
      </c>
      <c r="J17" s="68">
        <v>4</v>
      </c>
      <c r="K17" s="66">
        <f t="shared" si="0"/>
        <v>17</v>
      </c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20.100000000000001" customHeight="1">
      <c r="A18" s="11"/>
      <c r="B18" s="11"/>
      <c r="C18" s="65" t="s">
        <v>14</v>
      </c>
      <c r="D18" s="68">
        <v>1</v>
      </c>
      <c r="E18" s="68">
        <v>0</v>
      </c>
      <c r="F18" s="68">
        <v>1</v>
      </c>
      <c r="G18" s="68">
        <v>1</v>
      </c>
      <c r="H18" s="68">
        <v>0</v>
      </c>
      <c r="I18" s="68">
        <v>2</v>
      </c>
      <c r="J18" s="68">
        <v>12</v>
      </c>
      <c r="K18" s="66">
        <f t="shared" si="0"/>
        <v>17</v>
      </c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20.100000000000001" customHeight="1">
      <c r="A19" s="11"/>
      <c r="B19" s="11"/>
      <c r="C19" s="65" t="s">
        <v>15</v>
      </c>
      <c r="D19" s="68">
        <v>5</v>
      </c>
      <c r="E19" s="68">
        <v>2</v>
      </c>
      <c r="F19" s="68">
        <v>3</v>
      </c>
      <c r="G19" s="68">
        <v>0</v>
      </c>
      <c r="H19" s="68">
        <v>1</v>
      </c>
      <c r="I19" s="68">
        <v>0</v>
      </c>
      <c r="J19" s="68">
        <v>4</v>
      </c>
      <c r="K19" s="66">
        <f t="shared" si="0"/>
        <v>15</v>
      </c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20.100000000000001" customHeight="1">
      <c r="A20" s="11"/>
      <c r="B20" s="11"/>
      <c r="C20" s="65" t="s">
        <v>16</v>
      </c>
      <c r="D20" s="68">
        <v>2</v>
      </c>
      <c r="E20" s="68">
        <v>0</v>
      </c>
      <c r="F20" s="68">
        <v>2</v>
      </c>
      <c r="G20" s="68">
        <v>0</v>
      </c>
      <c r="H20" s="68">
        <v>0</v>
      </c>
      <c r="I20" s="68">
        <v>2</v>
      </c>
      <c r="J20" s="68">
        <v>3</v>
      </c>
      <c r="K20" s="66">
        <f t="shared" si="0"/>
        <v>9</v>
      </c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20.100000000000001" customHeight="1">
      <c r="A21" s="11"/>
      <c r="B21" s="11"/>
      <c r="C21" s="65" t="s">
        <v>17</v>
      </c>
      <c r="D21" s="68">
        <v>2</v>
      </c>
      <c r="E21" s="68">
        <v>1</v>
      </c>
      <c r="F21" s="68">
        <v>1</v>
      </c>
      <c r="G21" s="68">
        <v>1</v>
      </c>
      <c r="H21" s="68">
        <v>1</v>
      </c>
      <c r="I21" s="68">
        <v>0</v>
      </c>
      <c r="J21" s="68">
        <v>3</v>
      </c>
      <c r="K21" s="66">
        <f t="shared" si="0"/>
        <v>9</v>
      </c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20.100000000000001" customHeight="1">
      <c r="A22" s="11"/>
      <c r="B22" s="11"/>
      <c r="C22" s="65" t="s">
        <v>18</v>
      </c>
      <c r="D22" s="68">
        <v>0</v>
      </c>
      <c r="E22" s="68">
        <v>0</v>
      </c>
      <c r="F22" s="68">
        <v>1</v>
      </c>
      <c r="G22" s="68">
        <v>1</v>
      </c>
      <c r="H22" s="68">
        <v>3</v>
      </c>
      <c r="I22" s="68">
        <v>2</v>
      </c>
      <c r="J22" s="68">
        <v>1</v>
      </c>
      <c r="K22" s="66">
        <f t="shared" si="0"/>
        <v>8</v>
      </c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20.100000000000001" customHeight="1">
      <c r="A23" s="11"/>
      <c r="B23" s="11"/>
      <c r="C23" s="65" t="s">
        <v>19</v>
      </c>
      <c r="D23" s="68">
        <v>3</v>
      </c>
      <c r="E23" s="68">
        <v>1</v>
      </c>
      <c r="F23" s="68">
        <v>0</v>
      </c>
      <c r="G23" s="68">
        <v>4</v>
      </c>
      <c r="H23" s="68">
        <v>1</v>
      </c>
      <c r="I23" s="68">
        <v>1</v>
      </c>
      <c r="J23" s="68">
        <v>1</v>
      </c>
      <c r="K23" s="66">
        <f>SUM(D23:J23)</f>
        <v>11</v>
      </c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20.100000000000001" customHeight="1">
      <c r="A24" s="11"/>
      <c r="B24" s="11"/>
      <c r="C24" s="65" t="s">
        <v>20</v>
      </c>
      <c r="D24" s="68">
        <v>4</v>
      </c>
      <c r="E24" s="68">
        <v>3</v>
      </c>
      <c r="F24" s="68">
        <v>1</v>
      </c>
      <c r="G24" s="68">
        <v>0</v>
      </c>
      <c r="H24" s="68">
        <v>1</v>
      </c>
      <c r="I24" s="68">
        <v>1</v>
      </c>
      <c r="J24" s="68">
        <v>2</v>
      </c>
      <c r="K24" s="66">
        <f t="shared" ref="K24:K25" si="1">SUM(D24:J24)</f>
        <v>12</v>
      </c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20.100000000000001" customHeight="1">
      <c r="A25" s="11"/>
      <c r="B25" s="11"/>
      <c r="C25" s="65" t="s">
        <v>21</v>
      </c>
      <c r="D25" s="67">
        <v>4</v>
      </c>
      <c r="E25" s="67">
        <v>2</v>
      </c>
      <c r="F25" s="67">
        <v>1</v>
      </c>
      <c r="G25" s="67">
        <v>1</v>
      </c>
      <c r="H25" s="67">
        <v>3</v>
      </c>
      <c r="I25" s="67">
        <v>1</v>
      </c>
      <c r="J25" s="67">
        <v>3</v>
      </c>
      <c r="K25" s="66">
        <f t="shared" si="1"/>
        <v>15</v>
      </c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9.5" customHeight="1">
      <c r="A26" s="11"/>
      <c r="B26" s="11"/>
      <c r="C26" s="71" t="s">
        <v>28</v>
      </c>
      <c r="D26" s="72">
        <f t="shared" ref="D26:K26" si="2">SUM(D14:D25)</f>
        <v>27</v>
      </c>
      <c r="E26" s="72">
        <f t="shared" si="2"/>
        <v>15</v>
      </c>
      <c r="F26" s="72">
        <f t="shared" si="2"/>
        <v>20</v>
      </c>
      <c r="G26" s="72">
        <f t="shared" si="2"/>
        <v>11</v>
      </c>
      <c r="H26" s="72">
        <f t="shared" si="2"/>
        <v>18</v>
      </c>
      <c r="I26" s="72">
        <f t="shared" si="2"/>
        <v>17</v>
      </c>
      <c r="J26" s="72">
        <f t="shared" si="2"/>
        <v>43</v>
      </c>
      <c r="K26" s="7">
        <f t="shared" si="2"/>
        <v>151</v>
      </c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7.25" customHeight="1">
      <c r="A27" s="11"/>
      <c r="B27" s="11"/>
      <c r="C27" s="2" t="s">
        <v>67</v>
      </c>
      <c r="D27" s="35"/>
      <c r="E27" s="35"/>
      <c r="F27" s="35"/>
      <c r="G27" s="35"/>
      <c r="H27" s="35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2.75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2.75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2.75" customHeight="1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2.75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2.75" customHeight="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2.75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2.7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64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2.7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2.7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2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2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2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2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2.7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2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2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2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2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2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2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2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2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2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2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2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2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2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2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2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2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2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2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2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2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2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2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2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2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2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2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2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2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2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2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2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2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2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2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2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2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2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2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2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2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2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2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2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2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2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2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2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2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2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2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2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2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2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2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2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2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2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2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2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2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2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2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2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2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2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2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2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2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2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2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2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2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2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2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2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2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2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2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2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2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2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2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2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2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2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2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2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2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2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2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2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2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2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2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2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2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2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2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2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2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2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2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2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2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2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2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2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2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2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2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2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2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2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2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2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2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2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2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2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2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2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2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2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2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2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2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2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2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2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2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2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2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2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2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2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2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2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2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2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2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2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2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2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2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2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2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2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2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2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2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2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2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2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2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2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2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2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2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2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2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2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2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2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2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2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2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2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2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2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2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2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2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2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2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2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2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2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2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2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2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2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2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2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2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2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2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2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2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2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2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2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2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2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2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2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2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2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2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2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2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2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2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2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2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2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2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2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2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2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2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2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2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2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2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2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2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2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2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2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2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2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2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2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2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2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2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2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2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2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2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2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2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2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2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2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2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2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2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2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2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2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2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2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2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2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2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2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2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2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2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2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2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2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2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2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2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2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2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2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2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2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2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2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2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2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2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2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2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2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2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2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2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2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2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2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2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2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2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2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2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2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2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2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2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2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2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2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2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2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2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2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2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2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2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2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2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2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2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2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2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2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2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2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2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2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2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2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2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2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2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2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2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2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2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2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2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2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2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2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2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2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2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2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2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2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2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2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2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2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2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2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2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2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2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2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2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2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2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2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2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2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2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2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2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2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2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2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2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2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2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2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2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2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2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2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2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2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2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2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2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2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2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2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2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2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2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2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2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2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2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2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2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2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2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2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2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2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2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2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2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2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2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2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2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2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2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2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2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2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2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2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2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2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2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2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2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2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2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2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2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2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2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2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2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2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2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2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2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2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2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2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2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2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2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2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2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2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2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2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2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2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2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2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2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2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2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2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2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2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2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2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2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2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2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2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2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2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2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2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2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2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2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2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2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2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2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2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2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2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2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2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2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2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2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2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2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2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2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2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2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2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2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2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2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2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2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2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2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2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2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2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2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2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2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2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2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2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2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2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2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2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2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2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2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2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2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2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2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2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2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2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2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2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2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2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2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2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2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2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2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2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2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2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2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2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2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2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2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2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2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2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2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2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2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2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2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2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2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2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2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2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2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2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2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2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2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2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2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2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2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2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2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2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2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2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2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2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2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2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2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2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2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2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2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2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2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2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2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2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2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2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2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2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2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2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2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2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2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2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2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2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2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2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2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2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2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2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2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2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2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2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2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2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2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2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2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2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2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2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2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2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2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2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2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2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2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2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2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2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2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2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2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2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2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2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2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2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2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2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2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2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2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2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2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2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2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2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2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2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2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2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2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2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2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2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2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2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2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2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2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2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2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2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2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2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2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2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2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2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2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2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2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2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2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2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2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2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2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2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2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2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2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2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2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2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2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2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2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2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2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2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2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2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2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2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2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2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2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2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2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2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2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2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2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2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2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2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2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2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2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2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2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2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2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2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2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2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2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2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2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2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2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2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2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2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2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2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2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2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2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2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2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2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2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2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2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2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2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2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2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2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2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2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2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2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2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2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2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2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2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2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2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2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2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2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2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2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2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2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2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2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2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2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2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2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2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2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2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2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2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2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2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2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2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2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2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2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2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2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2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2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2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2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2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2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2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2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2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2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2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2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2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2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2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2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2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2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2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2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2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2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2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2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2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2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2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2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2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2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2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2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2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2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2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2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2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2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2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2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2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2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2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2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2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2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2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2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2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2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2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2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2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2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2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2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2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2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2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2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2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2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2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2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2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2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2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2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2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2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2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2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2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2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2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2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2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2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2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2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2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2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2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2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2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2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2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2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2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2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2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2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2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2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2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2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2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2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2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2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2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2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2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2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2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4">
    <mergeCell ref="A6:L6"/>
    <mergeCell ref="A7:L7"/>
    <mergeCell ref="A8:L8"/>
    <mergeCell ref="A10:L1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topLeftCell="C28" zoomScaleNormal="100" workbookViewId="0">
      <selection activeCell="A10" sqref="A10:L12"/>
    </sheetView>
  </sheetViews>
  <sheetFormatPr baseColWidth="10" defaultColWidth="14.42578125" defaultRowHeight="15" customHeight="1"/>
  <cols>
    <col min="1" max="1" width="1.7109375" hidden="1" customWidth="1"/>
    <col min="2" max="2" width="1.85546875" hidden="1" customWidth="1"/>
    <col min="3" max="3" width="12.85546875" customWidth="1"/>
    <col min="4" max="4" width="6.85546875" customWidth="1"/>
    <col min="5" max="5" width="7.85546875" customWidth="1"/>
    <col min="6" max="6" width="10.5703125" customWidth="1"/>
    <col min="7" max="7" width="7.28515625" customWidth="1"/>
    <col min="8" max="8" width="8.5703125" customWidth="1"/>
    <col min="9" max="9" width="8.42578125" customWidth="1"/>
    <col min="10" max="10" width="10.28515625" customWidth="1"/>
    <col min="11" max="11" width="14.140625" customWidth="1"/>
    <col min="12" max="12" width="4" customWidth="1"/>
    <col min="13" max="26" width="11.42578125" customWidth="1"/>
  </cols>
  <sheetData>
    <row r="1" spans="1:26" ht="12.75" customHeight="1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2.75" customHeight="1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2.7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3.5" customHeight="1">
      <c r="A6" s="292" t="s">
        <v>0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293" t="s">
        <v>1</v>
      </c>
      <c r="B7" s="291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5.75" customHeight="1">
      <c r="A8" s="311" t="s">
        <v>2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11"/>
      <c r="B9" s="11"/>
      <c r="C9" s="11"/>
      <c r="D9" s="3"/>
      <c r="E9" s="3"/>
      <c r="F9" s="3"/>
      <c r="G9" s="3"/>
      <c r="H9" s="3"/>
      <c r="I9" s="3"/>
      <c r="J9" s="3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8.75" customHeight="1">
      <c r="A10" s="300" t="s">
        <v>404</v>
      </c>
      <c r="B10" s="300"/>
      <c r="C10" s="300"/>
      <c r="D10" s="300"/>
      <c r="E10" s="300"/>
      <c r="F10" s="300"/>
      <c r="G10" s="300"/>
      <c r="H10" s="300"/>
      <c r="I10" s="300"/>
      <c r="J10" s="300"/>
      <c r="K10" s="300"/>
      <c r="L10" s="300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9.5" customHeight="1">
      <c r="A12" s="300"/>
      <c r="B12" s="300"/>
      <c r="C12" s="300"/>
      <c r="D12" s="300"/>
      <c r="E12" s="300"/>
      <c r="F12" s="300"/>
      <c r="G12" s="300"/>
      <c r="H12" s="300"/>
      <c r="I12" s="300"/>
      <c r="J12" s="300"/>
      <c r="K12" s="300"/>
      <c r="L12" s="300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8.75" customHeight="1">
      <c r="A13" s="11"/>
      <c r="B13" s="11"/>
      <c r="C13" s="213" t="s">
        <v>56</v>
      </c>
      <c r="D13" s="214" t="s">
        <v>57</v>
      </c>
      <c r="E13" s="214" t="s">
        <v>58</v>
      </c>
      <c r="F13" s="214" t="s">
        <v>59</v>
      </c>
      <c r="G13" s="214" t="s">
        <v>60</v>
      </c>
      <c r="H13" s="214" t="s">
        <v>61</v>
      </c>
      <c r="I13" s="214" t="s">
        <v>62</v>
      </c>
      <c r="J13" s="214" t="s">
        <v>63</v>
      </c>
      <c r="K13" s="215" t="s">
        <v>64</v>
      </c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5" customHeight="1">
      <c r="A14" s="11"/>
      <c r="B14" s="11"/>
      <c r="C14" s="65" t="s">
        <v>10</v>
      </c>
      <c r="D14" s="63">
        <v>2</v>
      </c>
      <c r="E14" s="63">
        <v>4</v>
      </c>
      <c r="F14" s="63">
        <v>1</v>
      </c>
      <c r="G14" s="63">
        <v>3</v>
      </c>
      <c r="H14" s="63">
        <v>3</v>
      </c>
      <c r="I14" s="63">
        <v>2</v>
      </c>
      <c r="J14" s="63">
        <v>4</v>
      </c>
      <c r="K14" s="66">
        <f t="shared" ref="K14:K25" si="0">SUM(D14:J14)</f>
        <v>19</v>
      </c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5" customHeight="1">
      <c r="A15" s="11"/>
      <c r="B15" s="11"/>
      <c r="C15" s="65" t="s">
        <v>11</v>
      </c>
      <c r="D15" s="61">
        <v>1</v>
      </c>
      <c r="E15" s="61">
        <v>0</v>
      </c>
      <c r="F15" s="61">
        <v>4</v>
      </c>
      <c r="G15" s="61">
        <v>2</v>
      </c>
      <c r="H15" s="61">
        <v>6</v>
      </c>
      <c r="I15" s="61">
        <v>4</v>
      </c>
      <c r="J15" s="61">
        <v>4</v>
      </c>
      <c r="K15" s="66">
        <f t="shared" si="0"/>
        <v>21</v>
      </c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5" customHeight="1">
      <c r="A16" s="11"/>
      <c r="B16" s="11"/>
      <c r="C16" s="65" t="s">
        <v>12</v>
      </c>
      <c r="D16" s="61">
        <v>2</v>
      </c>
      <c r="E16" s="61">
        <v>1</v>
      </c>
      <c r="F16" s="61">
        <v>6</v>
      </c>
      <c r="G16" s="61">
        <v>7</v>
      </c>
      <c r="H16" s="61">
        <v>1</v>
      </c>
      <c r="I16" s="61">
        <v>3</v>
      </c>
      <c r="J16" s="61">
        <v>4</v>
      </c>
      <c r="K16" s="66">
        <f t="shared" si="0"/>
        <v>24</v>
      </c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5" customHeight="1">
      <c r="A17" s="11"/>
      <c r="B17" s="11"/>
      <c r="C17" s="65" t="s">
        <v>13</v>
      </c>
      <c r="D17" s="68">
        <v>1</v>
      </c>
      <c r="E17" s="68">
        <v>0</v>
      </c>
      <c r="F17" s="68">
        <v>2</v>
      </c>
      <c r="G17" s="68">
        <v>2</v>
      </c>
      <c r="H17" s="68">
        <v>5</v>
      </c>
      <c r="I17" s="68">
        <v>4</v>
      </c>
      <c r="J17" s="68">
        <v>3</v>
      </c>
      <c r="K17" s="66">
        <f t="shared" si="0"/>
        <v>17</v>
      </c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5" customHeight="1">
      <c r="A18" s="11"/>
      <c r="B18" s="11"/>
      <c r="C18" s="65" t="s">
        <v>14</v>
      </c>
      <c r="D18" s="68">
        <v>0</v>
      </c>
      <c r="E18" s="68">
        <v>1</v>
      </c>
      <c r="F18" s="68">
        <v>0</v>
      </c>
      <c r="G18" s="68">
        <v>2</v>
      </c>
      <c r="H18" s="68">
        <v>2</v>
      </c>
      <c r="I18" s="68">
        <v>1</v>
      </c>
      <c r="J18" s="68">
        <v>1</v>
      </c>
      <c r="K18" s="66">
        <f t="shared" si="0"/>
        <v>7</v>
      </c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5" customHeight="1">
      <c r="A19" s="11"/>
      <c r="B19" s="11"/>
      <c r="C19" s="65" t="s">
        <v>15</v>
      </c>
      <c r="D19" s="68">
        <v>0</v>
      </c>
      <c r="E19" s="68">
        <v>1</v>
      </c>
      <c r="F19" s="68">
        <v>1</v>
      </c>
      <c r="G19" s="68">
        <v>7</v>
      </c>
      <c r="H19" s="68">
        <v>3</v>
      </c>
      <c r="I19" s="68">
        <v>1</v>
      </c>
      <c r="J19" s="68">
        <v>1</v>
      </c>
      <c r="K19" s="66">
        <f t="shared" si="0"/>
        <v>14</v>
      </c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5" customHeight="1">
      <c r="A20" s="11"/>
      <c r="B20" s="11"/>
      <c r="C20" s="65" t="s">
        <v>16</v>
      </c>
      <c r="D20" s="68">
        <v>0</v>
      </c>
      <c r="E20" s="68">
        <v>0</v>
      </c>
      <c r="F20" s="68">
        <v>2</v>
      </c>
      <c r="G20" s="68">
        <v>7</v>
      </c>
      <c r="H20" s="68">
        <v>0</v>
      </c>
      <c r="I20" s="68">
        <v>2</v>
      </c>
      <c r="J20" s="68">
        <v>3</v>
      </c>
      <c r="K20" s="66">
        <f t="shared" si="0"/>
        <v>14</v>
      </c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5" customHeight="1">
      <c r="A21" s="11"/>
      <c r="B21" s="11"/>
      <c r="C21" s="65" t="s">
        <v>17</v>
      </c>
      <c r="D21" s="68">
        <v>1</v>
      </c>
      <c r="E21" s="68">
        <v>1</v>
      </c>
      <c r="F21" s="68">
        <v>0</v>
      </c>
      <c r="G21" s="68">
        <v>6</v>
      </c>
      <c r="H21" s="68">
        <v>2</v>
      </c>
      <c r="I21" s="68">
        <v>3</v>
      </c>
      <c r="J21" s="68">
        <v>1</v>
      </c>
      <c r="K21" s="66">
        <f t="shared" si="0"/>
        <v>14</v>
      </c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5" customHeight="1">
      <c r="A22" s="11"/>
      <c r="B22" s="11"/>
      <c r="C22" s="65" t="s">
        <v>18</v>
      </c>
      <c r="D22" s="68">
        <v>0</v>
      </c>
      <c r="E22" s="68">
        <v>2</v>
      </c>
      <c r="F22" s="68">
        <v>2</v>
      </c>
      <c r="G22" s="68">
        <v>2</v>
      </c>
      <c r="H22" s="68">
        <v>1</v>
      </c>
      <c r="I22" s="68">
        <v>0</v>
      </c>
      <c r="J22" s="68">
        <v>1</v>
      </c>
      <c r="K22" s="66">
        <f t="shared" si="0"/>
        <v>8</v>
      </c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5" customHeight="1">
      <c r="A23" s="11"/>
      <c r="B23" s="11"/>
      <c r="C23" s="65" t="s">
        <v>19</v>
      </c>
      <c r="D23" s="68">
        <v>2</v>
      </c>
      <c r="E23" s="68">
        <v>3</v>
      </c>
      <c r="F23" s="68">
        <v>1</v>
      </c>
      <c r="G23" s="68">
        <v>3</v>
      </c>
      <c r="H23" s="68">
        <v>2</v>
      </c>
      <c r="I23" s="68">
        <v>2</v>
      </c>
      <c r="J23" s="68">
        <v>3</v>
      </c>
      <c r="K23" s="66">
        <f t="shared" si="0"/>
        <v>16</v>
      </c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5" customHeight="1">
      <c r="A24" s="11"/>
      <c r="B24" s="11"/>
      <c r="C24" s="65" t="s">
        <v>20</v>
      </c>
      <c r="D24" s="68">
        <v>2</v>
      </c>
      <c r="E24" s="68">
        <v>1</v>
      </c>
      <c r="F24" s="68">
        <v>3</v>
      </c>
      <c r="G24" s="68">
        <v>2</v>
      </c>
      <c r="H24" s="68">
        <v>0</v>
      </c>
      <c r="I24" s="68">
        <v>2</v>
      </c>
      <c r="J24" s="68">
        <v>2</v>
      </c>
      <c r="K24" s="66">
        <f t="shared" si="0"/>
        <v>12</v>
      </c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5" customHeight="1">
      <c r="A25" s="11"/>
      <c r="B25" s="11"/>
      <c r="C25" s="65" t="s">
        <v>21</v>
      </c>
      <c r="D25" s="63">
        <v>3</v>
      </c>
      <c r="E25" s="63">
        <v>1</v>
      </c>
      <c r="F25" s="63">
        <v>1</v>
      </c>
      <c r="G25" s="63">
        <v>3</v>
      </c>
      <c r="H25" s="63">
        <v>2</v>
      </c>
      <c r="I25" s="63">
        <v>0</v>
      </c>
      <c r="J25" s="63">
        <v>2</v>
      </c>
      <c r="K25" s="66">
        <f t="shared" si="0"/>
        <v>12</v>
      </c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9.5" customHeight="1">
      <c r="A26" s="11"/>
      <c r="B26" s="11"/>
      <c r="C26" s="71" t="s">
        <v>28</v>
      </c>
      <c r="D26" s="72">
        <f t="shared" ref="D26:K26" si="1">SUM(D14:D25)</f>
        <v>14</v>
      </c>
      <c r="E26" s="72">
        <f t="shared" si="1"/>
        <v>15</v>
      </c>
      <c r="F26" s="72">
        <f t="shared" si="1"/>
        <v>23</v>
      </c>
      <c r="G26" s="72">
        <f t="shared" si="1"/>
        <v>46</v>
      </c>
      <c r="H26" s="72">
        <f t="shared" si="1"/>
        <v>27</v>
      </c>
      <c r="I26" s="72">
        <f t="shared" si="1"/>
        <v>24</v>
      </c>
      <c r="J26" s="72">
        <f t="shared" si="1"/>
        <v>29</v>
      </c>
      <c r="K26" s="7">
        <f t="shared" si="1"/>
        <v>178</v>
      </c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7.25" customHeight="1">
      <c r="A27" s="11"/>
      <c r="B27" s="11"/>
      <c r="C27" s="2" t="s">
        <v>68</v>
      </c>
      <c r="D27" s="35"/>
      <c r="E27" s="35"/>
      <c r="F27" s="35"/>
      <c r="G27" s="35"/>
      <c r="H27" s="35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2.75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2.75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2.75" customHeight="1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2.75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2.75" customHeight="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2.75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2.7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64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2.7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2.7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2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2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2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2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2.7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2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2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2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2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2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2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2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2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2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2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2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2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2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2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2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2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2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2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2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2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2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2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2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2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2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2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2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2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2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2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2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2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2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2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2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2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2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2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2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2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2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2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2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2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2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2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2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2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2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2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2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2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2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2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2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2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2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2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2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2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2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2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2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2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2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2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2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2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2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2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2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2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2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2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2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2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2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2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2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2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2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2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2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2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2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2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2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2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2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2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2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2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2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2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2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2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2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2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2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2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2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2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2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2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2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2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2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2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2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2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2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2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2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2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2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2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2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2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2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2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2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2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2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2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2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2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2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2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2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2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2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2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2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2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2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2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2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2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2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2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2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2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2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2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2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2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2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2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2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2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2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2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2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2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2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2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2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2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2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2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2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2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2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2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2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2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2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2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2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2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2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2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2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2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2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2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2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2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2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2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2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2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2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2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2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2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2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2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2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2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2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2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2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2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2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2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2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2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2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2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2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2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2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2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2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2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2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2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2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2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2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2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2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2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2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2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2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2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2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2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2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2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2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2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2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2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2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2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2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2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2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2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2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2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2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2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2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2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2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2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2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2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2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2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2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2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2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2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2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2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2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2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2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2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2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2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2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2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2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2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2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2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2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2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2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2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2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2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2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2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2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2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2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2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2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2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2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2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2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2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2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2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2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2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2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2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2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2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2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2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2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2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2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2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2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2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2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2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2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2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2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2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2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2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2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2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2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2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2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2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2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2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2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2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2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2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2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2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2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2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2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2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2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2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2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2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2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2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2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2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2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2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2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2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2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2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2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2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2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2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2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2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2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2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2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2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2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2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2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2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2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2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2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2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2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2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2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2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2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2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2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2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2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2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2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2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2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2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2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2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2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2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2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2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2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2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2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2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2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2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2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2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2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2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2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2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2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2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2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2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2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2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2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2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2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2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2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2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2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2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2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2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2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2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2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2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2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2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2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2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2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2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2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2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2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2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2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2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2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2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2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2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2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2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2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2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2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2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2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2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2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2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2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2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2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2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2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2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2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2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2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2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2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2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2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2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2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2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2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2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2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2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2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2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2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2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2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2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2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2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2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2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2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2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2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2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2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2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2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2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2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2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2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2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2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2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2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2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2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2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2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2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2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2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2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2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2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2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2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2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2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2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2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2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2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2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2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2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2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2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2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2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2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2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2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2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2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2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2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2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2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2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2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2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2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2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2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2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2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2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2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2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2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2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2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2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2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2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2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2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2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2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2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2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2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2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2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2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2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2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2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2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2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2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2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2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2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2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2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2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2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2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2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2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2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2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2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2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2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2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2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2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2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2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2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2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2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2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2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2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2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2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2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2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2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2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2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2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2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2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2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2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2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2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2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2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2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2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2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2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2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2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2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2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2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2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2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2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2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2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2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2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2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2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2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2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2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2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2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2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2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2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2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2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2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2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2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2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2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2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2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2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2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2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2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2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2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2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2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2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2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2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2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2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2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2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2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2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2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2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2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2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2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2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2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2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2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2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2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2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2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2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2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2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2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2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2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2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2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2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2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2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2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2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2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2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2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2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2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2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2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2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2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2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2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2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2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2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2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2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2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2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2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2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2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2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2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2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2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2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2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2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2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2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2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2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2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2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2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2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2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2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2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2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2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2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2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2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2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2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2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2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2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2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2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2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2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2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2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2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2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2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2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2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2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2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2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2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2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2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2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2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2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2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2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2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2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2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2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2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2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2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2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2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2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2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2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2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2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2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2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2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2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2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2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2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2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2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2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2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2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2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2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2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2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2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2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2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2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2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2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2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2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2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2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2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2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2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2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2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2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2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2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2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2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2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2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2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2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2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2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2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2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2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2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2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2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2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2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2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2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2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2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2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2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2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2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2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2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2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2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2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2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2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2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2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2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2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2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2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2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2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2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2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2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2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2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2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2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2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2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2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2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2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2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2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2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2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2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2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2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2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2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2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4">
    <mergeCell ref="A10:L12"/>
    <mergeCell ref="A6:L6"/>
    <mergeCell ref="A7:L7"/>
    <mergeCell ref="A8:L8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Z1000"/>
  <sheetViews>
    <sheetView topLeftCell="C22" workbookViewId="0">
      <selection activeCell="A10" sqref="A10:I12"/>
    </sheetView>
  </sheetViews>
  <sheetFormatPr baseColWidth="10" defaultColWidth="14.42578125" defaultRowHeight="15" customHeight="1"/>
  <cols>
    <col min="1" max="1" width="1.7109375" hidden="1" customWidth="1"/>
    <col min="2" max="2" width="1.85546875" hidden="1" customWidth="1"/>
    <col min="3" max="3" width="8.42578125" customWidth="1"/>
    <col min="4" max="4" width="12.140625" customWidth="1"/>
    <col min="5" max="5" width="15.5703125" customWidth="1"/>
    <col min="6" max="6" width="14.140625" customWidth="1"/>
    <col min="7" max="7" width="10.5703125" customWidth="1"/>
    <col min="8" max="8" width="14.140625" customWidth="1"/>
    <col min="9" max="9" width="4" customWidth="1"/>
    <col min="10" max="26" width="11.42578125" customWidth="1"/>
  </cols>
  <sheetData>
    <row r="1" spans="1:26" ht="12.75" customHeight="1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2.75" customHeight="1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2.7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4.25" customHeight="1">
      <c r="A6" s="292" t="s">
        <v>0</v>
      </c>
      <c r="B6" s="296"/>
      <c r="C6" s="296"/>
      <c r="D6" s="296"/>
      <c r="E6" s="296"/>
      <c r="F6" s="296"/>
      <c r="G6" s="296"/>
      <c r="H6" s="296"/>
      <c r="I6" s="296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293" t="s">
        <v>1</v>
      </c>
      <c r="B7" s="291"/>
      <c r="C7" s="291"/>
      <c r="D7" s="291"/>
      <c r="E7" s="291"/>
      <c r="F7" s="291"/>
      <c r="G7" s="291"/>
      <c r="H7" s="291"/>
      <c r="I7" s="29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5.75" customHeight="1">
      <c r="A8" s="311" t="s">
        <v>2</v>
      </c>
      <c r="B8" s="291"/>
      <c r="C8" s="291"/>
      <c r="D8" s="291"/>
      <c r="E8" s="291"/>
      <c r="F8" s="291"/>
      <c r="G8" s="291"/>
      <c r="H8" s="291"/>
      <c r="I8" s="29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11"/>
      <c r="B9" s="11"/>
      <c r="C9" s="11"/>
      <c r="D9" s="11"/>
      <c r="E9" s="3"/>
      <c r="F9" s="3"/>
      <c r="G9" s="3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8.75" customHeight="1">
      <c r="A10" s="300" t="s">
        <v>405</v>
      </c>
      <c r="B10" s="300"/>
      <c r="C10" s="300"/>
      <c r="D10" s="300"/>
      <c r="E10" s="300"/>
      <c r="F10" s="300"/>
      <c r="G10" s="300"/>
      <c r="H10" s="300"/>
      <c r="I10" s="300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9.5" customHeight="1">
      <c r="A12" s="300"/>
      <c r="B12" s="300"/>
      <c r="C12" s="300"/>
      <c r="D12" s="300"/>
      <c r="E12" s="300"/>
      <c r="F12" s="300"/>
      <c r="G12" s="300"/>
      <c r="H12" s="300"/>
      <c r="I12" s="300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8.75" customHeight="1">
      <c r="A13" s="11"/>
      <c r="B13" s="11"/>
      <c r="C13" s="11"/>
      <c r="D13" s="213" t="s">
        <v>56</v>
      </c>
      <c r="E13" s="216" t="s">
        <v>107</v>
      </c>
      <c r="F13" s="216" t="s">
        <v>108</v>
      </c>
      <c r="G13" s="216" t="s">
        <v>109</v>
      </c>
      <c r="H13" s="215" t="s">
        <v>64</v>
      </c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5" customHeight="1">
      <c r="A14" s="11"/>
      <c r="B14" s="11"/>
      <c r="C14" s="11"/>
      <c r="D14" s="65" t="s">
        <v>10</v>
      </c>
      <c r="E14" s="61">
        <v>86</v>
      </c>
      <c r="F14" s="61">
        <v>47</v>
      </c>
      <c r="G14" s="61">
        <v>7</v>
      </c>
      <c r="H14" s="66">
        <f t="shared" ref="H14:H25" si="0">SUM(E14:G14)</f>
        <v>140</v>
      </c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5" customHeight="1">
      <c r="A15" s="11"/>
      <c r="B15" s="11"/>
      <c r="C15" s="11"/>
      <c r="D15" s="65" t="s">
        <v>11</v>
      </c>
      <c r="E15" s="61">
        <v>69</v>
      </c>
      <c r="F15" s="61">
        <v>35</v>
      </c>
      <c r="G15" s="61">
        <v>19</v>
      </c>
      <c r="H15" s="66">
        <f t="shared" si="0"/>
        <v>123</v>
      </c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5" customHeight="1">
      <c r="A16" s="11"/>
      <c r="B16" s="11"/>
      <c r="C16" s="11"/>
      <c r="D16" s="65" t="s">
        <v>12</v>
      </c>
      <c r="E16" s="73">
        <v>99</v>
      </c>
      <c r="F16" s="73">
        <v>33</v>
      </c>
      <c r="G16" s="61">
        <v>19</v>
      </c>
      <c r="H16" s="66">
        <f t="shared" si="0"/>
        <v>151</v>
      </c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5" customHeight="1">
      <c r="A17" s="11"/>
      <c r="B17" s="11"/>
      <c r="C17" s="11"/>
      <c r="D17" s="65" t="s">
        <v>13</v>
      </c>
      <c r="E17" s="61">
        <v>72</v>
      </c>
      <c r="F17" s="61">
        <v>31</v>
      </c>
      <c r="G17" s="61">
        <v>21</v>
      </c>
      <c r="H17" s="66">
        <f t="shared" si="0"/>
        <v>124</v>
      </c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5" customHeight="1">
      <c r="A18" s="11"/>
      <c r="B18" s="11"/>
      <c r="C18" s="11"/>
      <c r="D18" s="65" t="s">
        <v>14</v>
      </c>
      <c r="E18" s="61">
        <v>77</v>
      </c>
      <c r="F18" s="61">
        <v>50</v>
      </c>
      <c r="G18" s="61">
        <v>18</v>
      </c>
      <c r="H18" s="66">
        <f t="shared" si="0"/>
        <v>145</v>
      </c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5" customHeight="1">
      <c r="A19" s="11"/>
      <c r="B19" s="11"/>
      <c r="C19" s="11"/>
      <c r="D19" s="65" t="s">
        <v>15</v>
      </c>
      <c r="E19" s="61">
        <v>67</v>
      </c>
      <c r="F19" s="61">
        <v>38</v>
      </c>
      <c r="G19" s="61">
        <v>25</v>
      </c>
      <c r="H19" s="66">
        <f t="shared" si="0"/>
        <v>130</v>
      </c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5" customHeight="1">
      <c r="A20" s="11"/>
      <c r="B20" s="11"/>
      <c r="C20" s="11"/>
      <c r="D20" s="65" t="s">
        <v>16</v>
      </c>
      <c r="E20" s="61">
        <v>86</v>
      </c>
      <c r="F20" s="61">
        <v>39</v>
      </c>
      <c r="G20" s="61">
        <v>18</v>
      </c>
      <c r="H20" s="66">
        <f t="shared" si="0"/>
        <v>143</v>
      </c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5" customHeight="1">
      <c r="A21" s="11"/>
      <c r="B21" s="11"/>
      <c r="C21" s="11"/>
      <c r="D21" s="65" t="s">
        <v>17</v>
      </c>
      <c r="E21" s="61">
        <v>89</v>
      </c>
      <c r="F21" s="61">
        <v>28</v>
      </c>
      <c r="G21" s="61">
        <v>24</v>
      </c>
      <c r="H21" s="66">
        <f t="shared" si="0"/>
        <v>141</v>
      </c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5" customHeight="1">
      <c r="A22" s="11"/>
      <c r="B22" s="11"/>
      <c r="C22" s="11"/>
      <c r="D22" s="65" t="s">
        <v>18</v>
      </c>
      <c r="E22" s="61">
        <v>69</v>
      </c>
      <c r="F22" s="61">
        <v>26</v>
      </c>
      <c r="G22" s="61">
        <v>16</v>
      </c>
      <c r="H22" s="66">
        <f t="shared" si="0"/>
        <v>111</v>
      </c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5" customHeight="1">
      <c r="A23" s="11"/>
      <c r="B23" s="11"/>
      <c r="C23" s="11"/>
      <c r="D23" s="65" t="s">
        <v>19</v>
      </c>
      <c r="E23" s="61">
        <v>79</v>
      </c>
      <c r="F23" s="61">
        <v>29</v>
      </c>
      <c r="G23" s="61">
        <v>15</v>
      </c>
      <c r="H23" s="66">
        <f t="shared" si="0"/>
        <v>123</v>
      </c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5" customHeight="1">
      <c r="A24" s="11"/>
      <c r="B24" s="11"/>
      <c r="C24" s="11"/>
      <c r="D24" s="65" t="s">
        <v>20</v>
      </c>
      <c r="E24" s="68">
        <v>59</v>
      </c>
      <c r="F24" s="68">
        <v>29</v>
      </c>
      <c r="G24" s="68">
        <v>10</v>
      </c>
      <c r="H24" s="66">
        <f t="shared" si="0"/>
        <v>98</v>
      </c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5" customHeight="1">
      <c r="A25" s="11"/>
      <c r="B25" s="11"/>
      <c r="C25" s="11"/>
      <c r="D25" s="65" t="s">
        <v>21</v>
      </c>
      <c r="E25" s="63">
        <v>70</v>
      </c>
      <c r="F25" s="63">
        <v>52</v>
      </c>
      <c r="G25" s="63">
        <v>11</v>
      </c>
      <c r="H25" s="66">
        <f t="shared" si="0"/>
        <v>133</v>
      </c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9.5" customHeight="1">
      <c r="A26" s="11"/>
      <c r="B26" s="11"/>
      <c r="C26" s="11"/>
      <c r="D26" s="71" t="s">
        <v>28</v>
      </c>
      <c r="E26" s="72">
        <f t="shared" ref="E26:H26" si="1">SUM(E14:E25)</f>
        <v>922</v>
      </c>
      <c r="F26" s="72">
        <f t="shared" si="1"/>
        <v>437</v>
      </c>
      <c r="G26" s="72">
        <f t="shared" si="1"/>
        <v>203</v>
      </c>
      <c r="H26" s="7">
        <f t="shared" si="1"/>
        <v>1562</v>
      </c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7.25" customHeight="1">
      <c r="A27" s="11"/>
      <c r="B27" s="11"/>
      <c r="C27" s="11"/>
      <c r="D27" s="2" t="s">
        <v>110</v>
      </c>
      <c r="E27" s="35"/>
      <c r="F27" s="35"/>
      <c r="G27" s="35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2.75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2.75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2.75" customHeight="1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2.75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2.75" customHeight="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2.75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2.7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64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2.7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2.7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2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2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2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2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2.7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2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2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2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2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2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2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2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2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2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2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2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2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2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2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2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2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2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2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2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2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2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2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2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2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2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2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2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2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2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2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2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2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2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2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2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2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2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2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2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2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2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2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2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2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2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2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2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2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2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2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2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2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2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2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2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2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2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2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2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2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2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2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2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2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2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2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2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2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2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2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2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2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2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2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2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2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2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2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2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2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2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2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2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2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2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2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2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2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2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2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2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2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2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2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2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2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2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2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2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2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2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2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2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2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2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2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2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2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2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2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2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2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2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2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2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2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2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2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2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2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2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2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2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2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2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2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2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2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2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2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2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2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2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2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2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2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2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2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2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2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2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2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2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2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2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2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2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2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2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2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2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2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2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2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2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2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2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2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2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2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2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2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2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2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2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2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2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2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2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2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2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2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2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2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2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2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2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2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2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2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2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2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2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2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2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2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2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2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2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2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2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2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2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2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2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2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2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2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2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2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2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2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2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2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2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2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2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2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2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2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2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2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2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2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2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2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2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2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2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2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2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2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2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2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2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2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2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2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2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2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2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2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2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2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2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2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2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2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2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2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2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2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2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2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2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2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2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2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2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2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2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2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2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2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2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2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2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2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2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2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2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2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2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2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2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2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2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2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2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2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2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2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2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2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2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2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2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2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2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2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2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2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2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2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2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2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2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2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2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2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2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2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2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2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2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2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2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2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2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2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2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2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2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2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2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2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2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2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2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2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2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2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2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2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2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2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2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2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2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2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2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2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2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2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2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2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2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2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2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2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2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2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2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2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2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2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2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2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2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2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2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2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2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2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2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2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2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2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2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2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2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2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2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2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2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2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2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2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2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2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2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2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2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2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2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2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2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2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2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2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2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2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2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2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2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2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2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2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2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2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2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2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2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2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2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2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2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2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2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2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2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2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2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2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2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2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2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2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2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2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2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2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2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2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2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2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2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2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2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2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2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2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2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2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2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2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2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2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2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2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2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2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2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2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2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2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2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2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2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2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2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2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2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2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2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2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2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2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2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2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2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2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2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2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2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2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2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2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2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2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2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2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2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2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2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2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2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2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2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2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2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2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2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2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2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2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2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2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2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2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2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2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2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2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2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2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2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2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2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2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2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2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2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2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2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2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2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2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2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2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2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2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2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2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2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2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2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2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2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2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2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2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2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2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2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2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2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2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2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2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2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2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2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2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2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2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2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2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2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2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2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2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2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2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2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2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2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2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2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2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2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2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2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2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2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2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2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2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2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2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2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2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2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2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2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2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2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2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2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2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2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2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2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2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2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2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2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2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2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2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2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2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2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2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2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2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2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2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2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2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2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2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2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2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2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2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2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2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2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2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2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2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2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2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2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2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2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2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2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2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2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2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2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2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2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2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2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2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2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2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2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2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2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2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2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2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2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2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2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2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2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2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2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2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2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2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2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2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2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2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2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2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2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2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2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2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2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2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2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2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2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2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2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2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2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2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2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2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2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2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2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2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2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2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2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2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2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2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2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2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2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2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2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2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2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2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2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2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2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2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2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2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2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2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2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2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2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2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2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2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2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2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2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2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2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2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2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2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2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2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2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2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2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2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2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2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2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2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2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2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2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2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2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2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2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2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2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2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2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2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2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2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2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2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2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2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2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2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2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2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2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2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2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2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2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2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2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2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2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2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2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2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2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2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2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2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2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2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2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2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2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2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2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2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2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2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2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2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2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2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2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2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2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2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2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2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2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2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2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2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2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2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2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2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2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2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2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2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2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2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2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2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2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2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2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2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2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2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2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2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2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2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2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2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2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2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2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2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2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2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2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2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2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2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2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2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2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2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2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2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2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2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2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2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2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2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2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2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2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2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2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2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2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2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2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2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2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2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2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2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2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2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2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2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2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2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2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2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2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2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2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2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2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2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2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2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2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2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2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2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2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2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2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2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2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2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2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2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2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2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2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2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2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2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4">
    <mergeCell ref="A10:I12"/>
    <mergeCell ref="A6:I6"/>
    <mergeCell ref="A7:I7"/>
    <mergeCell ref="A8:I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topLeftCell="C28" workbookViewId="0">
      <selection activeCell="M41" sqref="M41"/>
    </sheetView>
  </sheetViews>
  <sheetFormatPr baseColWidth="10" defaultColWidth="14.42578125" defaultRowHeight="15" customHeight="1"/>
  <cols>
    <col min="1" max="1" width="1.7109375" hidden="1" customWidth="1"/>
    <col min="2" max="2" width="1.85546875" hidden="1" customWidth="1"/>
    <col min="3" max="3" width="4.5703125" customWidth="1"/>
    <col min="4" max="4" width="11.85546875" customWidth="1"/>
    <col min="5" max="5" width="15.5703125" customWidth="1"/>
    <col min="6" max="6" width="16.5703125" customWidth="1"/>
    <col min="7" max="7" width="12.85546875" customWidth="1"/>
    <col min="8" max="8" width="14.140625" customWidth="1"/>
    <col min="9" max="9" width="4" customWidth="1"/>
    <col min="10" max="26" width="11.42578125" customWidth="1"/>
  </cols>
  <sheetData>
    <row r="1" spans="1:26" ht="12.75" customHeight="1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2.75" customHeight="1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2.7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5" customHeight="1">
      <c r="A6" s="292" t="s">
        <v>0</v>
      </c>
      <c r="B6" s="296"/>
      <c r="C6" s="296"/>
      <c r="D6" s="296"/>
      <c r="E6" s="296"/>
      <c r="F6" s="296"/>
      <c r="G6" s="296"/>
      <c r="H6" s="296"/>
      <c r="I6" s="296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293" t="s">
        <v>1</v>
      </c>
      <c r="B7" s="291"/>
      <c r="C7" s="291"/>
      <c r="D7" s="291"/>
      <c r="E7" s="291"/>
      <c r="F7" s="291"/>
      <c r="G7" s="291"/>
      <c r="H7" s="291"/>
      <c r="I7" s="29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5.75" customHeight="1">
      <c r="A8" s="311" t="s">
        <v>2</v>
      </c>
      <c r="B8" s="291"/>
      <c r="C8" s="291"/>
      <c r="D8" s="291"/>
      <c r="E8" s="291"/>
      <c r="F8" s="291"/>
      <c r="G8" s="291"/>
      <c r="H8" s="291"/>
      <c r="I8" s="29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11"/>
      <c r="B9" s="11"/>
      <c r="C9" s="11"/>
      <c r="D9" s="11"/>
      <c r="E9" s="3"/>
      <c r="F9" s="3"/>
      <c r="G9" s="3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8.75" customHeight="1">
      <c r="A10" s="300" t="s">
        <v>406</v>
      </c>
      <c r="B10" s="300"/>
      <c r="C10" s="300"/>
      <c r="D10" s="300"/>
      <c r="E10" s="300"/>
      <c r="F10" s="300"/>
      <c r="G10" s="300"/>
      <c r="H10" s="300"/>
      <c r="I10" s="300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9.5" customHeight="1">
      <c r="A12" s="300"/>
      <c r="B12" s="300"/>
      <c r="C12" s="300"/>
      <c r="D12" s="300"/>
      <c r="E12" s="300"/>
      <c r="F12" s="300"/>
      <c r="G12" s="300"/>
      <c r="H12" s="300"/>
      <c r="I12" s="300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8.75" customHeight="1">
      <c r="A13" s="11"/>
      <c r="B13" s="11"/>
      <c r="C13" s="11"/>
      <c r="D13" s="213" t="s">
        <v>56</v>
      </c>
      <c r="E13" s="216" t="s">
        <v>111</v>
      </c>
      <c r="F13" s="216" t="s">
        <v>112</v>
      </c>
      <c r="G13" s="216" t="s">
        <v>53</v>
      </c>
      <c r="H13" s="215" t="s">
        <v>64</v>
      </c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5" customHeight="1">
      <c r="A14" s="11"/>
      <c r="B14" s="11"/>
      <c r="C14" s="11"/>
      <c r="D14" s="65" t="s">
        <v>10</v>
      </c>
      <c r="E14" s="73">
        <v>43</v>
      </c>
      <c r="F14" s="73">
        <v>90</v>
      </c>
      <c r="G14" s="73">
        <v>7</v>
      </c>
      <c r="H14" s="66">
        <f t="shared" ref="H14:H25" si="0">SUM(E14:G14)</f>
        <v>140</v>
      </c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5" customHeight="1">
      <c r="A15" s="11"/>
      <c r="B15" s="11"/>
      <c r="C15" s="11"/>
      <c r="D15" s="65" t="s">
        <v>11</v>
      </c>
      <c r="E15" s="73">
        <v>42</v>
      </c>
      <c r="F15" s="73">
        <v>72</v>
      </c>
      <c r="G15" s="73">
        <v>9</v>
      </c>
      <c r="H15" s="66">
        <f t="shared" si="0"/>
        <v>123</v>
      </c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5" customHeight="1">
      <c r="A16" s="11"/>
      <c r="B16" s="11"/>
      <c r="C16" s="11"/>
      <c r="D16" s="65" t="s">
        <v>12</v>
      </c>
      <c r="E16" s="73">
        <v>43</v>
      </c>
      <c r="F16" s="73">
        <v>105</v>
      </c>
      <c r="G16" s="73">
        <v>3</v>
      </c>
      <c r="H16" s="66">
        <f t="shared" si="0"/>
        <v>151</v>
      </c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5" customHeight="1">
      <c r="A17" s="11"/>
      <c r="B17" s="11"/>
      <c r="C17" s="11"/>
      <c r="D17" s="65" t="s">
        <v>13</v>
      </c>
      <c r="E17" s="73">
        <v>44</v>
      </c>
      <c r="F17" s="73">
        <v>74</v>
      </c>
      <c r="G17" s="73">
        <v>6</v>
      </c>
      <c r="H17" s="66">
        <f t="shared" si="0"/>
        <v>124</v>
      </c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5" customHeight="1">
      <c r="A18" s="11"/>
      <c r="B18" s="11"/>
      <c r="C18" s="11"/>
      <c r="D18" s="65" t="s">
        <v>14</v>
      </c>
      <c r="E18" s="73">
        <v>57</v>
      </c>
      <c r="F18" s="73">
        <v>85</v>
      </c>
      <c r="G18" s="73">
        <v>3</v>
      </c>
      <c r="H18" s="66">
        <f t="shared" si="0"/>
        <v>145</v>
      </c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5" customHeight="1">
      <c r="A19" s="11"/>
      <c r="B19" s="11"/>
      <c r="C19" s="11"/>
      <c r="D19" s="65" t="s">
        <v>15</v>
      </c>
      <c r="E19" s="73">
        <v>50</v>
      </c>
      <c r="F19" s="73">
        <v>73</v>
      </c>
      <c r="G19" s="73">
        <v>7</v>
      </c>
      <c r="H19" s="66">
        <f t="shared" si="0"/>
        <v>130</v>
      </c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5" customHeight="1">
      <c r="A20" s="11"/>
      <c r="B20" s="11"/>
      <c r="C20" s="11"/>
      <c r="D20" s="65" t="s">
        <v>16</v>
      </c>
      <c r="E20" s="73">
        <v>53</v>
      </c>
      <c r="F20" s="73">
        <v>87</v>
      </c>
      <c r="G20" s="73">
        <v>3</v>
      </c>
      <c r="H20" s="66">
        <f t="shared" si="0"/>
        <v>143</v>
      </c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5" customHeight="1">
      <c r="A21" s="11"/>
      <c r="B21" s="11"/>
      <c r="C21" s="11"/>
      <c r="D21" s="65" t="s">
        <v>17</v>
      </c>
      <c r="E21" s="73">
        <v>56</v>
      </c>
      <c r="F21" s="73">
        <v>80</v>
      </c>
      <c r="G21" s="73">
        <v>5</v>
      </c>
      <c r="H21" s="66">
        <f t="shared" si="0"/>
        <v>141</v>
      </c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5" customHeight="1">
      <c r="A22" s="11"/>
      <c r="B22" s="11"/>
      <c r="C22" s="11"/>
      <c r="D22" s="65" t="s">
        <v>18</v>
      </c>
      <c r="E22" s="73">
        <v>52</v>
      </c>
      <c r="F22" s="73">
        <v>53</v>
      </c>
      <c r="G22" s="73">
        <v>6</v>
      </c>
      <c r="H22" s="66">
        <f t="shared" si="0"/>
        <v>111</v>
      </c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5" customHeight="1">
      <c r="A23" s="11"/>
      <c r="B23" s="11"/>
      <c r="C23" s="11"/>
      <c r="D23" s="65" t="s">
        <v>19</v>
      </c>
      <c r="E23" s="73">
        <v>42</v>
      </c>
      <c r="F23" s="73">
        <v>79</v>
      </c>
      <c r="G23" s="73">
        <v>2</v>
      </c>
      <c r="H23" s="66">
        <f t="shared" si="0"/>
        <v>123</v>
      </c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5" customHeight="1">
      <c r="A24" s="11"/>
      <c r="B24" s="11"/>
      <c r="C24" s="11"/>
      <c r="D24" s="65" t="s">
        <v>20</v>
      </c>
      <c r="E24" s="68">
        <v>34</v>
      </c>
      <c r="F24" s="68">
        <v>54</v>
      </c>
      <c r="G24" s="68">
        <v>10</v>
      </c>
      <c r="H24" s="66">
        <f t="shared" si="0"/>
        <v>98</v>
      </c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5" customHeight="1">
      <c r="A25" s="11"/>
      <c r="B25" s="11"/>
      <c r="C25" s="11"/>
      <c r="D25" s="65" t="s">
        <v>21</v>
      </c>
      <c r="E25" s="63">
        <v>46</v>
      </c>
      <c r="F25" s="63">
        <v>79</v>
      </c>
      <c r="G25" s="63">
        <v>8</v>
      </c>
      <c r="H25" s="66">
        <f t="shared" si="0"/>
        <v>133</v>
      </c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9.5" customHeight="1">
      <c r="A26" s="11"/>
      <c r="B26" s="11"/>
      <c r="C26" s="11"/>
      <c r="D26" s="71" t="s">
        <v>28</v>
      </c>
      <c r="E26" s="72">
        <f t="shared" ref="E26:H26" si="1">SUM(E14:E25)</f>
        <v>562</v>
      </c>
      <c r="F26" s="72">
        <f t="shared" si="1"/>
        <v>931</v>
      </c>
      <c r="G26" s="72">
        <f t="shared" si="1"/>
        <v>69</v>
      </c>
      <c r="H26" s="7">
        <f t="shared" si="1"/>
        <v>1562</v>
      </c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7.25" customHeight="1">
      <c r="A27" s="11"/>
      <c r="B27" s="11"/>
      <c r="C27" s="11"/>
      <c r="D27" s="2" t="s">
        <v>113</v>
      </c>
      <c r="E27" s="35"/>
      <c r="F27" s="35"/>
      <c r="G27" s="35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2.75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2.75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2.75" customHeight="1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2.75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2.75" customHeight="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2.75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2.7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64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2.7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2.7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2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2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2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2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2.7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2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2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2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2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2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2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2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2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2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2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2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2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2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2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2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2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2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2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2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2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2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2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2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2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2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2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2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2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2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2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2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2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2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2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2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2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2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2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2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2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2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2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2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2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2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2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2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2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2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2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2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2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2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2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2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2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2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2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2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2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2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2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2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2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2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2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2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2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2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2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2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2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2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2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2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2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2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2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2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2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2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2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2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2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2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2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2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2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2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2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2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2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2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2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2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2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2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2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2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2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2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2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2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2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2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2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2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2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2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2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2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2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2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2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2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2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2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2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2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2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2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2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2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2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2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2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2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2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2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2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2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2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2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2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2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2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2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2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2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2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2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2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2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2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2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2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2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2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2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2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2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2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2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2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2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2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2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2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2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2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2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2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2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2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2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2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2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2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2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2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2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2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2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2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2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2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2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2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2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2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2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2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2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2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2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2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2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2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2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2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2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2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2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2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2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2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2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2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2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2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2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2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2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2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2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2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2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2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2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2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2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2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2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2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2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2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2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2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2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2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2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2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2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2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2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2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2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2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2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2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2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2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2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2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2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2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2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2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2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2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2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2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2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2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2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2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2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2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2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2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2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2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2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2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2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2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2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2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2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2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2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2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2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2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2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2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2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2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2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2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2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2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2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2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2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2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2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2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2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2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2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2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2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2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2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2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2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2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2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2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2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2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2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2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2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2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2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2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2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2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2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2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2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2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2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2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2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2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2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2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2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2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2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2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2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2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2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2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2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2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2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2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2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2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2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2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2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2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2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2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2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2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2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2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2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2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2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2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2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2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2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2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2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2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2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2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2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2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2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2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2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2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2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2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2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2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2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2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2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2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2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2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2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2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2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2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2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2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2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2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2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2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2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2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2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2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2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2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2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2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2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2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2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2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2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2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2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2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2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2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2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2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2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2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2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2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2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2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2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2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2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2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2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2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2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2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2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2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2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2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2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2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2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2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2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2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2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2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2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2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2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2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2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2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2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2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2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2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2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2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2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2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2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2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2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2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2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2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2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2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2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2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2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2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2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2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2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2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2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2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2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2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2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2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2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2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2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2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2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2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2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2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2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2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2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2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2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2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2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2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2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2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2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2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2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2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2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2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2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2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2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2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2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2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2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2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2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2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2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2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2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2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2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2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2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2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2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2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2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2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2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2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2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2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2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2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2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2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2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2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2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2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2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2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2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2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2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2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2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2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2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2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2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2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2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2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2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2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2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2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2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2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2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2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2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2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2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2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2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2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2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2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2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2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2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2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2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2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2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2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2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2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2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2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2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2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2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2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2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2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2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2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2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2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2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2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2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2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2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2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2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2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2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2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2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2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2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2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2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2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2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2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2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2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2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2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2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2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2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2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2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2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2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2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2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2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2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2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2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2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2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2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2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2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2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2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2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2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2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2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2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2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2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2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2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2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2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2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2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2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2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2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2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2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2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2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2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2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2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2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2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2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2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2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2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2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2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2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2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2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2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2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2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2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2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2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2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2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2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2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2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2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2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2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2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2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2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2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2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2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2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2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2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2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2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2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2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2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2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2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2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2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2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2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2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2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2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2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2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2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2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2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2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2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2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2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2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2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2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2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2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2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2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2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2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2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2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2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2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2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2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2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2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2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2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2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2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2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2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2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2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2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2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2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2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2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2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2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2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2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2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2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2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2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2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2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2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2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2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2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2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2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2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2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2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2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2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2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2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2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2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2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2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2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2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2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2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2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2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2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2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2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2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2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2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2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2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2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2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2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2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2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2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2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2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2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2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2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2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2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2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2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2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2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2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2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2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2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2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2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2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2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2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2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2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2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2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2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2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2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2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2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2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2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2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2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2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2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2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2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2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2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2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2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2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2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2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2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2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2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2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2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2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2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2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2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2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2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2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2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2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2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2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2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2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2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2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2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2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2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2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2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2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2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2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2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2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2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2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2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2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2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2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2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4">
    <mergeCell ref="A6:I6"/>
    <mergeCell ref="A7:I7"/>
    <mergeCell ref="A8:I8"/>
    <mergeCell ref="A10:I1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HABITANTES</vt:lpstr>
      <vt:lpstr>SEXO</vt:lpstr>
      <vt:lpstr>Circunstancia</vt:lpstr>
      <vt:lpstr>DIASRD</vt:lpstr>
      <vt:lpstr>DIASSD</vt:lpstr>
      <vt:lpstr>DIASD</vt:lpstr>
      <vt:lpstr>DIASST</vt:lpstr>
      <vt:lpstr>ARMASRD</vt:lpstr>
      <vt:lpstr>HORARD</vt:lpstr>
      <vt:lpstr>EDADRD</vt:lpstr>
      <vt:lpstr>54</vt:lpstr>
      <vt:lpstr>55</vt:lpstr>
      <vt:lpstr>AÑOS 2016</vt:lpstr>
      <vt:lpstr>PROVINCIAS 2015-16 (2)</vt:lpstr>
      <vt:lpstr>SD</vt:lpstr>
      <vt:lpstr>DN</vt:lpstr>
      <vt:lpstr>STG</vt:lpstr>
      <vt:lpstr>45 (2)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Nelisa Ogando Adames</dc:creator>
  <cp:lastModifiedBy>Jonathan Munoz Paulino</cp:lastModifiedBy>
  <cp:lastPrinted>2018-07-11T15:25:55Z</cp:lastPrinted>
  <dcterms:created xsi:type="dcterms:W3CDTF">2018-02-07T20:52:53Z</dcterms:created>
  <dcterms:modified xsi:type="dcterms:W3CDTF">2018-07-11T16:44:42Z</dcterms:modified>
</cp:coreProperties>
</file>