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7530" windowHeight="4815" tabRatio="773" firstSheet="1" activeTab="1"/>
  </bookViews>
  <sheets>
    <sheet name="S_Comparaciónes" sheetId="1" r:id="rId1"/>
    <sheet name="T_Comparación  (P.N.-INACIF)" sheetId="2" r:id="rId2"/>
    <sheet name="Comparacion entre ML y PN" sheetId="3" r:id="rId3"/>
    <sheet name="Comparacion entre ML y PN (2)" sheetId="4" r:id="rId4"/>
    <sheet name="Totales SD, DN y S (2)" sheetId="5" r:id="rId5"/>
    <sheet name="T_Circunstancias RD" sheetId="6" r:id="rId6"/>
    <sheet name="T_RD Edad " sheetId="7" r:id="rId7"/>
    <sheet name="T_Comparacion Meses PN " sheetId="8" r:id="rId8"/>
    <sheet name="Tasa Sin muertos PN" sheetId="9" r:id="rId9"/>
    <sheet name="Tasa Intercambios de Disparos" sheetId="10" r:id="rId10"/>
    <sheet name="Comparacion Meses" sheetId="11" r:id="rId11"/>
    <sheet name="Comparacion Meses PN" sheetId="12" r:id="rId12"/>
    <sheet name="Muertes Violentas" sheetId="13" r:id="rId13"/>
    <sheet name="T_SD Barrios (2)" sheetId="14" r:id="rId14"/>
    <sheet name="DN Barrios (2)" sheetId="15" r:id="rId15"/>
    <sheet name="Santiago Barrios (2)" sheetId="16" r:id="rId16"/>
  </sheets>
  <definedNames>
    <definedName name="_xlnm.Print_Area" localSheetId="2">'Comparacion entre ML y PN'!$A$3:$AA$40</definedName>
    <definedName name="_xlnm.Print_Area" localSheetId="3">'Comparacion entre ML y PN (2)'!#REF!</definedName>
    <definedName name="_xlnm.Print_Area" localSheetId="10">'Comparacion Meses'!$A$1:$G$55</definedName>
    <definedName name="_xlnm.Print_Area" localSheetId="14">'DN Barrios (2)'!$A$1:$N$73</definedName>
    <definedName name="_xlnm.Print_Area" localSheetId="9">'Tasa Intercambios de Disparos'!$A$1:$D$52</definedName>
    <definedName name="_xlnm.Print_Area" localSheetId="8">'Tasa Sin muertos PN'!$A$1:$D$49</definedName>
    <definedName name="_xlnm.Print_Area" localSheetId="4">'Totales SD, DN y S (2)'!$A$1:$Q$52</definedName>
  </definedNames>
  <calcPr fullCalcOnLoad="1"/>
</workbook>
</file>

<file path=xl/sharedStrings.xml><?xml version="1.0" encoding="utf-8"?>
<sst xmlns="http://schemas.openxmlformats.org/spreadsheetml/2006/main" count="652" uniqueCount="382">
  <si>
    <t>REPUBLICA DOMINICANA</t>
  </si>
  <si>
    <t>PROCURADURIA GENERAL DE LA REPUBLICA</t>
  </si>
  <si>
    <t>Año Nacional de la Recuperación</t>
  </si>
  <si>
    <t>TOTAL</t>
  </si>
  <si>
    <t>Indeterminados</t>
  </si>
  <si>
    <t>Provincia Santo Domingo</t>
  </si>
  <si>
    <t>Distrito Nacional</t>
  </si>
  <si>
    <t>Santiago</t>
  </si>
  <si>
    <t>TOTALES</t>
  </si>
  <si>
    <t>Datos Policia Nacional</t>
  </si>
  <si>
    <t>Datos Fiscalias</t>
  </si>
  <si>
    <t>MES</t>
  </si>
  <si>
    <t>cada provincia y el numero de homicidios registrados.</t>
  </si>
  <si>
    <t>DISTRITO NACIONAL</t>
  </si>
  <si>
    <t>SANTO DOMINGO</t>
  </si>
  <si>
    <t>AZUA</t>
  </si>
  <si>
    <t>BAHORUCO</t>
  </si>
  <si>
    <t>BARAHONA</t>
  </si>
  <si>
    <t>DAJABÓN</t>
  </si>
  <si>
    <t>DUARTE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</si>
  <si>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</si>
  <si>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</si>
  <si>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</si>
  <si>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</si>
  <si>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</si>
  <si>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</si>
  <si>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</si>
  <si>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MONTE CRISTI</t>
  </si>
  <si>
    <t>MONTE PLATA</t>
  </si>
  <si>
    <t>MONSEÑOR NOUEL</t>
  </si>
  <si>
    <t>PEDERNALES</t>
  </si>
  <si>
    <t>PUERTO PLATA</t>
  </si>
  <si>
    <t>PERAVIA</t>
  </si>
  <si>
    <t>SALCEDO</t>
  </si>
  <si>
    <t>SAMANA</t>
  </si>
  <si>
    <t>SAN JUAN</t>
  </si>
  <si>
    <t>SAN PEDRO DE M.</t>
  </si>
  <si>
    <t>SANTIAGO</t>
  </si>
  <si>
    <t>SANTIAGO ROD.</t>
  </si>
  <si>
    <t>VALVERDE</t>
  </si>
  <si>
    <t>JURISDICCIÓN</t>
  </si>
  <si>
    <t>Boca Chica</t>
  </si>
  <si>
    <t>Los Alcarrizos</t>
  </si>
  <si>
    <t>Sabana Perdida</t>
  </si>
  <si>
    <t>Villa Mella</t>
  </si>
  <si>
    <t>Cristo Rey</t>
  </si>
  <si>
    <t>Herrera</t>
  </si>
  <si>
    <t>Total</t>
  </si>
  <si>
    <t>Centro de Diversion</t>
  </si>
  <si>
    <t>Gualey</t>
  </si>
  <si>
    <t>21 a 30 años</t>
  </si>
  <si>
    <t>31 a 40 años</t>
  </si>
  <si>
    <t>41 a 50 años</t>
  </si>
  <si>
    <t>51 a 60 años</t>
  </si>
  <si>
    <t>Más de 61 años</t>
  </si>
  <si>
    <t>11 a 20 años</t>
  </si>
  <si>
    <t>Rencillas o Riñas</t>
  </si>
  <si>
    <t>Drogas</t>
  </si>
  <si>
    <t>El Almirante</t>
  </si>
  <si>
    <t>Los Mina</t>
  </si>
  <si>
    <t>Arroyo Hondo</t>
  </si>
  <si>
    <t>Feminicidios</t>
  </si>
  <si>
    <t>0-10 años</t>
  </si>
  <si>
    <t>Habitantes</t>
  </si>
  <si>
    <t>MARIA TRINIDAD S.</t>
  </si>
  <si>
    <t>Villa Consuelo</t>
  </si>
  <si>
    <t>Los Frailes</t>
  </si>
  <si>
    <t>Los Guaricanos</t>
  </si>
  <si>
    <t>Manoguayabo</t>
  </si>
  <si>
    <t>Mendoza</t>
  </si>
  <si>
    <t>San Luis</t>
  </si>
  <si>
    <t>San Isidro</t>
  </si>
  <si>
    <t>Los Tres Brazos</t>
  </si>
  <si>
    <t>Brisas del Este</t>
  </si>
  <si>
    <t>Villa Juana</t>
  </si>
  <si>
    <t>Agosto</t>
  </si>
  <si>
    <t>Urb. Italia</t>
  </si>
  <si>
    <t>Alma Rosa</t>
  </si>
  <si>
    <t>Hipodromo V. Centenario</t>
  </si>
  <si>
    <t>Los Trinitarios</t>
  </si>
  <si>
    <t>Los Tres Ojos</t>
  </si>
  <si>
    <t>Pedro Brand</t>
  </si>
  <si>
    <t>Villa Francisca</t>
  </si>
  <si>
    <t>Rafey</t>
  </si>
  <si>
    <t>Sector Nivaje</t>
  </si>
  <si>
    <t>Carretera Matanza</t>
  </si>
  <si>
    <t>Jacagua</t>
  </si>
  <si>
    <t>Reparto Peralta</t>
  </si>
  <si>
    <t>SEGÚN LAS CIRCUNSTANCIAS</t>
  </si>
  <si>
    <t>SEGÚN BARRIOS, SECTORES Y AVENIDAS</t>
  </si>
  <si>
    <t>Enero</t>
  </si>
  <si>
    <t>Marzo</t>
  </si>
  <si>
    <t>Abril</t>
  </si>
  <si>
    <t>Mayo</t>
  </si>
  <si>
    <t>Junio</t>
  </si>
  <si>
    <t>Julio</t>
  </si>
  <si>
    <t>Febrero</t>
  </si>
  <si>
    <t>Av. Circunvalacion</t>
  </si>
  <si>
    <t>Av. Estrella Sadhala</t>
  </si>
  <si>
    <t>Canela</t>
  </si>
  <si>
    <t>Herradura</t>
  </si>
  <si>
    <t>Los Pedotes</t>
  </si>
  <si>
    <t>Navarrete</t>
  </si>
  <si>
    <t>Pekin</t>
  </si>
  <si>
    <t>Puñal</t>
  </si>
  <si>
    <t>Rio La Lomita</t>
  </si>
  <si>
    <t>San Jose de las Matas</t>
  </si>
  <si>
    <t>Villa Gonzalez</t>
  </si>
  <si>
    <t>La Joya</t>
  </si>
  <si>
    <t>San Miguel</t>
  </si>
  <si>
    <t>Canabacoa</t>
  </si>
  <si>
    <t>San Antonio</t>
  </si>
  <si>
    <t>La Emboscada</t>
  </si>
  <si>
    <t>Autopista Duarte</t>
  </si>
  <si>
    <t>Bella Vista</t>
  </si>
  <si>
    <t>Ensanche Espaillat</t>
  </si>
  <si>
    <t>Ensanche Kennedy</t>
  </si>
  <si>
    <t>Moscoso Puello</t>
  </si>
  <si>
    <t>San Carlos</t>
  </si>
  <si>
    <t>Zona Colonial</t>
  </si>
  <si>
    <t>Av. Charles de Gaulle</t>
  </si>
  <si>
    <t>Av. Las Americas</t>
  </si>
  <si>
    <t>Carretera Mella</t>
  </si>
  <si>
    <t>El Tamarindo</t>
  </si>
  <si>
    <t>Engombe</t>
  </si>
  <si>
    <t>Guerra</t>
  </si>
  <si>
    <t>Invivienda</t>
  </si>
  <si>
    <t>La Cuaba</t>
  </si>
  <si>
    <t>La Malena</t>
  </si>
  <si>
    <t>La Victoria</t>
  </si>
  <si>
    <t>La Yuca</t>
  </si>
  <si>
    <t>Las Caobas</t>
  </si>
  <si>
    <t>Los 800</t>
  </si>
  <si>
    <t>Los Rios</t>
  </si>
  <si>
    <t>Haina</t>
  </si>
  <si>
    <t>Aut. San Isidro</t>
  </si>
  <si>
    <t>Av. 6 de Noviembre</t>
  </si>
  <si>
    <t>Av. San Vicente de Paul</t>
  </si>
  <si>
    <t>Batey Bienvenido</t>
  </si>
  <si>
    <t>Cansino</t>
  </si>
  <si>
    <t>Altos del Yaque</t>
  </si>
  <si>
    <t>Villa Marina</t>
  </si>
  <si>
    <t>María López</t>
  </si>
  <si>
    <t>Gurabo</t>
  </si>
  <si>
    <t>Tamboril</t>
  </si>
  <si>
    <t>Villa Esperanza</t>
  </si>
  <si>
    <t>Carcel de Santiago</t>
  </si>
  <si>
    <t>Av. Imbert</t>
  </si>
  <si>
    <t>Finca Swing</t>
  </si>
  <si>
    <t>Monte Adentro</t>
  </si>
  <si>
    <t>Hierbas de Culebra</t>
  </si>
  <si>
    <t>Jánico</t>
  </si>
  <si>
    <t>Av. Balaguer</t>
  </si>
  <si>
    <t>Callejón Los Pinquitos</t>
  </si>
  <si>
    <t>Hermanas Mirabal</t>
  </si>
  <si>
    <t>La Otra Banda</t>
  </si>
  <si>
    <t>La Tayota</t>
  </si>
  <si>
    <t>Los Ciruelitos</t>
  </si>
  <si>
    <t>Mamá Tingó</t>
  </si>
  <si>
    <t>Villa Cruz</t>
  </si>
  <si>
    <t>Muertos por PN y M. Fuera de Servicio</t>
  </si>
  <si>
    <t>Los Prados</t>
  </si>
  <si>
    <t>Reparto Consuelo</t>
  </si>
  <si>
    <t>La Trinitaria</t>
  </si>
  <si>
    <t>Los Alamos</t>
  </si>
  <si>
    <t>Los Jazmines</t>
  </si>
  <si>
    <t>Reparto del Este</t>
  </si>
  <si>
    <t>El Ejido</t>
  </si>
  <si>
    <t>Despertar</t>
  </si>
  <si>
    <t>Tierra Alta</t>
  </si>
  <si>
    <t>Villa Olga</t>
  </si>
  <si>
    <t>Buenos Aires</t>
  </si>
  <si>
    <t>Hato Mayor</t>
  </si>
  <si>
    <t>Licey al Medio</t>
  </si>
  <si>
    <t>Indeterminado</t>
  </si>
  <si>
    <t>La Barranquita</t>
  </si>
  <si>
    <t>Baito</t>
  </si>
  <si>
    <t>Pantoja</t>
  </si>
  <si>
    <t>Villa Duarte-Los Mameyes</t>
  </si>
  <si>
    <t>Los Jardines Metropol.</t>
  </si>
  <si>
    <t>Ago.</t>
  </si>
  <si>
    <t>Km. 10 1/2, 12-13 y 28 Las Americas</t>
  </si>
  <si>
    <t>Km. 9, 13-14, 18, 20, 24, 28 Aut. Dua.</t>
  </si>
  <si>
    <t>Los Prados Orientales</t>
  </si>
  <si>
    <t>Villa Liberación</t>
  </si>
  <si>
    <t>La Cienega</t>
  </si>
  <si>
    <t>Rio Yaque del Norte</t>
  </si>
  <si>
    <t>Sector Limonar</t>
  </si>
  <si>
    <t>*Victima de Robo o Atraco</t>
  </si>
  <si>
    <t>*Tratando de Robar o Atracar</t>
  </si>
  <si>
    <t>(*) No incluye accidentes de tránsito.</t>
  </si>
  <si>
    <t>(**) Incluyendo los intercambios de disparos por la P.N.</t>
  </si>
  <si>
    <t>TASA DE HOMICIDIOS POR CADA 100,000 HAB.*</t>
  </si>
  <si>
    <t>Robo o Atraco Hasta el mes de Julio</t>
  </si>
  <si>
    <t>Ene.</t>
  </si>
  <si>
    <t>Feb.</t>
  </si>
  <si>
    <t>Mar.</t>
  </si>
  <si>
    <t>Abr.</t>
  </si>
  <si>
    <t>May.</t>
  </si>
  <si>
    <t>Jun.</t>
  </si>
  <si>
    <t>Jul.</t>
  </si>
  <si>
    <t>Sep.</t>
  </si>
  <si>
    <t>Septiembre</t>
  </si>
  <si>
    <t>Disturbio</t>
  </si>
  <si>
    <t>Violació Sexual</t>
  </si>
  <si>
    <t>Hainamosa</t>
  </si>
  <si>
    <t>La Ureña</t>
  </si>
  <si>
    <t>Los Mameyes</t>
  </si>
  <si>
    <t>Ens. Ozama</t>
  </si>
  <si>
    <t>Palave</t>
  </si>
  <si>
    <t>24 de Abril</t>
  </si>
  <si>
    <t>Ens. Mella</t>
  </si>
  <si>
    <t>Urb. El Coral</t>
  </si>
  <si>
    <t>Parada Juan Bosco</t>
  </si>
  <si>
    <t>Hato del Yaque</t>
  </si>
  <si>
    <t>Las Colinas</t>
  </si>
  <si>
    <t>Sector Sabaneta</t>
  </si>
  <si>
    <t>Urb. Tomey</t>
  </si>
  <si>
    <t>Calle El Naranjo</t>
  </si>
  <si>
    <t>Ingenio Abajo</t>
  </si>
  <si>
    <t>El Bambu, La Virgen</t>
  </si>
  <si>
    <t>POLICIA NACIONAL</t>
  </si>
  <si>
    <t>MUERTES VIOLENTAS</t>
  </si>
  <si>
    <t>HOMICIDIOS E INTERCAMBIOS DE DISPAROS</t>
  </si>
  <si>
    <t xml:space="preserve"> HOMICIDIOS E INTERCAMBIOS DE DISPAROS</t>
  </si>
  <si>
    <t>MUERTES VIOLENTAS:</t>
  </si>
  <si>
    <t>CANTIDAD</t>
  </si>
  <si>
    <t>INACIF</t>
  </si>
  <si>
    <t>CIRCUNSTANCIAS</t>
  </si>
  <si>
    <r>
      <t xml:space="preserve">Fuente: </t>
    </r>
    <r>
      <rPr>
        <i/>
        <sz val="10"/>
        <rFont val="Trebuchet MS"/>
        <family val="2"/>
      </rPr>
      <t>Policía Nacional.</t>
    </r>
  </si>
  <si>
    <r>
      <t xml:space="preserve">Fuente: </t>
    </r>
    <r>
      <rPr>
        <i/>
        <sz val="10"/>
        <rFont val="Trebuchet MS"/>
        <family val="2"/>
      </rPr>
      <t>INACIF Y LA POLICÍA NACIONAL</t>
    </r>
  </si>
  <si>
    <t>EDAD</t>
  </si>
  <si>
    <t xml:space="preserve">SEGÚN LA EDAD DEL MUERTO </t>
  </si>
  <si>
    <t>BARRIO / SECTOR / AVENIDA</t>
  </si>
  <si>
    <t xml:space="preserve">HOMICIDIOS </t>
  </si>
  <si>
    <t>TASA DE HOMICIDIO POR CADA 100,000/HAB.</t>
  </si>
  <si>
    <t>* Muertes Violentas: Incluye Homicidio e intercambios de disparos P.N.</t>
  </si>
  <si>
    <t>Fuente: Policía Nacional</t>
  </si>
  <si>
    <t>TASA DE HOMICIDIOS</t>
  </si>
  <si>
    <t xml:space="preserve">TOTAL INTERCAMBIOS DE DISPAROS P.N. </t>
  </si>
  <si>
    <t>SEGÚN PROVINCIA</t>
  </si>
  <si>
    <t>PROVINCIA</t>
  </si>
  <si>
    <t xml:space="preserve">         MUERTES VIOLENTAS</t>
  </si>
  <si>
    <t>Centro Ciudad</t>
  </si>
  <si>
    <t>HOMICIDIOS</t>
  </si>
  <si>
    <t>INTERCAMBIO DE DISPAROS P.N.</t>
  </si>
  <si>
    <t>*NO INCLUYE INTERCAMBIOS DE DISPAROS P.N</t>
  </si>
  <si>
    <t xml:space="preserve">         .</t>
  </si>
  <si>
    <t>Fuente: POLICIA NACIONAL</t>
  </si>
  <si>
    <r>
      <t>Nota:</t>
    </r>
    <r>
      <rPr>
        <sz val="10"/>
        <rFont val="Book Antiqua"/>
        <family val="1"/>
      </rPr>
      <t xml:space="preserve"> Datos de poblacion según Proyeccion al 2005 de la ONE. (Poblacion aprox. 9,100,183 hab)</t>
    </r>
  </si>
  <si>
    <t>INTERCAMBIOS DE DISPAROS P.N</t>
  </si>
  <si>
    <t>TASA DE  INTERCAMBIOS DE DISPAROS P.N POR CADA 100,000/HAB.</t>
  </si>
  <si>
    <t>TASA DE MUERTES VIOLENTAS</t>
  </si>
  <si>
    <t>REPÚBLICA  DOMINICANA</t>
  </si>
  <si>
    <t>REPÚBLICA DOMINICANA</t>
  </si>
  <si>
    <t>PROV. SANTIAGO</t>
  </si>
  <si>
    <t>PROV. SANTO DOMINGO</t>
  </si>
  <si>
    <t>HOMICIDIOS E INTERCAMBIOS DE DISPAROS REPORTADOS POR INSTITUCIÓN</t>
  </si>
  <si>
    <t>INSTITUCIÓN</t>
  </si>
  <si>
    <t>INFORME SOBRE LAS MUERTES VIOLENTAS</t>
  </si>
  <si>
    <t>CANTIDAD DE MUERTES VIOLENTAS</t>
  </si>
  <si>
    <t>REPORTE SOBRE LAS MUERTES VIOLENTAS: HOMICIDIOS E INTERCAMBIOS DE DISPAROS</t>
  </si>
  <si>
    <t xml:space="preserve"> POLICÍA NACIONAL, (INACIF) Y LAS FISCALIAS DE STO DGO, D. N. Y SGO</t>
  </si>
  <si>
    <r>
      <t>MUERTES VIOLENTAS</t>
    </r>
    <r>
      <rPr>
        <b/>
        <sz val="11"/>
        <rFont val="Book Antiqua"/>
        <family val="1"/>
      </rPr>
      <t>:</t>
    </r>
  </si>
  <si>
    <t>RESUMEN:</t>
  </si>
  <si>
    <r>
      <t>HOMICIDIOS</t>
    </r>
  </si>
  <si>
    <t>TASA DE MUERTES VIOLENTAS POR CADA 100,000/hab.</t>
  </si>
  <si>
    <t>RESUMEN DE MUERTES VIOLENTAS</t>
  </si>
  <si>
    <r>
      <t>HOMICIDIOS</t>
    </r>
    <r>
      <rPr>
        <b/>
        <u val="single"/>
        <sz val="11"/>
        <rFont val="Book Antiqua"/>
        <family val="1"/>
      </rPr>
      <t>-</t>
    </r>
    <r>
      <rPr>
        <b/>
        <u val="single"/>
        <sz val="11"/>
        <color indexed="8"/>
        <rFont val="Book Antiqua"/>
        <family val="1"/>
      </rPr>
      <t>INTERCAMBIOS DE DISPAROS</t>
    </r>
    <r>
      <rPr>
        <b/>
        <u val="single"/>
        <sz val="11"/>
        <rFont val="Book Antiqua"/>
        <family val="1"/>
      </rPr>
      <t>-</t>
    </r>
    <r>
      <rPr>
        <b/>
        <u val="single"/>
        <sz val="11"/>
        <color indexed="14"/>
        <rFont val="Book Antiqua"/>
        <family val="1"/>
      </rPr>
      <t>MUERTES VIOLENTAS</t>
    </r>
  </si>
  <si>
    <t>RESUMEN DE LOS MUERTOS POR INTERCAMBIOS DE DISPAROS P.N.</t>
  </si>
  <si>
    <t>Oct.</t>
  </si>
  <si>
    <t>Octubre</t>
  </si>
  <si>
    <t>Lucerna</t>
  </si>
  <si>
    <t>Cachon de la Rubia</t>
  </si>
  <si>
    <t>Villa Faro</t>
  </si>
  <si>
    <t>Ens. Isabelita</t>
  </si>
  <si>
    <t>Ciudad Satelite</t>
  </si>
  <si>
    <t>Los Girasoles</t>
  </si>
  <si>
    <t>27 de Febrero</t>
  </si>
  <si>
    <t>Presa Tabera</t>
  </si>
  <si>
    <t>Los Reyes II</t>
  </si>
  <si>
    <t>Puente Japul Dumil</t>
  </si>
  <si>
    <t>Cerro Alto</t>
  </si>
  <si>
    <t>Frente al Palacio de Justicia</t>
  </si>
  <si>
    <t>C/ Boy. Scout. Esq. Pedro</t>
  </si>
  <si>
    <t>Hungria</t>
  </si>
  <si>
    <t>Barrio Obrero</t>
  </si>
  <si>
    <t>Bala Perdida</t>
  </si>
  <si>
    <t>Quemadura</t>
  </si>
  <si>
    <t>* ESTOS DOS RENGLONES SE CREARON PARTIR DEL MES DE AGOSTO EN ADELANTE.</t>
  </si>
  <si>
    <t xml:space="preserve"> </t>
  </si>
  <si>
    <t>Valienete</t>
  </si>
  <si>
    <t>Cien fuego</t>
  </si>
  <si>
    <t>Ensanche Bermudez</t>
  </si>
  <si>
    <t>Yagorta del Pastor</t>
  </si>
  <si>
    <t>Ensanche Libertad</t>
  </si>
  <si>
    <t>Sector La Ruina</t>
  </si>
  <si>
    <t>Oct</t>
  </si>
  <si>
    <t>Nov.</t>
  </si>
  <si>
    <t>Noviembre</t>
  </si>
  <si>
    <t>Accidental</t>
  </si>
  <si>
    <t>Villa Carmen</t>
  </si>
  <si>
    <t>Desconocido</t>
  </si>
  <si>
    <t>Katanga</t>
  </si>
  <si>
    <t>Bayona</t>
  </si>
  <si>
    <t>Cansino I</t>
  </si>
  <si>
    <t>PROCURADURÍA GENERAL DE LA REPUBLICA</t>
  </si>
  <si>
    <t>Aguas del Canal Mayor</t>
  </si>
  <si>
    <t>Matanza</t>
  </si>
  <si>
    <t>Noriega</t>
  </si>
  <si>
    <t>Urb. Valles Verdes</t>
  </si>
  <si>
    <t>Cambolla</t>
  </si>
  <si>
    <t>Los Cacaos</t>
  </si>
  <si>
    <t>Aguas del Canal Mayor (Ing. Abajo)</t>
  </si>
  <si>
    <t>Policía Nacional</t>
  </si>
  <si>
    <t>ELÍAS PIÑA</t>
  </si>
  <si>
    <t>SAN CRISTÓBAL</t>
  </si>
  <si>
    <t>SAN JOSÉ OCOA</t>
  </si>
  <si>
    <t>SÁNCHEZ RAMÍREZ</t>
  </si>
  <si>
    <t>Muertos por P.N. en Serv. (Interc. Disp.)</t>
  </si>
  <si>
    <r>
      <t>Nota</t>
    </r>
    <r>
      <rPr>
        <sz val="10"/>
        <rFont val="Arial"/>
        <family val="0"/>
      </rPr>
      <t xml:space="preserve">: Tasa de homicidios calculada según la población de </t>
    </r>
  </si>
  <si>
    <t>Muertos P.N. y M en Serv. (No Interc. Disp.)</t>
  </si>
  <si>
    <t>ENERO-DICIEMBRE DE 2005</t>
  </si>
  <si>
    <t>INFORME ENERO-DICIEMBRE DE 2005, REPÚBLICA  DOMINICANA</t>
  </si>
  <si>
    <t>Dic.</t>
  </si>
  <si>
    <t>Diciembre</t>
  </si>
  <si>
    <t>Urb. Rosmil</t>
  </si>
  <si>
    <t>Los Frailes II</t>
  </si>
  <si>
    <t>OBSERVACIÓN:</t>
  </si>
  <si>
    <t>*MUERTES VIOLENTAS, SON LOS HOMICIDIOS MAS LOS INTERCAMBIOS DE DISPAROS REALIZADOS POR LA P. N.</t>
  </si>
  <si>
    <t>La Herradura</t>
  </si>
  <si>
    <t>C/ Cuba</t>
  </si>
  <si>
    <t>Av. 27 de Feb. Esq. Estrella</t>
  </si>
  <si>
    <t>C/ Juan Pablo Duarte</t>
  </si>
  <si>
    <t>El Ingenio</t>
  </si>
  <si>
    <t>Canal Eulises Esp.</t>
  </si>
  <si>
    <t>Arrollo Hondo</t>
  </si>
  <si>
    <t>Charle de Gaulle</t>
  </si>
  <si>
    <t>Ensanche Libertador</t>
  </si>
  <si>
    <t xml:space="preserve">       MUERTES VIOLENTAS</t>
  </si>
  <si>
    <t>Nov</t>
  </si>
  <si>
    <t>Av. 27 de Febrero</t>
  </si>
  <si>
    <t>Av. Independencia</t>
  </si>
  <si>
    <t>Av. Padre Castellanos</t>
  </si>
  <si>
    <t>Calle 27 de Febrero</t>
  </si>
  <si>
    <t>Calle Hatuey</t>
  </si>
  <si>
    <t>Calle Rafael Atoa</t>
  </si>
  <si>
    <t>Capotillo</t>
  </si>
  <si>
    <t>Carretera Sanchez</t>
  </si>
  <si>
    <t>Ciudad Nueva</t>
  </si>
  <si>
    <t>Don Bosco</t>
  </si>
  <si>
    <t>El Millon</t>
  </si>
  <si>
    <t>Ensanche Simón Bolívar</t>
  </si>
  <si>
    <t>Ensanche La Fe</t>
  </si>
  <si>
    <t>Ensanche Luperon</t>
  </si>
  <si>
    <t>Ensanche Naco</t>
  </si>
  <si>
    <t>Ensanche Nuñez de C.</t>
  </si>
  <si>
    <t>Ensanche Piantini</t>
  </si>
  <si>
    <t>El Portal</t>
  </si>
  <si>
    <t>Ensanche Quisqueya</t>
  </si>
  <si>
    <t>Evaristo Morales</t>
  </si>
  <si>
    <t>Gazcue</t>
  </si>
  <si>
    <t>Guachupita</t>
  </si>
  <si>
    <t>Honduras</t>
  </si>
  <si>
    <t>Hospital FFAA</t>
  </si>
  <si>
    <t>Km. 7 1/2</t>
  </si>
  <si>
    <t>La Zurza</t>
  </si>
  <si>
    <t>Las Cañitas</t>
  </si>
  <si>
    <t>Las Praderas</t>
  </si>
  <si>
    <t>Los Cacicasgos</t>
  </si>
  <si>
    <t>Los Guandules</t>
  </si>
  <si>
    <t>Los Restauradores</t>
  </si>
  <si>
    <t>Mejoramiento Social</t>
  </si>
  <si>
    <t>Maria Auxiliadora</t>
  </si>
  <si>
    <t>Maximo Gomez</t>
  </si>
  <si>
    <t>Mira Flores</t>
  </si>
  <si>
    <t>Mirador Sur</t>
  </si>
  <si>
    <t>Residencial Franchesca</t>
  </si>
  <si>
    <t>Villa Fea</t>
  </si>
  <si>
    <t>Villa Maria</t>
  </si>
  <si>
    <t>Villas Agricolas</t>
  </si>
  <si>
    <t>Zona Universitaria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</si>
</sst>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000"/>
    <numFmt numFmtId="190" formatCode="[$€-2]\ #,##0.00_);[Red]\([$€-2]\ #,##0.00\)"/>
    <numFmt numFmtId="191" formatCode="0.0"/>
  </numFmts>
  <fonts count="118">
    <font>
      <sz val="10"/>
      <name val="Arial"/>
      <family val="0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i/>
      <sz val="11"/>
      <name val="Garamond"/>
      <family val="1"/>
    </font>
    <font>
      <sz val="8"/>
      <name val="Arial"/>
      <family val="2"/>
    </font>
    <font>
      <b/>
      <u val="single"/>
      <sz val="12"/>
      <name val="Book Antiqua"/>
      <family val="1"/>
    </font>
    <font>
      <b/>
      <i/>
      <u val="single"/>
      <sz val="12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Book Antiqua"/>
      <family val="1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u val="single"/>
      <sz val="11"/>
      <name val="Book Antiqua"/>
      <family val="1"/>
    </font>
    <font>
      <b/>
      <i/>
      <u val="single"/>
      <sz val="12"/>
      <name val="Book Antiqua"/>
      <family val="1"/>
    </font>
    <font>
      <b/>
      <sz val="10"/>
      <color indexed="12"/>
      <name val="Book Antiqua"/>
      <family val="1"/>
    </font>
    <font>
      <b/>
      <sz val="11"/>
      <name val="Book Antiqua"/>
      <family val="1"/>
    </font>
    <font>
      <b/>
      <sz val="12"/>
      <color indexed="10"/>
      <name val="Tahoma"/>
      <family val="2"/>
    </font>
    <font>
      <b/>
      <u val="single"/>
      <sz val="12"/>
      <color indexed="10"/>
      <name val="Book Antiqua"/>
      <family val="1"/>
    </font>
    <font>
      <b/>
      <u val="single"/>
      <sz val="11"/>
      <color indexed="10"/>
      <name val="Book Antiqua"/>
      <family val="1"/>
    </font>
    <font>
      <b/>
      <u val="single"/>
      <sz val="11"/>
      <color indexed="14"/>
      <name val="Book Antiqua"/>
      <family val="1"/>
    </font>
    <font>
      <b/>
      <sz val="10"/>
      <color indexed="10"/>
      <name val="Book Antiqua"/>
      <family val="1"/>
    </font>
    <font>
      <b/>
      <sz val="10"/>
      <color indexed="14"/>
      <name val="Book Antiqua"/>
      <family val="1"/>
    </font>
    <font>
      <b/>
      <sz val="10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sz val="14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name val="Times New Roman"/>
      <family val="1"/>
    </font>
    <font>
      <b/>
      <u val="single"/>
      <sz val="14"/>
      <color indexed="10"/>
      <name val="Book Antiqua"/>
      <family val="1"/>
    </font>
    <font>
      <b/>
      <u val="single"/>
      <sz val="11"/>
      <color indexed="8"/>
      <name val="Book Antiqua"/>
      <family val="1"/>
    </font>
    <font>
      <b/>
      <u val="single"/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0"/>
      <color indexed="10"/>
      <name val="Arial"/>
      <family val="2"/>
    </font>
    <font>
      <b/>
      <sz val="9"/>
      <name val="Garamond"/>
      <family val="1"/>
    </font>
    <font>
      <b/>
      <sz val="9"/>
      <color indexed="12"/>
      <name val="Garamond"/>
      <family val="1"/>
    </font>
    <font>
      <b/>
      <sz val="9"/>
      <name val="Book Antiqua"/>
      <family val="1"/>
    </font>
    <font>
      <b/>
      <sz val="9"/>
      <name val="Arial"/>
      <family val="2"/>
    </font>
    <font>
      <sz val="9.2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4.5"/>
      <color indexed="8"/>
      <name val="Arial"/>
      <family val="2"/>
    </font>
    <font>
      <sz val="8"/>
      <color indexed="8"/>
      <name val="Garamond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i/>
      <sz val="8.5"/>
      <color indexed="8"/>
      <name val="Garamond"/>
      <family val="1"/>
    </font>
    <font>
      <sz val="8.5"/>
      <color indexed="8"/>
      <name val="Arial"/>
      <family val="2"/>
    </font>
    <font>
      <sz val="8.25"/>
      <color indexed="8"/>
      <name val="Garamond"/>
      <family val="1"/>
    </font>
    <font>
      <b/>
      <sz val="8.25"/>
      <color indexed="8"/>
      <name val="Arial"/>
      <family val="2"/>
    </font>
    <font>
      <b/>
      <i/>
      <sz val="12"/>
      <color indexed="8"/>
      <name val="Garamond"/>
      <family val="1"/>
    </font>
    <font>
      <b/>
      <i/>
      <sz val="14.4"/>
      <color indexed="8"/>
      <name val="Garamond"/>
      <family val="1"/>
    </font>
    <font>
      <sz val="9.75"/>
      <color indexed="8"/>
      <name val="Arial"/>
      <family val="2"/>
    </font>
    <font>
      <b/>
      <sz val="7"/>
      <color indexed="8"/>
      <name val="Arial"/>
      <family val="2"/>
    </font>
    <font>
      <sz val="9.5"/>
      <color indexed="8"/>
      <name val="Arial"/>
      <family val="2"/>
    </font>
    <font>
      <sz val="6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Garamond"/>
      <family val="1"/>
    </font>
    <font>
      <b/>
      <i/>
      <sz val="11"/>
      <color indexed="8"/>
      <name val="Garamond"/>
      <family val="1"/>
    </font>
    <font>
      <sz val="6.75"/>
      <color indexed="8"/>
      <name val="Arial"/>
      <family val="2"/>
    </font>
    <font>
      <sz val="6.75"/>
      <color indexed="8"/>
      <name val="Trebuchet MS"/>
      <family val="2"/>
    </font>
    <font>
      <b/>
      <sz val="8"/>
      <color indexed="10"/>
      <name val="Arial"/>
      <family val="2"/>
    </font>
    <font>
      <b/>
      <sz val="8.5"/>
      <color indexed="10"/>
      <name val="Arial"/>
      <family val="2"/>
    </font>
    <font>
      <b/>
      <sz val="9.5"/>
      <color indexed="10"/>
      <name val="Arial"/>
      <family val="2"/>
    </font>
    <font>
      <b/>
      <sz val="9"/>
      <color indexed="10"/>
      <name val="Arial"/>
      <family val="2"/>
    </font>
    <font>
      <b/>
      <sz val="8.75"/>
      <color indexed="10"/>
      <name val="Arial"/>
      <family val="2"/>
    </font>
    <font>
      <b/>
      <sz val="9.25"/>
      <color indexed="10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2" fillId="21" borderId="6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7" applyNumberFormat="0" applyFill="0" applyAlignment="0" applyProtection="0"/>
    <xf numFmtId="0" fontId="108" fillId="0" borderId="8" applyNumberFormat="0" applyFill="0" applyAlignment="0" applyProtection="0"/>
    <xf numFmtId="0" fontId="117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34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2" fontId="0" fillId="34" borderId="28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32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33" borderId="33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/>
    </xf>
    <xf numFmtId="0" fontId="26" fillId="33" borderId="34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17" fontId="26" fillId="33" borderId="10" xfId="0" applyNumberFormat="1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Alignment="1">
      <alignment horizontal="left"/>
    </xf>
    <xf numFmtId="0" fontId="26" fillId="33" borderId="3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0" fillId="0" borderId="0" xfId="0" applyFont="1" applyAlignment="1">
      <alignment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 vertical="center"/>
    </xf>
    <xf numFmtId="2" fontId="0" fillId="34" borderId="40" xfId="0" applyNumberFormat="1" applyFill="1" applyBorder="1" applyAlignment="1">
      <alignment horizontal="center"/>
    </xf>
    <xf numFmtId="0" fontId="0" fillId="34" borderId="41" xfId="0" applyFont="1" applyFill="1" applyBorder="1" applyAlignment="1">
      <alignment horizontal="center" vertical="center"/>
    </xf>
    <xf numFmtId="2" fontId="0" fillId="34" borderId="42" xfId="0" applyNumberForma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0" fontId="26" fillId="33" borderId="43" xfId="0" applyFont="1" applyFill="1" applyBorder="1" applyAlignment="1">
      <alignment horizontal="center" vertical="center"/>
    </xf>
    <xf numFmtId="17" fontId="26" fillId="33" borderId="3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vertical="center"/>
    </xf>
    <xf numFmtId="0" fontId="6" fillId="34" borderId="46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0" fillId="34" borderId="39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0" xfId="0" applyFont="1" applyBorder="1" applyAlignment="1">
      <alignment horizontal="right" vertical="center"/>
    </xf>
    <xf numFmtId="0" fontId="26" fillId="33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0" fillId="0" borderId="42" xfId="0" applyNumberForma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vertical="center"/>
    </xf>
    <xf numFmtId="0" fontId="6" fillId="34" borderId="48" xfId="0" applyFont="1" applyFill="1" applyBorder="1" applyAlignment="1">
      <alignment vertical="center"/>
    </xf>
    <xf numFmtId="0" fontId="6" fillId="34" borderId="49" xfId="0" applyFont="1" applyFill="1" applyBorder="1" applyAlignment="1">
      <alignment vertical="center"/>
    </xf>
    <xf numFmtId="0" fontId="6" fillId="34" borderId="50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46" fillId="0" borderId="28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2" fontId="0" fillId="0" borderId="40" xfId="0" applyNumberFormat="1" applyBorder="1" applyAlignment="1">
      <alignment horizontal="center"/>
    </xf>
    <xf numFmtId="0" fontId="26" fillId="33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6" fillId="34" borderId="25" xfId="0" applyFont="1" applyFill="1" applyBorder="1" applyAlignment="1">
      <alignment vertical="center"/>
    </xf>
    <xf numFmtId="0" fontId="0" fillId="34" borderId="57" xfId="0" applyFont="1" applyFill="1" applyBorder="1" applyAlignment="1">
      <alignment horizontal="center"/>
    </xf>
    <xf numFmtId="0" fontId="6" fillId="34" borderId="52" xfId="0" applyFont="1" applyFill="1" applyBorder="1" applyAlignment="1">
      <alignment vertical="center"/>
    </xf>
    <xf numFmtId="0" fontId="6" fillId="34" borderId="54" xfId="0" applyFont="1" applyFill="1" applyBorder="1" applyAlignment="1">
      <alignment vertical="center"/>
    </xf>
    <xf numFmtId="17" fontId="26" fillId="33" borderId="58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59" xfId="0" applyFont="1" applyFill="1" applyBorder="1" applyAlignment="1">
      <alignment vertical="center"/>
    </xf>
    <xf numFmtId="0" fontId="0" fillId="34" borderId="6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34" borderId="29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7" fillId="34" borderId="20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7" fillId="34" borderId="62" xfId="0" applyFont="1" applyFill="1" applyBorder="1" applyAlignment="1">
      <alignment horizontal="left" vertical="center"/>
    </xf>
    <xf numFmtId="0" fontId="16" fillId="34" borderId="62" xfId="0" applyFont="1" applyFill="1" applyBorder="1" applyAlignment="1">
      <alignment horizontal="left" vertical="center"/>
    </xf>
    <xf numFmtId="0" fontId="17" fillId="34" borderId="24" xfId="0" applyFont="1" applyFill="1" applyBorder="1" applyAlignment="1">
      <alignment vertical="center"/>
    </xf>
    <xf numFmtId="0" fontId="17" fillId="34" borderId="62" xfId="0" applyFont="1" applyFill="1" applyBorder="1" applyAlignment="1">
      <alignment vertical="center"/>
    </xf>
    <xf numFmtId="0" fontId="17" fillId="34" borderId="20" xfId="0" applyFont="1" applyFill="1" applyBorder="1" applyAlignment="1">
      <alignment vertical="center"/>
    </xf>
    <xf numFmtId="0" fontId="17" fillId="34" borderId="37" xfId="0" applyFont="1" applyFill="1" applyBorder="1" applyAlignment="1">
      <alignment vertical="center"/>
    </xf>
    <xf numFmtId="0" fontId="17" fillId="34" borderId="60" xfId="0" applyFont="1" applyFill="1" applyBorder="1" applyAlignment="1">
      <alignment vertical="center"/>
    </xf>
    <xf numFmtId="0" fontId="17" fillId="34" borderId="45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34" borderId="60" xfId="0" applyFont="1" applyFill="1" applyBorder="1" applyAlignment="1">
      <alignment horizontal="left" vertical="center"/>
    </xf>
    <xf numFmtId="0" fontId="17" fillId="34" borderId="45" xfId="0" applyFont="1" applyFill="1" applyBorder="1" applyAlignment="1">
      <alignment horizontal="left" vertical="center"/>
    </xf>
    <xf numFmtId="0" fontId="16" fillId="34" borderId="62" xfId="0" applyFont="1" applyFill="1" applyBorder="1" applyAlignment="1">
      <alignment vertical="center"/>
    </xf>
    <xf numFmtId="0" fontId="17" fillId="34" borderId="63" xfId="0" applyFont="1" applyFill="1" applyBorder="1" applyAlignment="1">
      <alignment vertical="center"/>
    </xf>
    <xf numFmtId="0" fontId="17" fillId="34" borderId="47" xfId="0" applyFont="1" applyFill="1" applyBorder="1" applyAlignment="1">
      <alignment vertical="center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3" fontId="50" fillId="34" borderId="66" xfId="0" applyNumberFormat="1" applyFont="1" applyFill="1" applyBorder="1" applyAlignment="1">
      <alignment horizontal="center" vertical="center" wrapText="1"/>
    </xf>
    <xf numFmtId="2" fontId="50" fillId="35" borderId="17" xfId="0" applyNumberFormat="1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2" fontId="50" fillId="36" borderId="67" xfId="0" applyNumberFormat="1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" fontId="50" fillId="0" borderId="17" xfId="0" applyNumberFormat="1" applyFont="1" applyFill="1" applyBorder="1" applyAlignment="1">
      <alignment horizontal="center" vertical="center" wrapText="1"/>
    </xf>
    <xf numFmtId="2" fontId="50" fillId="0" borderId="67" xfId="0" applyNumberFormat="1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/>
    </xf>
    <xf numFmtId="0" fontId="50" fillId="34" borderId="63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3" fontId="50" fillId="34" borderId="65" xfId="0" applyNumberFormat="1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/>
    </xf>
    <xf numFmtId="3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6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69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33" borderId="35" xfId="0" applyFont="1" applyFill="1" applyBorder="1" applyAlignment="1">
      <alignment horizontal="left" vertical="center"/>
    </xf>
    <xf numFmtId="0" fontId="26" fillId="33" borderId="58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6" fillId="34" borderId="39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/>
    </xf>
    <xf numFmtId="0" fontId="6" fillId="34" borderId="41" xfId="0" applyFont="1" applyFill="1" applyBorder="1" applyAlignment="1">
      <alignment horizontal="left" vertical="center" wrapText="1"/>
    </xf>
    <xf numFmtId="0" fontId="0" fillId="34" borderId="60" xfId="0" applyFill="1" applyBorder="1" applyAlignment="1">
      <alignment horizontal="left"/>
    </xf>
    <xf numFmtId="0" fontId="26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/>
    </xf>
    <xf numFmtId="0" fontId="29" fillId="34" borderId="5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vertical="center" wrapText="1"/>
    </xf>
    <xf numFmtId="0" fontId="6" fillId="34" borderId="70" xfId="0" applyFont="1" applyFill="1" applyBorder="1" applyAlignment="1">
      <alignment horizontal="left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64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65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6" fillId="33" borderId="33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vertical="justify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33" borderId="33" xfId="0" applyFont="1" applyFill="1" applyBorder="1" applyAlignment="1">
      <alignment horizontal="center" wrapText="1"/>
    </xf>
    <xf numFmtId="0" fontId="36" fillId="33" borderId="34" xfId="0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 wrapText="1"/>
    </xf>
    <xf numFmtId="0" fontId="35" fillId="33" borderId="34" xfId="0" applyFont="1" applyFill="1" applyBorder="1" applyAlignment="1">
      <alignment horizontal="center" wrapText="1"/>
    </xf>
    <xf numFmtId="0" fontId="37" fillId="33" borderId="33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675"/>
          <c:w val="0.973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'T_Comparación  (P.N.-INACIF)'!$C$15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(P.N.-INACIF)'!$C$15:$C$16</c:f>
              <c:strCache/>
            </c:strRef>
          </c:cat>
          <c:val>
            <c:numRef>
              <c:f>'T_Comparación  (P.N.-INACIF)'!$D$15:$D$16</c:f>
              <c:numCache/>
            </c:numRef>
          </c:val>
        </c:ser>
        <c:ser>
          <c:idx val="1"/>
          <c:order val="1"/>
          <c:tx>
            <c:strRef>
              <c:f>'T_Comparación  (P.N.-INACIF)'!$C$16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(P.N.-INACIF)'!$C$15:$C$16</c:f>
              <c:strCache/>
            </c:strRef>
          </c:cat>
          <c:val>
            <c:numRef>
              <c:f>'T_Comparación  (P.N.-INACIF)'!$E$15:$E$16</c:f>
              <c:numCache/>
            </c:numRef>
          </c:val>
        </c:ser>
        <c:overlap val="90"/>
        <c:gapWidth val="250"/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35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INTERCAMBIOS DE DISPAROS P.N POR CADA 100,000 HAB.</a:t>
            </a:r>
          </a:p>
        </c:rich>
      </c:tx>
      <c:layout>
        <c:manualLayout>
          <c:xMode val="factor"/>
          <c:yMode val="factor"/>
          <c:x val="0.019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05"/>
          <c:w val="0.9615"/>
          <c:h val="0.89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Intercambios de Disparos'!$B$12:$B$23</c:f>
              <c:strCache/>
            </c:strRef>
          </c:cat>
          <c:val>
            <c:numRef>
              <c:f>'Tasa Intercambios de Disparos'!$D$12:$D$23</c:f>
              <c:numCache/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POLICIA NACIONAL</a:t>
            </a:r>
          </a:p>
        </c:rich>
      </c:tx>
      <c:layout>
        <c:manualLayout>
          <c:xMode val="factor"/>
          <c:yMode val="factor"/>
          <c:x val="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5525"/>
          <c:w val="1"/>
          <c:h val="0.944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Meses'!$B$14:$B$25</c:f>
              <c:strCache/>
            </c:strRef>
          </c:cat>
          <c:val>
            <c:numRef>
              <c:f>'Comparacion Meses'!$C$14:$C$25</c:f>
              <c:numCache/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2690"/>
        <c:crossesAt val="1"/>
        <c:crossBetween val="between"/>
        <c:dispUnits/>
        <c:majorUnit val="2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MUERTES VIOLENTAS POR CADA 100,000/HAB</a:t>
            </a:r>
          </a:p>
        </c:rich>
      </c:tx>
      <c:layout>
        <c:manualLayout>
          <c:xMode val="factor"/>
          <c:yMode val="factor"/>
          <c:x val="0.043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1"/>
          <c:h val="0.79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Meses'!$B$14:$B$25</c:f>
              <c:strCache/>
            </c:strRef>
          </c:cat>
          <c:val>
            <c:numRef>
              <c:f>'Comparacion Meses'!$E$14:$E$25</c:f>
              <c:numCache/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  <c:min val="1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284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MEDICO LEGAL (INACIF)</a:t>
            </a:r>
          </a:p>
        </c:rich>
      </c:tx>
      <c:layout>
        <c:manualLayout>
          <c:xMode val="factor"/>
          <c:yMode val="factor"/>
          <c:x val="-0.03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25"/>
          <c:w val="0.98325"/>
          <c:h val="0.83575"/>
        </c:manualLayout>
      </c:layout>
      <c:barChart>
        <c:barDir val="bar"/>
        <c:grouping val="clustered"/>
        <c:varyColors val="0"/>
        <c:ser>
          <c:idx val="11"/>
          <c:order val="0"/>
          <c:tx>
            <c:v>Diciembre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Violentas'!$D$23</c:f>
              <c:numCache/>
            </c:numRef>
          </c:val>
        </c:ser>
        <c:ser>
          <c:idx val="10"/>
          <c:order val="1"/>
          <c:tx>
            <c:strRef>
              <c:f>'Muertes Violentas'!$B$22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Violentas'!$D$22</c:f>
              <c:numCache/>
            </c:numRef>
          </c:val>
        </c:ser>
        <c:ser>
          <c:idx val="9"/>
          <c:order val="2"/>
          <c:tx>
            <c:strRef>
              <c:f>'Muertes Violentas'!$B$21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Violentas'!$D$21</c:f>
              <c:numCache/>
            </c:numRef>
          </c:val>
        </c:ser>
        <c:ser>
          <c:idx val="8"/>
          <c:order val="3"/>
          <c:tx>
            <c:strRef>
              <c:f>'Muertes Violentas'!$B$20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Violentas'!$D$20</c:f>
              <c:numCache/>
            </c:numRef>
          </c:val>
        </c:ser>
        <c:ser>
          <c:idx val="7"/>
          <c:order val="4"/>
          <c:tx>
            <c:strRef>
              <c:f>'Muertes Violentas'!$B$19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Violentas'!$D$19</c:f>
              <c:numCache/>
            </c:numRef>
          </c:val>
        </c:ser>
        <c:ser>
          <c:idx val="6"/>
          <c:order val="5"/>
          <c:tx>
            <c:strRef>
              <c:f>'Muertes Violentas'!$B$18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Violentas'!$D$18</c:f>
              <c:numCache/>
            </c:numRef>
          </c:val>
        </c:ser>
        <c:ser>
          <c:idx val="5"/>
          <c:order val="6"/>
          <c:tx>
            <c:strRef>
              <c:f>'Muertes Violentas'!$B$17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Violentas'!$D$17</c:f>
              <c:numCache/>
            </c:numRef>
          </c:val>
        </c:ser>
        <c:ser>
          <c:idx val="4"/>
          <c:order val="7"/>
          <c:tx>
            <c:strRef>
              <c:f>'Muertes Violentas'!$B$16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Violentas'!$D$16</c:f>
              <c:numCache/>
            </c:numRef>
          </c:val>
        </c:ser>
        <c:ser>
          <c:idx val="3"/>
          <c:order val="8"/>
          <c:tx>
            <c:strRef>
              <c:f>'Muertes Violentas'!$B$15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Violentas'!$D$15</c:f>
              <c:numCache/>
            </c:numRef>
          </c:val>
        </c:ser>
        <c:ser>
          <c:idx val="2"/>
          <c:order val="9"/>
          <c:tx>
            <c:strRef>
              <c:f>'Muertes Violentas'!$B$14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Violentas'!$D$14</c:f>
              <c:numCache/>
            </c:numRef>
          </c:val>
        </c:ser>
        <c:ser>
          <c:idx val="1"/>
          <c:order val="10"/>
          <c:tx>
            <c:strRef>
              <c:f>'Muertes Violentas'!$B$13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Violentas'!$D$13</c:f>
              <c:numCache/>
            </c:numRef>
          </c:val>
        </c:ser>
        <c:ser>
          <c:idx val="0"/>
          <c:order val="11"/>
          <c:tx>
            <c:strRef>
              <c:f>'Muertes Violentas'!$B$12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Violentas'!$D$12</c:f>
              <c:numCache/>
            </c:numRef>
          </c:val>
        </c:ser>
        <c:overlap val="-20"/>
        <c:gapWidth val="50"/>
        <c:axId val="10100598"/>
        <c:axId val="23796519"/>
      </c:barChart>
      <c:catAx>
        <c:axId val="10100598"/>
        <c:scaling>
          <c:orientation val="minMax"/>
        </c:scaling>
        <c:axPos val="l"/>
        <c:delete val="1"/>
        <c:majorTickMark val="out"/>
        <c:minorTickMark val="none"/>
        <c:tickLblPos val="nextTo"/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1"/>
        </c:manualLayout>
      </c:layout>
      <c:barChart>
        <c:barDir val="bar"/>
        <c:grouping val="clustered"/>
        <c:varyColors val="0"/>
        <c:ser>
          <c:idx val="11"/>
          <c:order val="0"/>
          <c:tx>
            <c:v>Diciembre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Violentas'!$C$23</c:f>
              <c:numCache/>
            </c:numRef>
          </c:val>
        </c:ser>
        <c:ser>
          <c:idx val="10"/>
          <c:order val="1"/>
          <c:tx>
            <c:strRef>
              <c:f>'Muertes Violentas'!$B$22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Violentas'!$C$22</c:f>
              <c:numCache/>
            </c:numRef>
          </c:val>
        </c:ser>
        <c:ser>
          <c:idx val="9"/>
          <c:order val="2"/>
          <c:tx>
            <c:strRef>
              <c:f>'Muertes Violentas'!$B$21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Violentas'!$C$21</c:f>
              <c:numCache/>
            </c:numRef>
          </c:val>
        </c:ser>
        <c:ser>
          <c:idx val="8"/>
          <c:order val="3"/>
          <c:tx>
            <c:strRef>
              <c:f>'Muertes Violentas'!$B$20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Violentas'!$C$20</c:f>
              <c:numCache/>
            </c:numRef>
          </c:val>
        </c:ser>
        <c:ser>
          <c:idx val="7"/>
          <c:order val="4"/>
          <c:tx>
            <c:strRef>
              <c:f>'Muertes Violentas'!$B$19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Violentas'!$C$19</c:f>
              <c:numCache/>
            </c:numRef>
          </c:val>
        </c:ser>
        <c:ser>
          <c:idx val="6"/>
          <c:order val="5"/>
          <c:tx>
            <c:strRef>
              <c:f>'Muertes Violentas'!$B$18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Violentas'!$C$18</c:f>
              <c:numCache/>
            </c:numRef>
          </c:val>
        </c:ser>
        <c:ser>
          <c:idx val="5"/>
          <c:order val="6"/>
          <c:tx>
            <c:strRef>
              <c:f>'Muertes Violentas'!$B$17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Violentas'!$C$17</c:f>
              <c:numCache/>
            </c:numRef>
          </c:val>
        </c:ser>
        <c:ser>
          <c:idx val="4"/>
          <c:order val="7"/>
          <c:tx>
            <c:strRef>
              <c:f>'Muertes Violentas'!$B$16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Violentas'!$C$16</c:f>
              <c:numCache/>
            </c:numRef>
          </c:val>
        </c:ser>
        <c:ser>
          <c:idx val="3"/>
          <c:order val="8"/>
          <c:tx>
            <c:strRef>
              <c:f>'Muertes Violentas'!$B$15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Violentas'!$C$15</c:f>
              <c:numCache/>
            </c:numRef>
          </c:val>
        </c:ser>
        <c:ser>
          <c:idx val="2"/>
          <c:order val="9"/>
          <c:tx>
            <c:strRef>
              <c:f>'Muertes Violentas'!$B$14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Violentas'!$C$14</c:f>
              <c:numCache/>
            </c:numRef>
          </c:val>
        </c:ser>
        <c:ser>
          <c:idx val="1"/>
          <c:order val="10"/>
          <c:tx>
            <c:strRef>
              <c:f>'Muertes Violentas'!$B$13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Violentas'!$C$13</c:f>
              <c:numCache/>
            </c:numRef>
          </c:val>
        </c:ser>
        <c:ser>
          <c:idx val="0"/>
          <c:order val="11"/>
          <c:tx>
            <c:strRef>
              <c:f>'Muertes Violentas'!$B$12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Violentas'!$C$12</c:f>
              <c:numCache/>
            </c:numRef>
          </c:val>
        </c:ser>
        <c:overlap val="-30"/>
        <c:gapWidth val="0"/>
        <c:axId val="12842080"/>
        <c:axId val="48469857"/>
      </c:barChart>
      <c:catAx>
        <c:axId val="12842080"/>
        <c:scaling>
          <c:orientation val="minMax"/>
        </c:scaling>
        <c:axPos val="l"/>
        <c:delete val="1"/>
        <c:majorTickMark val="out"/>
        <c:minorTickMark val="none"/>
        <c:tickLblPos val="nextTo"/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Muertes Violentas: Homicidios e Intercambios de Disparos 
por Provincias, enero-diciembre 2005
(Fuente: P. N.)</a:t>
            </a:r>
          </a:p>
        </c:rich>
      </c:tx>
      <c:layout>
        <c:manualLayout>
          <c:xMode val="factor"/>
          <c:yMode val="factor"/>
          <c:x val="0.01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870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'Comparacion entre ML y PN'!$B$3:$U$3</c:f>
              <c:strCache>
                <c:ptCount val="1"/>
                <c:pt idx="0">
                  <c:v>REPORTE SOBRE LAS MUERTES VIOLENTAS: HOMICIDIOS E INTERCAMBIOS DE DISPAROS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'Comparacion entre ML y PN'!$C$8:$C$39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MARIA TRINIDAD S.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SAMANA</c:v>
                </c:pt>
                <c:pt idx="24">
                  <c:v>SAN CRISTÓBAL</c:v>
                </c:pt>
                <c:pt idx="25">
                  <c:v>SAN JOSÉ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ROD.</c:v>
                </c:pt>
                <c:pt idx="31">
                  <c:v>VALVERDE</c:v>
                </c:pt>
              </c:strCache>
            </c:strRef>
          </c:cat>
          <c:val>
            <c:numRef>
              <c:f>'Comparacion entre ML y PN'!$P$8:$P$39</c:f>
              <c:numCache>
                <c:ptCount val="32"/>
                <c:pt idx="0">
                  <c:v>395</c:v>
                </c:pt>
                <c:pt idx="1">
                  <c:v>659</c:v>
                </c:pt>
                <c:pt idx="2">
                  <c:v>37</c:v>
                </c:pt>
                <c:pt idx="3">
                  <c:v>33</c:v>
                </c:pt>
                <c:pt idx="4">
                  <c:v>35</c:v>
                </c:pt>
                <c:pt idx="5">
                  <c:v>8</c:v>
                </c:pt>
                <c:pt idx="6">
                  <c:v>84</c:v>
                </c:pt>
                <c:pt idx="7">
                  <c:v>18</c:v>
                </c:pt>
                <c:pt idx="8">
                  <c:v>10</c:v>
                </c:pt>
                <c:pt idx="9">
                  <c:v>53</c:v>
                </c:pt>
                <c:pt idx="10">
                  <c:v>13</c:v>
                </c:pt>
                <c:pt idx="11">
                  <c:v>5</c:v>
                </c:pt>
                <c:pt idx="12">
                  <c:v>66</c:v>
                </c:pt>
                <c:pt idx="13">
                  <c:v>72</c:v>
                </c:pt>
                <c:pt idx="14">
                  <c:v>82</c:v>
                </c:pt>
                <c:pt idx="15">
                  <c:v>26</c:v>
                </c:pt>
                <c:pt idx="16">
                  <c:v>29</c:v>
                </c:pt>
                <c:pt idx="17">
                  <c:v>22</c:v>
                </c:pt>
                <c:pt idx="18">
                  <c:v>29</c:v>
                </c:pt>
                <c:pt idx="19">
                  <c:v>3</c:v>
                </c:pt>
                <c:pt idx="20">
                  <c:v>51</c:v>
                </c:pt>
                <c:pt idx="21">
                  <c:v>54</c:v>
                </c:pt>
                <c:pt idx="22">
                  <c:v>10</c:v>
                </c:pt>
                <c:pt idx="23">
                  <c:v>9</c:v>
                </c:pt>
                <c:pt idx="24">
                  <c:v>125</c:v>
                </c:pt>
                <c:pt idx="25">
                  <c:v>12</c:v>
                </c:pt>
                <c:pt idx="26">
                  <c:v>43</c:v>
                </c:pt>
                <c:pt idx="27">
                  <c:v>102</c:v>
                </c:pt>
                <c:pt idx="28">
                  <c:v>21</c:v>
                </c:pt>
                <c:pt idx="29">
                  <c:v>260</c:v>
                </c:pt>
                <c:pt idx="30">
                  <c:v>8</c:v>
                </c:pt>
                <c:pt idx="31">
                  <c:v>29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6696"/>
        <c:crossesAt val="1"/>
        <c:crossBetween val="between"/>
        <c:dispUnits/>
        <c:majorUnit val="3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MUERTES VIOLENTAS:
HOMICIDIO E INTERCAMBIO DE DISPAROS
ENERO-DICIEMBRE DE 2005, REPÚBLICA DOMINICANA</a:t>
            </a:r>
          </a:p>
        </c:rich>
      </c:tx>
      <c:layout>
        <c:manualLayout>
          <c:xMode val="factor"/>
          <c:yMode val="factor"/>
          <c:x val="-0.003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115"/>
          <c:w val="0.845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SD, DN y S (2)'!$B$8</c:f>
              <c:strCache>
                <c:ptCount val="1"/>
                <c:pt idx="0">
                  <c:v>Datos Policia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SD, DN y S (2)'!$B$10:$B$12</c:f>
              <c:strCache/>
            </c:strRef>
          </c:cat>
          <c:val>
            <c:numRef>
              <c:f>'Totales SD, DN y S (2)'!$P$10:$P$12</c:f>
              <c:numCache/>
            </c:numRef>
          </c:val>
        </c:ser>
        <c:ser>
          <c:idx val="1"/>
          <c:order val="1"/>
          <c:tx>
            <c:strRef>
              <c:f>'Totales SD, DN y S (2)'!$B$15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SD, DN y S (2)'!$B$10:$B$12</c:f>
              <c:strCache/>
            </c:strRef>
          </c:cat>
          <c:val>
            <c:numRef>
              <c:f>'Totales SD, DN y S (2)'!$P$18:$P$20</c:f>
              <c:numCache/>
            </c:numRef>
          </c:val>
        </c:ser>
        <c:ser>
          <c:idx val="2"/>
          <c:order val="2"/>
          <c:tx>
            <c:strRef>
              <c:f>'Totales SD, DN y S (2)'!$B$23</c:f>
              <c:strCache>
                <c:ptCount val="1"/>
                <c:pt idx="0">
                  <c:v>Datos Fiscalias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'Totales SD, DN y S (2)'!$P$26:$P$28</c:f>
              <c:numCache/>
            </c:numRef>
          </c:val>
        </c:ser>
        <c:gapWidth val="250"/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Casos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93425"/>
          <c:w val="0.637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"/>
          <c:h val="0.80375"/>
        </c:manualLayout>
      </c:layout>
      <c:barChart>
        <c:barDir val="col"/>
        <c:grouping val="clustered"/>
        <c:varyColors val="0"/>
        <c:ser>
          <c:idx val="1"/>
          <c:order val="0"/>
          <c:tx>
            <c:v>'T_Circunstancias RD'!#REF!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'T_Circunstancias RD'!$A$8:$A$23</c:f>
              <c:strCache/>
            </c:strRef>
          </c:cat>
          <c:val>
            <c:numRef>
              <c:f>'T_Circunstancias RD'!$O$8:$O$23</c:f>
              <c:numCache/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0825"/>
          <c:w val="0.9287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1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5"/>
          <c:y val="0.01125"/>
          <c:w val="0.908"/>
          <c:h val="0.89875"/>
        </c:manualLayout>
      </c:layout>
      <c:lineChart>
        <c:grouping val="standard"/>
        <c:varyColors val="0"/>
        <c:ser>
          <c:idx val="1"/>
          <c:order val="0"/>
          <c:tx>
            <c:strRef>
              <c:f>'T_RD Edad '!$A$9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'T_RD Edad '!$C$14:$D$21</c:f>
              <c:multiLvlStrCache/>
            </c:multiLvlStrRef>
          </c:cat>
          <c:val>
            <c:numRef>
              <c:f>'T_RD Edad '!$E$14:$E$21</c:f>
              <c:numCache/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1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6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'T_Comparacion Meses PN '!$B$14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'!$C$14</c:f>
              <c:numCache/>
            </c:numRef>
          </c:val>
        </c:ser>
        <c:ser>
          <c:idx val="1"/>
          <c:order val="1"/>
          <c:tx>
            <c:strRef>
              <c:f>'T_Comparacion Meses PN '!$B$15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'!$C$15</c:f>
              <c:numCache/>
            </c:numRef>
          </c:val>
        </c:ser>
        <c:ser>
          <c:idx val="2"/>
          <c:order val="2"/>
          <c:tx>
            <c:strRef>
              <c:f>'T_Comparacion Meses PN '!$B$16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'!$C$16</c:f>
              <c:numCache/>
            </c:numRef>
          </c:val>
        </c:ser>
        <c:ser>
          <c:idx val="3"/>
          <c:order val="3"/>
          <c:tx>
            <c:strRef>
              <c:f>'T_Comparacion Meses PN '!$B$17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'!$C$17</c:f>
              <c:numCache/>
            </c:numRef>
          </c:val>
        </c:ser>
        <c:ser>
          <c:idx val="4"/>
          <c:order val="4"/>
          <c:tx>
            <c:strRef>
              <c:f>'T_Comparacion Meses PN '!$B$18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'!$C$18</c:f>
              <c:numCache/>
            </c:numRef>
          </c:val>
        </c:ser>
        <c:ser>
          <c:idx val="5"/>
          <c:order val="5"/>
          <c:tx>
            <c:strRef>
              <c:f>'T_Comparacion Meses PN '!$B$19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'!$C$19</c:f>
              <c:numCache/>
            </c:numRef>
          </c:val>
        </c:ser>
        <c:ser>
          <c:idx val="6"/>
          <c:order val="6"/>
          <c:tx>
            <c:strRef>
              <c:f>'T_Comparacion Meses PN '!$B$20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'!$C$20</c:f>
              <c:numCache/>
            </c:numRef>
          </c:val>
        </c:ser>
        <c:ser>
          <c:idx val="7"/>
          <c:order val="7"/>
          <c:tx>
            <c:strRef>
              <c:f>'T_Comparacion Meses PN '!$B$21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'!$C$21</c:f>
              <c:numCache/>
            </c:numRef>
          </c:val>
        </c:ser>
        <c:ser>
          <c:idx val="8"/>
          <c:order val="8"/>
          <c:tx>
            <c:strRef>
              <c:f>'T_Comparacion Meses PN '!$B$22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'!$C$22</c:f>
              <c:numCache/>
            </c:numRef>
          </c:val>
        </c:ser>
        <c:ser>
          <c:idx val="9"/>
          <c:order val="9"/>
          <c:tx>
            <c:strRef>
              <c:f>'T_Comparacion Meses PN '!$B$23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'!$C$23</c:f>
              <c:numCache/>
            </c:numRef>
          </c:val>
        </c:ser>
        <c:ser>
          <c:idx val="10"/>
          <c:order val="10"/>
          <c:tx>
            <c:strRef>
              <c:f>'T_Comparacion Meses PN '!$B$24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'!$C$24</c:f>
              <c:numCache/>
            </c:numRef>
          </c:val>
        </c:ser>
        <c:ser>
          <c:idx val="11"/>
          <c:order val="11"/>
          <c:tx>
            <c:strRef>
              <c:f>'T_Comparacion Meses PN '!$B$25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'!$C$25</c:f>
              <c:numCache/>
            </c:numRef>
          </c:val>
        </c:ser>
        <c:overlap val="-60"/>
        <c:axId val="50529424"/>
        <c:axId val="52111633"/>
      </c:barChart>
      <c:catAx>
        <c:axId val="50529424"/>
        <c:scaling>
          <c:orientation val="minMax"/>
        </c:scaling>
        <c:axPos val="b"/>
        <c:delete val="1"/>
        <c:majorTickMark val="out"/>
        <c:minorTickMark val="none"/>
        <c:tickLblPos val="nextTo"/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3375"/>
          <c:w val="0.894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HOMICIDIOS</a:t>
            </a:r>
          </a:p>
        </c:rich>
      </c:tx>
      <c:layout>
        <c:manualLayout>
          <c:xMode val="factor"/>
          <c:yMode val="factor"/>
          <c:x val="0.0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1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'Tasa Sin muertos PN'!$D$7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Sin muertos PN'!$B$11:$B$22</c:f>
              <c:strCache/>
            </c:strRef>
          </c:cat>
          <c:val>
            <c:numRef>
              <c:f>'Tasa Sin muertos PN'!$D$11:$D$22</c:f>
              <c:numCache/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26"/>
          <c:min val="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  <c:majorUnit val="1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CANTIDAD DE HOMICIDIOS</a:t>
            </a:r>
          </a:p>
        </c:rich>
      </c:tx>
      <c:layout>
        <c:manualLayout>
          <c:xMode val="factor"/>
          <c:yMode val="factor"/>
          <c:x val="0.02725"/>
          <c:y val="0.09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15"/>
          <c:w val="0.96"/>
          <c:h val="0.78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Sin muertos PN'!$B$11:$B$22</c:f>
              <c:strCache/>
            </c:strRef>
          </c:cat>
          <c:val>
            <c:numRef>
              <c:f>'Tasa Sin muertos PN'!$C$11:$C$22</c:f>
              <c:numCache/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  <c:max val="200"/>
          <c:min val="1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NÚMERO DE  INTERCAMBIOS DE DISPAROS P.N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5"/>
          <c:w val="0.97625"/>
          <c:h val="0.855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Intercambios de Disparos'!$B$12:$B$23</c:f>
              <c:strCache/>
            </c:strRef>
          </c:cat>
          <c:val>
            <c:numRef>
              <c:f>'Tasa Intercambios de Disparos'!$C$12:$C$23</c:f>
              <c:numCache/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  <c:max val="6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142875</xdr:rowOff>
    </xdr:from>
    <xdr:to>
      <xdr:col>10</xdr:col>
      <xdr:colOff>723900</xdr:colOff>
      <xdr:row>35</xdr:row>
      <xdr:rowOff>85725</xdr:rowOff>
    </xdr:to>
    <xdr:pic>
      <xdr:nvPicPr>
        <xdr:cNvPr id="1" name="Picture 1" descr="Portada_resumen_diciembre_de_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0575"/>
          <a:ext cx="74580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9525</xdr:rowOff>
    </xdr:from>
    <xdr:to>
      <xdr:col>3</xdr:col>
      <xdr:colOff>85725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5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24</xdr:row>
      <xdr:rowOff>28575</xdr:rowOff>
    </xdr:from>
    <xdr:to>
      <xdr:col>4</xdr:col>
      <xdr:colOff>0</xdr:colOff>
      <xdr:row>36</xdr:row>
      <xdr:rowOff>142875</xdr:rowOff>
    </xdr:to>
    <xdr:graphicFrame>
      <xdr:nvGraphicFramePr>
        <xdr:cNvPr id="2" name="Chart 4"/>
        <xdr:cNvGraphicFramePr/>
      </xdr:nvGraphicFramePr>
      <xdr:xfrm>
        <a:off x="476250" y="4552950"/>
        <a:ext cx="49149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35</xdr:row>
      <xdr:rowOff>114300</xdr:rowOff>
    </xdr:from>
    <xdr:to>
      <xdr:col>4</xdr:col>
      <xdr:colOff>0</xdr:colOff>
      <xdr:row>47</xdr:row>
      <xdr:rowOff>142875</xdr:rowOff>
    </xdr:to>
    <xdr:graphicFrame>
      <xdr:nvGraphicFramePr>
        <xdr:cNvPr id="3" name="Chart 7"/>
        <xdr:cNvGraphicFramePr/>
      </xdr:nvGraphicFramePr>
      <xdr:xfrm>
        <a:off x="409575" y="6419850"/>
        <a:ext cx="49815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1543050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142875</xdr:rowOff>
    </xdr:from>
    <xdr:to>
      <xdr:col>6</xdr:col>
      <xdr:colOff>581025</xdr:colOff>
      <xdr:row>38</xdr:row>
      <xdr:rowOff>28575</xdr:rowOff>
    </xdr:to>
    <xdr:graphicFrame>
      <xdr:nvGraphicFramePr>
        <xdr:cNvPr id="2" name="Chart 4"/>
        <xdr:cNvGraphicFramePr/>
      </xdr:nvGraphicFramePr>
      <xdr:xfrm>
        <a:off x="47625" y="4648200"/>
        <a:ext cx="58102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114300</xdr:rowOff>
    </xdr:from>
    <xdr:to>
      <xdr:col>6</xdr:col>
      <xdr:colOff>581025</xdr:colOff>
      <xdr:row>51</xdr:row>
      <xdr:rowOff>0</xdr:rowOff>
    </xdr:to>
    <xdr:graphicFrame>
      <xdr:nvGraphicFramePr>
        <xdr:cNvPr id="3" name="Chart 7"/>
        <xdr:cNvGraphicFramePr/>
      </xdr:nvGraphicFramePr>
      <xdr:xfrm>
        <a:off x="0" y="6238875"/>
        <a:ext cx="58578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3</xdr:col>
      <xdr:colOff>333375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952500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35</xdr:row>
      <xdr:rowOff>76200</xdr:rowOff>
    </xdr:from>
    <xdr:to>
      <xdr:col>4</xdr:col>
      <xdr:colOff>847725</xdr:colOff>
      <xdr:row>52</xdr:row>
      <xdr:rowOff>19050</xdr:rowOff>
    </xdr:to>
    <xdr:graphicFrame>
      <xdr:nvGraphicFramePr>
        <xdr:cNvPr id="2" name="Chart 5"/>
        <xdr:cNvGraphicFramePr/>
      </xdr:nvGraphicFramePr>
      <xdr:xfrm>
        <a:off x="333375" y="6200775"/>
        <a:ext cx="5781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24</xdr:row>
      <xdr:rowOff>142875</xdr:rowOff>
    </xdr:from>
    <xdr:to>
      <xdr:col>4</xdr:col>
      <xdr:colOff>828675</xdr:colOff>
      <xdr:row>37</xdr:row>
      <xdr:rowOff>95250</xdr:rowOff>
    </xdr:to>
    <xdr:graphicFrame>
      <xdr:nvGraphicFramePr>
        <xdr:cNvPr id="3" name="Chart 7"/>
        <xdr:cNvGraphicFramePr/>
      </xdr:nvGraphicFramePr>
      <xdr:xfrm>
        <a:off x="295275" y="4486275"/>
        <a:ext cx="58007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38100</xdr:rowOff>
    </xdr:from>
    <xdr:to>
      <xdr:col>3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18</xdr:row>
      <xdr:rowOff>19050</xdr:rowOff>
    </xdr:from>
    <xdr:to>
      <xdr:col>4</xdr:col>
      <xdr:colOff>1123950</xdr:colOff>
      <xdr:row>42</xdr:row>
      <xdr:rowOff>104775</xdr:rowOff>
    </xdr:to>
    <xdr:graphicFrame>
      <xdr:nvGraphicFramePr>
        <xdr:cNvPr id="2" name="Chart 3"/>
        <xdr:cNvGraphicFramePr/>
      </xdr:nvGraphicFramePr>
      <xdr:xfrm>
        <a:off x="1276350" y="3305175"/>
        <a:ext cx="3590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38100</xdr:rowOff>
    </xdr:from>
    <xdr:to>
      <xdr:col>9</xdr:col>
      <xdr:colOff>676275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57150" y="200025"/>
        <a:ext cx="7477125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15</xdr:col>
      <xdr:colOff>257175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9050" y="5133975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123825</xdr:rowOff>
    </xdr:from>
    <xdr:to>
      <xdr:col>14</xdr:col>
      <xdr:colOff>323850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19050" y="3609975"/>
        <a:ext cx="63722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38100</xdr:rowOff>
    </xdr:from>
    <xdr:to>
      <xdr:col>4</xdr:col>
      <xdr:colOff>114300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81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24</xdr:row>
      <xdr:rowOff>0</xdr:rowOff>
    </xdr:from>
    <xdr:to>
      <xdr:col>5</xdr:col>
      <xdr:colOff>733425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171450" y="4248150"/>
        <a:ext cx="52101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2</xdr:col>
      <xdr:colOff>409575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25</xdr:row>
      <xdr:rowOff>152400</xdr:rowOff>
    </xdr:from>
    <xdr:to>
      <xdr:col>4</xdr:col>
      <xdr:colOff>171450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628650" y="5010150"/>
        <a:ext cx="45148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28575</xdr:rowOff>
    </xdr:from>
    <xdr:to>
      <xdr:col>2</xdr:col>
      <xdr:colOff>1057275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33</xdr:row>
      <xdr:rowOff>133350</xdr:rowOff>
    </xdr:from>
    <xdr:to>
      <xdr:col>3</xdr:col>
      <xdr:colOff>1819275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438150" y="6172200"/>
        <a:ext cx="46767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21</xdr:row>
      <xdr:rowOff>123825</xdr:rowOff>
    </xdr:from>
    <xdr:to>
      <xdr:col>4</xdr:col>
      <xdr:colOff>38100</xdr:colOff>
      <xdr:row>36</xdr:row>
      <xdr:rowOff>57150</xdr:rowOff>
    </xdr:to>
    <xdr:graphicFrame>
      <xdr:nvGraphicFramePr>
        <xdr:cNvPr id="3" name="Chart 4"/>
        <xdr:cNvGraphicFramePr/>
      </xdr:nvGraphicFramePr>
      <xdr:xfrm>
        <a:off x="333375" y="4200525"/>
        <a:ext cx="4972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44" sqref="A4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52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1.00390625" style="0" customWidth="1"/>
    <col min="2" max="2" width="14.00390625" style="0" customWidth="1"/>
    <col min="3" max="3" width="18.57421875" style="0" customWidth="1"/>
    <col min="4" max="4" width="37.28125" style="0" customWidth="1"/>
    <col min="5" max="5" width="23.140625" style="0" customWidth="1"/>
  </cols>
  <sheetData>
    <row r="4" spans="1:4" ht="12.75" customHeight="1">
      <c r="A4" s="365" t="s">
        <v>0</v>
      </c>
      <c r="B4" s="365"/>
      <c r="C4" s="365"/>
      <c r="D4" s="365"/>
    </row>
    <row r="5" spans="1:4" ht="16.5" customHeight="1">
      <c r="A5" s="372" t="s">
        <v>306</v>
      </c>
      <c r="B5" s="372"/>
      <c r="C5" s="372"/>
      <c r="D5" s="372"/>
    </row>
    <row r="6" spans="1:4" ht="12.75" customHeight="1">
      <c r="A6" s="366" t="s">
        <v>2</v>
      </c>
      <c r="B6" s="366"/>
      <c r="C6" s="366"/>
      <c r="D6" s="366"/>
    </row>
    <row r="7" ht="18.75">
      <c r="C7" s="4"/>
    </row>
    <row r="8" spans="1:5" ht="16.5">
      <c r="A8" s="377" t="s">
        <v>269</v>
      </c>
      <c r="B8" s="377"/>
      <c r="C8" s="377"/>
      <c r="D8" s="377"/>
      <c r="E8" s="108"/>
    </row>
    <row r="9" spans="2:4" ht="12.75" customHeight="1">
      <c r="B9" s="375" t="s">
        <v>250</v>
      </c>
      <c r="C9" s="375"/>
      <c r="D9" s="375"/>
    </row>
    <row r="10" spans="2:6" ht="13.5" customHeight="1" thickBot="1">
      <c r="B10" s="376" t="s">
        <v>322</v>
      </c>
      <c r="C10" s="376"/>
      <c r="D10" s="376"/>
      <c r="E10" s="5"/>
      <c r="F10" s="5"/>
    </row>
    <row r="11" spans="2:6" ht="36.75" customHeight="1" thickBot="1">
      <c r="B11" s="77" t="s">
        <v>11</v>
      </c>
      <c r="C11" s="89" t="s">
        <v>250</v>
      </c>
      <c r="D11" s="89" t="s">
        <v>251</v>
      </c>
      <c r="F11" s="5"/>
    </row>
    <row r="12" spans="2:6" ht="13.5" customHeight="1">
      <c r="B12" s="116" t="s">
        <v>90</v>
      </c>
      <c r="C12" s="57">
        <v>45</v>
      </c>
      <c r="D12" s="117">
        <f aca="true" t="shared" si="0" ref="D12:D23">(100000/9100183)*(C12*12)</f>
        <v>5.933946603051829</v>
      </c>
      <c r="F12" s="5"/>
    </row>
    <row r="13" spans="2:6" ht="13.5" customHeight="1">
      <c r="B13" s="53" t="s">
        <v>96</v>
      </c>
      <c r="C13" s="54">
        <v>42</v>
      </c>
      <c r="D13" s="67">
        <f t="shared" si="0"/>
        <v>5.538350162848373</v>
      </c>
      <c r="F13" s="5"/>
    </row>
    <row r="14" spans="2:6" ht="13.5" customHeight="1">
      <c r="B14" s="53" t="s">
        <v>91</v>
      </c>
      <c r="C14" s="54">
        <v>36</v>
      </c>
      <c r="D14" s="67">
        <f t="shared" si="0"/>
        <v>4.747157282441463</v>
      </c>
      <c r="F14" s="5"/>
    </row>
    <row r="15" spans="2:4" ht="13.5" customHeight="1">
      <c r="B15" s="53" t="s">
        <v>92</v>
      </c>
      <c r="C15" s="54">
        <v>46</v>
      </c>
      <c r="D15" s="67">
        <f t="shared" si="0"/>
        <v>6.065812083119647</v>
      </c>
    </row>
    <row r="16" spans="2:4" ht="13.5" customHeight="1">
      <c r="B16" s="53" t="s">
        <v>93</v>
      </c>
      <c r="C16" s="54">
        <v>45</v>
      </c>
      <c r="D16" s="67">
        <f t="shared" si="0"/>
        <v>5.933946603051829</v>
      </c>
    </row>
    <row r="17" spans="2:4" ht="13.5" customHeight="1">
      <c r="B17" s="53" t="s">
        <v>94</v>
      </c>
      <c r="C17" s="54">
        <v>28</v>
      </c>
      <c r="D17" s="67">
        <f t="shared" si="0"/>
        <v>3.6922334418989156</v>
      </c>
    </row>
    <row r="18" spans="2:4" ht="13.5" customHeight="1">
      <c r="B18" s="53" t="s">
        <v>95</v>
      </c>
      <c r="C18" s="54">
        <v>58</v>
      </c>
      <c r="D18" s="67">
        <f t="shared" si="0"/>
        <v>7.648197843933469</v>
      </c>
    </row>
    <row r="19" spans="2:4" ht="13.5" customHeight="1">
      <c r="B19" s="53" t="s">
        <v>75</v>
      </c>
      <c r="C19" s="54">
        <v>45</v>
      </c>
      <c r="D19" s="67">
        <f t="shared" si="0"/>
        <v>5.933946603051829</v>
      </c>
    </row>
    <row r="20" spans="2:4" ht="13.5" customHeight="1">
      <c r="B20" s="53" t="s">
        <v>202</v>
      </c>
      <c r="C20" s="54">
        <v>29</v>
      </c>
      <c r="D20" s="67">
        <f t="shared" si="0"/>
        <v>3.8240989219667343</v>
      </c>
    </row>
    <row r="21" spans="2:4" ht="13.5" customHeight="1">
      <c r="B21" s="118" t="s">
        <v>271</v>
      </c>
      <c r="C21" s="68">
        <v>26</v>
      </c>
      <c r="D21" s="119">
        <f t="shared" si="0"/>
        <v>3.428502481763279</v>
      </c>
    </row>
    <row r="22" spans="2:4" ht="13.5" customHeight="1">
      <c r="B22" s="53" t="s">
        <v>299</v>
      </c>
      <c r="C22" s="54">
        <v>23</v>
      </c>
      <c r="D22" s="67">
        <f t="shared" si="0"/>
        <v>3.0329060415598237</v>
      </c>
    </row>
    <row r="23" spans="2:4" ht="13.5" customHeight="1" thickBot="1">
      <c r="B23" s="118" t="s">
        <v>325</v>
      </c>
      <c r="C23" s="68">
        <v>14</v>
      </c>
      <c r="D23" s="119">
        <f t="shared" si="0"/>
        <v>1.8461167209494578</v>
      </c>
    </row>
    <row r="24" spans="2:4" ht="15.75" thickBot="1">
      <c r="B24" s="77" t="s">
        <v>3</v>
      </c>
      <c r="C24" s="77">
        <f>SUM(C12:C23)</f>
        <v>437</v>
      </c>
      <c r="D24" s="120"/>
    </row>
    <row r="27" ht="12.75">
      <c r="B27" s="10"/>
    </row>
    <row r="28" ht="12.75">
      <c r="B28" s="12"/>
    </row>
    <row r="29" ht="12.75">
      <c r="B29" s="12"/>
    </row>
    <row r="49" ht="12.75">
      <c r="A49" s="10" t="s">
        <v>320</v>
      </c>
    </row>
    <row r="50" ht="12.75">
      <c r="A50" t="s">
        <v>12</v>
      </c>
    </row>
    <row r="51" ht="12.75">
      <c r="A51" t="s">
        <v>236</v>
      </c>
    </row>
    <row r="52" ht="12.75">
      <c r="A52" s="17" t="s">
        <v>237</v>
      </c>
    </row>
  </sheetData>
  <sheetProtection/>
  <mergeCells count="6">
    <mergeCell ref="A4:D4"/>
    <mergeCell ref="A6:D6"/>
    <mergeCell ref="B9:D9"/>
    <mergeCell ref="B10:D10"/>
    <mergeCell ref="A8:D8"/>
    <mergeCell ref="A5:D5"/>
  </mergeCells>
  <printOptions/>
  <pageMargins left="0.5905511811023623" right="0.17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Cursiva"Procuraduría General de la Republica -Departamento de Estadísticas-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55"/>
  <sheetViews>
    <sheetView zoomScalePageLayoutView="0" workbookViewId="0" topLeftCell="A7">
      <selection activeCell="H19" sqref="H19"/>
    </sheetView>
  </sheetViews>
  <sheetFormatPr defaultColWidth="11.421875" defaultRowHeight="12.75"/>
  <cols>
    <col min="2" max="2" width="12.57421875" style="0" customWidth="1"/>
    <col min="3" max="3" width="28.7109375" style="0" customWidth="1"/>
    <col min="4" max="4" width="14.28125" style="0" hidden="1" customWidth="1"/>
    <col min="5" max="5" width="22.00390625" style="0" customWidth="1"/>
    <col min="6" max="6" width="4.421875" style="0" customWidth="1"/>
  </cols>
  <sheetData>
    <row r="4" ht="15">
      <c r="C4" s="1" t="s">
        <v>0</v>
      </c>
    </row>
    <row r="5" spans="2:5" ht="18.75">
      <c r="B5" s="372" t="s">
        <v>1</v>
      </c>
      <c r="C5" s="380"/>
      <c r="D5" s="380"/>
      <c r="E5" s="380"/>
    </row>
    <row r="6" spans="2:5" ht="15.75" customHeight="1">
      <c r="B6" s="381" t="s">
        <v>2</v>
      </c>
      <c r="C6" s="366"/>
      <c r="D6" s="366"/>
      <c r="E6" s="366"/>
    </row>
    <row r="7" ht="12.75" customHeight="1"/>
    <row r="8" ht="1.5" customHeight="1"/>
    <row r="9" spans="2:7" ht="21.75" customHeight="1">
      <c r="B9" s="379" t="s">
        <v>267</v>
      </c>
      <c r="C9" s="379"/>
      <c r="D9" s="379"/>
      <c r="E9" s="379"/>
      <c r="F9" s="109"/>
      <c r="G9" s="109"/>
    </row>
    <row r="10" spans="2:5" ht="12" customHeight="1">
      <c r="B10" s="382" t="s">
        <v>322</v>
      </c>
      <c r="C10" s="382"/>
      <c r="D10" s="382"/>
      <c r="E10" s="382"/>
    </row>
    <row r="11" spans="2:5" ht="20.25" customHeight="1" thickBot="1">
      <c r="B11" s="383" t="s">
        <v>254</v>
      </c>
      <c r="C11" s="383"/>
      <c r="D11" s="383"/>
      <c r="E11" s="383"/>
    </row>
    <row r="12" spans="2:5" ht="18.75" customHeight="1" thickBot="1">
      <c r="B12" s="311" t="s">
        <v>11</v>
      </c>
      <c r="C12" s="326" t="s">
        <v>222</v>
      </c>
      <c r="D12" s="326"/>
      <c r="E12" s="378" t="s">
        <v>266</v>
      </c>
    </row>
    <row r="13" spans="2:5" ht="27" customHeight="1" thickBot="1">
      <c r="B13" s="311"/>
      <c r="C13" s="89" t="s">
        <v>221</v>
      </c>
      <c r="D13" s="89" t="s">
        <v>227</v>
      </c>
      <c r="E13" s="378"/>
    </row>
    <row r="14" spans="2:5" ht="12.75" customHeight="1">
      <c r="B14" s="149" t="s">
        <v>90</v>
      </c>
      <c r="C14" s="185">
        <v>194</v>
      </c>
      <c r="D14" s="185">
        <v>181</v>
      </c>
      <c r="E14" s="186">
        <f>(100000/9100183)*(C14*12)</f>
        <v>25.58190313315677</v>
      </c>
    </row>
    <row r="15" spans="2:5" ht="12.75" customHeight="1">
      <c r="B15" s="63" t="s">
        <v>96</v>
      </c>
      <c r="C15" s="121">
        <v>206</v>
      </c>
      <c r="D15" s="121">
        <v>192</v>
      </c>
      <c r="E15" s="122">
        <f aca="true" t="shared" si="0" ref="E15:E25">(100000/9100183)*(C15*12)</f>
        <v>27.164288893970593</v>
      </c>
    </row>
    <row r="16" spans="2:5" ht="12.75" customHeight="1">
      <c r="B16" s="63" t="s">
        <v>91</v>
      </c>
      <c r="C16" s="121">
        <v>217</v>
      </c>
      <c r="D16" s="121">
        <v>208</v>
      </c>
      <c r="E16" s="122">
        <f t="shared" si="0"/>
        <v>28.614809174716598</v>
      </c>
    </row>
    <row r="17" spans="2:5" ht="12.75" customHeight="1">
      <c r="B17" s="63" t="s">
        <v>92</v>
      </c>
      <c r="C17" s="121">
        <v>202</v>
      </c>
      <c r="D17" s="121">
        <v>201</v>
      </c>
      <c r="E17" s="122">
        <f t="shared" si="0"/>
        <v>26.63682697369932</v>
      </c>
    </row>
    <row r="18" spans="2:5" ht="12.75" customHeight="1">
      <c r="B18" s="63" t="s">
        <v>93</v>
      </c>
      <c r="C18" s="121">
        <v>232</v>
      </c>
      <c r="D18" s="121">
        <v>200</v>
      </c>
      <c r="E18" s="122">
        <f t="shared" si="0"/>
        <v>30.592791375733874</v>
      </c>
    </row>
    <row r="19" spans="2:5" ht="12.75" customHeight="1">
      <c r="B19" s="63" t="s">
        <v>94</v>
      </c>
      <c r="C19" s="121">
        <v>212</v>
      </c>
      <c r="D19" s="121">
        <v>190</v>
      </c>
      <c r="E19" s="122">
        <f t="shared" si="0"/>
        <v>27.955481774377503</v>
      </c>
    </row>
    <row r="20" spans="2:5" ht="12.75" customHeight="1">
      <c r="B20" s="63" t="s">
        <v>95</v>
      </c>
      <c r="C20" s="121">
        <v>250</v>
      </c>
      <c r="D20" s="121">
        <v>207</v>
      </c>
      <c r="E20" s="122">
        <f t="shared" si="0"/>
        <v>32.966370016954606</v>
      </c>
    </row>
    <row r="21" spans="2:5" ht="12.75" customHeight="1">
      <c r="B21" s="63" t="s">
        <v>75</v>
      </c>
      <c r="C21" s="121">
        <v>206</v>
      </c>
      <c r="D21" s="121">
        <v>202</v>
      </c>
      <c r="E21" s="122">
        <f t="shared" si="0"/>
        <v>27.164288893970593</v>
      </c>
    </row>
    <row r="22" spans="2:5" ht="12.75" customHeight="1">
      <c r="B22" s="63" t="s">
        <v>202</v>
      </c>
      <c r="C22" s="121">
        <v>163</v>
      </c>
      <c r="D22" s="121">
        <v>156</v>
      </c>
      <c r="E22" s="122">
        <f t="shared" si="0"/>
        <v>21.494073251054402</v>
      </c>
    </row>
    <row r="23" spans="2:5" ht="12.75" customHeight="1">
      <c r="B23" s="63" t="s">
        <v>271</v>
      </c>
      <c r="C23" s="121">
        <v>188</v>
      </c>
      <c r="D23" s="121"/>
      <c r="E23" s="122">
        <f t="shared" si="0"/>
        <v>24.79071025274986</v>
      </c>
    </row>
    <row r="24" spans="2:5" ht="12.75" customHeight="1">
      <c r="B24" s="63" t="s">
        <v>299</v>
      </c>
      <c r="C24" s="121">
        <v>159</v>
      </c>
      <c r="D24" s="121"/>
      <c r="E24" s="122">
        <f t="shared" si="0"/>
        <v>20.966611330783127</v>
      </c>
    </row>
    <row r="25" spans="2:5" ht="12.75" customHeight="1" thickBot="1">
      <c r="B25" s="135" t="s">
        <v>325</v>
      </c>
      <c r="C25" s="146">
        <v>174</v>
      </c>
      <c r="D25" s="146"/>
      <c r="E25" s="148">
        <f t="shared" si="0"/>
        <v>22.944593531800404</v>
      </c>
    </row>
    <row r="26" spans="2:5" ht="12.75" customHeight="1" thickBot="1">
      <c r="B26" s="9" t="s">
        <v>3</v>
      </c>
      <c r="C26" s="9">
        <f>SUM(C14:C25)</f>
        <v>2403</v>
      </c>
      <c r="D26" s="9">
        <f>SUM(D14:D22)</f>
        <v>1737</v>
      </c>
      <c r="E26" s="147"/>
    </row>
    <row r="27" ht="12.75">
      <c r="B27" s="10"/>
    </row>
    <row r="29" ht="12.75">
      <c r="B29" s="10"/>
    </row>
    <row r="30" ht="12.75">
      <c r="B30" s="12"/>
    </row>
    <row r="31" ht="12.75">
      <c r="B31" s="12"/>
    </row>
    <row r="52" ht="12.75">
      <c r="A52" s="10" t="s">
        <v>320</v>
      </c>
    </row>
    <row r="53" ht="12.75">
      <c r="A53" t="s">
        <v>12</v>
      </c>
    </row>
    <row r="54" spans="1:4" ht="15">
      <c r="A54" t="s">
        <v>236</v>
      </c>
      <c r="B54" s="78"/>
      <c r="C54" s="78"/>
      <c r="D54" s="78"/>
    </row>
    <row r="55" spans="1:4" ht="15">
      <c r="A55" s="17" t="s">
        <v>237</v>
      </c>
      <c r="B55" s="78"/>
      <c r="D55" s="78"/>
    </row>
  </sheetData>
  <sheetProtection/>
  <mergeCells count="8">
    <mergeCell ref="E12:E13"/>
    <mergeCell ref="B12:B13"/>
    <mergeCell ref="C12:D12"/>
    <mergeCell ref="B9:E9"/>
    <mergeCell ref="B5:E5"/>
    <mergeCell ref="B6:E6"/>
    <mergeCell ref="B10:E10"/>
    <mergeCell ref="B11:E1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scale="97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31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2.7109375" style="0" customWidth="1"/>
    <col min="2" max="2" width="16.8515625" style="0" customWidth="1"/>
    <col min="3" max="3" width="16.421875" style="0" customWidth="1"/>
    <col min="4" max="4" width="18.00390625" style="0" customWidth="1"/>
    <col min="5" max="5" width="16.140625" style="0" customWidth="1"/>
  </cols>
  <sheetData>
    <row r="4" spans="1:6" ht="12.75" customHeight="1">
      <c r="A4" s="365" t="s">
        <v>0</v>
      </c>
      <c r="B4" s="365"/>
      <c r="C4" s="365"/>
      <c r="D4" s="365"/>
      <c r="E4" s="365"/>
      <c r="F4" s="365"/>
    </row>
    <row r="5" spans="1:6" ht="19.5" customHeight="1">
      <c r="A5" s="372" t="s">
        <v>1</v>
      </c>
      <c r="B5" s="372"/>
      <c r="C5" s="372"/>
      <c r="D5" s="372"/>
      <c r="E5" s="372"/>
      <c r="F5" s="372"/>
    </row>
    <row r="6" spans="1:6" ht="12.75" customHeight="1">
      <c r="A6" s="366" t="s">
        <v>2</v>
      </c>
      <c r="B6" s="366"/>
      <c r="C6" s="366"/>
      <c r="D6" s="366"/>
      <c r="E6" s="366"/>
      <c r="F6" s="366"/>
    </row>
    <row r="7" spans="1:6" ht="12.75" customHeight="1">
      <c r="A7" s="3"/>
      <c r="B7" s="3"/>
      <c r="C7" s="3"/>
      <c r="D7" s="3"/>
      <c r="E7" s="3"/>
      <c r="F7" s="3"/>
    </row>
    <row r="8" spans="1:6" ht="18" customHeight="1">
      <c r="A8" s="384" t="s">
        <v>264</v>
      </c>
      <c r="B8" s="384"/>
      <c r="C8" s="384"/>
      <c r="D8" s="384"/>
      <c r="E8" s="384"/>
      <c r="F8" s="384"/>
    </row>
    <row r="9" spans="1:6" ht="12.75" customHeight="1">
      <c r="A9" s="393" t="s">
        <v>268</v>
      </c>
      <c r="B9" s="306"/>
      <c r="C9" s="306"/>
      <c r="D9" s="306"/>
      <c r="E9" s="306"/>
      <c r="F9" s="306"/>
    </row>
    <row r="10" spans="1:6" ht="12.75" customHeight="1">
      <c r="A10" s="107"/>
      <c r="B10" s="286" t="s">
        <v>322</v>
      </c>
      <c r="C10" s="286"/>
      <c r="D10" s="286"/>
      <c r="E10" s="286"/>
      <c r="F10" s="107"/>
    </row>
    <row r="11" spans="1:6" ht="12.75" customHeight="1" thickBot="1">
      <c r="A11" s="107"/>
      <c r="B11" s="374" t="s">
        <v>254</v>
      </c>
      <c r="C11" s="374"/>
      <c r="D11" s="374"/>
      <c r="E11" s="374"/>
      <c r="F11" s="107"/>
    </row>
    <row r="12" spans="2:5" ht="18.75" customHeight="1">
      <c r="B12" s="387" t="s">
        <v>11</v>
      </c>
      <c r="C12" s="389" t="s">
        <v>244</v>
      </c>
      <c r="D12" s="391" t="s">
        <v>245</v>
      </c>
      <c r="E12" s="385" t="s">
        <v>222</v>
      </c>
    </row>
    <row r="13" spans="2:18" ht="25.5" customHeight="1" thickBot="1">
      <c r="B13" s="388"/>
      <c r="C13" s="390"/>
      <c r="D13" s="392"/>
      <c r="E13" s="386"/>
      <c r="J13" s="83"/>
      <c r="K13" s="83"/>
      <c r="L13" s="83"/>
      <c r="M13" s="83"/>
      <c r="N13" s="83"/>
      <c r="O13" s="83"/>
      <c r="P13" s="83"/>
      <c r="Q13" s="83"/>
      <c r="R13" s="83"/>
    </row>
    <row r="14" spans="2:18" ht="12.75" customHeight="1">
      <c r="B14" s="149" t="s">
        <v>90</v>
      </c>
      <c r="C14" s="143">
        <v>149</v>
      </c>
      <c r="D14" s="143">
        <v>45</v>
      </c>
      <c r="E14" s="144">
        <f>SUM(C14:D14)</f>
        <v>194</v>
      </c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2.75" customHeight="1">
      <c r="B15" s="63" t="s">
        <v>96</v>
      </c>
      <c r="C15" s="62">
        <v>164</v>
      </c>
      <c r="D15" s="62">
        <v>42</v>
      </c>
      <c r="E15" s="64">
        <f aca="true" t="shared" si="0" ref="E15:E25">SUM(C15:D15)</f>
        <v>206</v>
      </c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2.75" customHeight="1">
      <c r="B16" s="63" t="s">
        <v>91</v>
      </c>
      <c r="C16" s="62">
        <v>181</v>
      </c>
      <c r="D16" s="62">
        <v>36</v>
      </c>
      <c r="E16" s="64">
        <f t="shared" si="0"/>
        <v>217</v>
      </c>
      <c r="J16" s="99"/>
      <c r="K16" s="99"/>
      <c r="L16" s="99"/>
      <c r="M16" s="99"/>
      <c r="N16" s="99"/>
      <c r="O16" s="99"/>
      <c r="P16" s="99"/>
      <c r="Q16" s="99"/>
      <c r="R16" s="99"/>
    </row>
    <row r="17" spans="2:18" ht="12.75" customHeight="1">
      <c r="B17" s="63" t="s">
        <v>92</v>
      </c>
      <c r="C17" s="62">
        <v>156</v>
      </c>
      <c r="D17" s="62">
        <v>46</v>
      </c>
      <c r="E17" s="64">
        <f t="shared" si="0"/>
        <v>202</v>
      </c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5" ht="12.75" customHeight="1">
      <c r="B18" s="63" t="s">
        <v>93</v>
      </c>
      <c r="C18" s="62">
        <v>187</v>
      </c>
      <c r="D18" s="62">
        <v>45</v>
      </c>
      <c r="E18" s="64">
        <f t="shared" si="0"/>
        <v>232</v>
      </c>
    </row>
    <row r="19" spans="2:5" ht="12.75" customHeight="1">
      <c r="B19" s="63" t="s">
        <v>94</v>
      </c>
      <c r="C19" s="62">
        <v>184</v>
      </c>
      <c r="D19" s="62">
        <v>28</v>
      </c>
      <c r="E19" s="64">
        <f t="shared" si="0"/>
        <v>212</v>
      </c>
    </row>
    <row r="20" spans="2:5" ht="12.75" customHeight="1">
      <c r="B20" s="63" t="s">
        <v>95</v>
      </c>
      <c r="C20" s="62">
        <v>192</v>
      </c>
      <c r="D20" s="62">
        <v>58</v>
      </c>
      <c r="E20" s="64">
        <f t="shared" si="0"/>
        <v>250</v>
      </c>
    </row>
    <row r="21" spans="2:5" ht="12.75" customHeight="1">
      <c r="B21" s="63" t="s">
        <v>75</v>
      </c>
      <c r="C21" s="62">
        <v>161</v>
      </c>
      <c r="D21" s="62">
        <v>45</v>
      </c>
      <c r="E21" s="64">
        <f t="shared" si="0"/>
        <v>206</v>
      </c>
    </row>
    <row r="22" spans="2:5" ht="12.75" customHeight="1">
      <c r="B22" s="63" t="s">
        <v>202</v>
      </c>
      <c r="C22" s="62">
        <v>134</v>
      </c>
      <c r="D22" s="62">
        <v>29</v>
      </c>
      <c r="E22" s="64">
        <f t="shared" si="0"/>
        <v>163</v>
      </c>
    </row>
    <row r="23" spans="2:5" ht="12.75" customHeight="1">
      <c r="B23" s="63" t="s">
        <v>271</v>
      </c>
      <c r="C23" s="62">
        <v>162</v>
      </c>
      <c r="D23" s="62">
        <v>26</v>
      </c>
      <c r="E23" s="64">
        <f t="shared" si="0"/>
        <v>188</v>
      </c>
    </row>
    <row r="24" spans="2:5" ht="12.75" customHeight="1">
      <c r="B24" s="63" t="s">
        <v>299</v>
      </c>
      <c r="C24" s="62">
        <v>136</v>
      </c>
      <c r="D24" s="62">
        <v>23</v>
      </c>
      <c r="E24" s="64">
        <f t="shared" si="0"/>
        <v>159</v>
      </c>
    </row>
    <row r="25" spans="2:5" ht="12.75" customHeight="1" thickBot="1">
      <c r="B25" s="135" t="s">
        <v>325</v>
      </c>
      <c r="C25" s="137">
        <v>160</v>
      </c>
      <c r="D25" s="137">
        <v>14</v>
      </c>
      <c r="E25" s="136">
        <f t="shared" si="0"/>
        <v>174</v>
      </c>
    </row>
    <row r="26" spans="2:5" ht="12.75" customHeight="1" thickBot="1">
      <c r="B26" s="139" t="s">
        <v>3</v>
      </c>
      <c r="C26" s="77">
        <f>SUM(C14:C25)</f>
        <v>1966</v>
      </c>
      <c r="D26" s="77">
        <f>SUM(D14:D25)</f>
        <v>437</v>
      </c>
      <c r="E26" s="77">
        <f>SUM(C26:D26)</f>
        <v>2403</v>
      </c>
    </row>
    <row r="27" ht="12.75">
      <c r="B27" s="10"/>
    </row>
    <row r="29" spans="1:14" ht="15">
      <c r="A29" s="80" t="s">
        <v>229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ht="12.75">
      <c r="A30" s="10" t="s">
        <v>328</v>
      </c>
    </row>
    <row r="31" ht="12.75">
      <c r="A31" s="184" t="s">
        <v>329</v>
      </c>
    </row>
  </sheetData>
  <sheetProtection/>
  <mergeCells count="11">
    <mergeCell ref="E12:E13"/>
    <mergeCell ref="B12:B13"/>
    <mergeCell ref="C12:C13"/>
    <mergeCell ref="D12:D13"/>
    <mergeCell ref="A9:F9"/>
    <mergeCell ref="A5:F5"/>
    <mergeCell ref="A4:F4"/>
    <mergeCell ref="A6:F6"/>
    <mergeCell ref="A8:F8"/>
    <mergeCell ref="B11:E11"/>
    <mergeCell ref="B10:E10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3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4.57421875" style="0" customWidth="1"/>
    <col min="2" max="2" width="20.57421875" style="0" customWidth="1"/>
    <col min="3" max="3" width="20.7109375" style="0" customWidth="1"/>
    <col min="4" max="4" width="23.140625" style="0" customWidth="1"/>
    <col min="5" max="5" width="13.28125" style="0" customWidth="1"/>
  </cols>
  <sheetData>
    <row r="3" spans="1:5" ht="12.75" customHeight="1">
      <c r="A3" s="365" t="s">
        <v>0</v>
      </c>
      <c r="B3" s="365"/>
      <c r="C3" s="365"/>
      <c r="D3" s="365"/>
      <c r="E3" s="365"/>
    </row>
    <row r="4" spans="1:5" ht="18.75" customHeight="1">
      <c r="A4" s="372" t="s">
        <v>1</v>
      </c>
      <c r="B4" s="372"/>
      <c r="C4" s="372"/>
      <c r="D4" s="372"/>
      <c r="E4" s="372"/>
    </row>
    <row r="5" spans="1:5" ht="12.75" customHeight="1">
      <c r="A5" s="366" t="s">
        <v>2</v>
      </c>
      <c r="B5" s="366"/>
      <c r="C5" s="366"/>
      <c r="D5" s="366"/>
      <c r="E5" s="366"/>
    </row>
    <row r="6" ht="15.75">
      <c r="C6" s="3"/>
    </row>
    <row r="7" spans="2:5" ht="15">
      <c r="B7" s="396" t="s">
        <v>222</v>
      </c>
      <c r="C7" s="396"/>
      <c r="D7" s="396"/>
      <c r="E7" s="19"/>
    </row>
    <row r="8" spans="2:5" ht="16.5">
      <c r="B8" s="395" t="s">
        <v>322</v>
      </c>
      <c r="C8" s="395"/>
      <c r="D8" s="395"/>
      <c r="E8" s="110"/>
    </row>
    <row r="9" spans="2:4" ht="14.25" customHeight="1" thickBot="1">
      <c r="B9" s="285" t="s">
        <v>254</v>
      </c>
      <c r="C9" s="285"/>
      <c r="D9" s="285"/>
    </row>
    <row r="10" spans="2:4" ht="20.25" customHeight="1" thickBot="1">
      <c r="B10" s="311" t="s">
        <v>11</v>
      </c>
      <c r="C10" s="394" t="s">
        <v>222</v>
      </c>
      <c r="D10" s="394"/>
    </row>
    <row r="11" spans="2:5" ht="12.75" customHeight="1" thickBot="1">
      <c r="B11" s="311"/>
      <c r="C11" s="89" t="s">
        <v>221</v>
      </c>
      <c r="D11" s="89" t="s">
        <v>227</v>
      </c>
      <c r="E11" s="5"/>
    </row>
    <row r="12" spans="2:5" ht="13.5" customHeight="1">
      <c r="B12" s="116" t="s">
        <v>90</v>
      </c>
      <c r="C12" s="57">
        <v>194</v>
      </c>
      <c r="D12" s="158">
        <v>181</v>
      </c>
      <c r="E12" s="5"/>
    </row>
    <row r="13" spans="2:5" ht="13.5" customHeight="1">
      <c r="B13" s="53" t="s">
        <v>96</v>
      </c>
      <c r="C13" s="54">
        <v>206</v>
      </c>
      <c r="D13" s="159">
        <v>192</v>
      </c>
      <c r="E13" s="5"/>
    </row>
    <row r="14" spans="2:5" ht="13.5" customHeight="1">
      <c r="B14" s="53" t="s">
        <v>91</v>
      </c>
      <c r="C14" s="54">
        <v>217</v>
      </c>
      <c r="D14" s="159">
        <v>208</v>
      </c>
      <c r="E14" s="5"/>
    </row>
    <row r="15" spans="2:4" ht="13.5" customHeight="1">
      <c r="B15" s="53" t="s">
        <v>92</v>
      </c>
      <c r="C15" s="54">
        <v>202</v>
      </c>
      <c r="D15" s="159">
        <v>201</v>
      </c>
    </row>
    <row r="16" spans="2:4" ht="13.5" customHeight="1">
      <c r="B16" s="53" t="s">
        <v>93</v>
      </c>
      <c r="C16" s="54">
        <v>232</v>
      </c>
      <c r="D16" s="159">
        <v>200</v>
      </c>
    </row>
    <row r="17" spans="2:4" ht="13.5" customHeight="1">
      <c r="B17" s="53" t="s">
        <v>94</v>
      </c>
      <c r="C17" s="54">
        <v>212</v>
      </c>
      <c r="D17" s="159">
        <v>190</v>
      </c>
    </row>
    <row r="18" spans="2:4" ht="13.5" customHeight="1">
      <c r="B18" s="53" t="s">
        <v>95</v>
      </c>
      <c r="C18" s="54">
        <v>250</v>
      </c>
      <c r="D18" s="159">
        <v>207</v>
      </c>
    </row>
    <row r="19" spans="2:4" ht="13.5" customHeight="1">
      <c r="B19" s="53" t="s">
        <v>75</v>
      </c>
      <c r="C19" s="54">
        <v>206</v>
      </c>
      <c r="D19" s="159">
        <v>202</v>
      </c>
    </row>
    <row r="20" spans="2:4" ht="13.5" customHeight="1">
      <c r="B20" s="53" t="s">
        <v>202</v>
      </c>
      <c r="C20" s="54">
        <v>163</v>
      </c>
      <c r="D20" s="159">
        <v>156</v>
      </c>
    </row>
    <row r="21" spans="2:4" ht="13.5" customHeight="1">
      <c r="B21" s="53" t="s">
        <v>271</v>
      </c>
      <c r="C21" s="54">
        <v>188</v>
      </c>
      <c r="D21" s="159">
        <v>189</v>
      </c>
    </row>
    <row r="22" spans="2:4" ht="13.5" customHeight="1">
      <c r="B22" s="53" t="s">
        <v>299</v>
      </c>
      <c r="C22" s="54">
        <v>159</v>
      </c>
      <c r="D22" s="159">
        <v>158</v>
      </c>
    </row>
    <row r="23" spans="2:4" ht="13.5" customHeight="1" thickBot="1">
      <c r="B23" s="118" t="s">
        <v>325</v>
      </c>
      <c r="C23" s="68">
        <v>174</v>
      </c>
      <c r="D23" s="160">
        <v>173</v>
      </c>
    </row>
    <row r="24" spans="2:4" ht="15.75" thickBot="1">
      <c r="B24" s="77" t="s">
        <v>3</v>
      </c>
      <c r="C24" s="77">
        <f>SUM(C12:C23)</f>
        <v>2403</v>
      </c>
      <c r="D24" s="77">
        <f>SUM(D12:D23)</f>
        <v>2257</v>
      </c>
    </row>
    <row r="25" spans="2:4" ht="12.75">
      <c r="B25" s="7"/>
      <c r="C25" s="74" t="s">
        <v>221</v>
      </c>
      <c r="D25" s="7"/>
    </row>
    <row r="26" ht="12.75">
      <c r="C26" s="20"/>
    </row>
    <row r="29" ht="12.75">
      <c r="B29" s="10"/>
    </row>
    <row r="30" ht="12.75">
      <c r="B30" s="12"/>
    </row>
    <row r="31" ht="12.75">
      <c r="B31" s="12"/>
    </row>
    <row r="38" spans="2:4" ht="12.75">
      <c r="B38" s="10"/>
      <c r="C38" s="10"/>
      <c r="D38" s="10"/>
    </row>
    <row r="52" ht="12.75">
      <c r="A52" t="s">
        <v>190</v>
      </c>
    </row>
    <row r="53" ht="12.75">
      <c r="A53" t="s">
        <v>191</v>
      </c>
    </row>
  </sheetData>
  <sheetProtection/>
  <mergeCells count="8">
    <mergeCell ref="B10:B11"/>
    <mergeCell ref="C10:D10"/>
    <mergeCell ref="A3:E3"/>
    <mergeCell ref="A4:E4"/>
    <mergeCell ref="A5:E5"/>
    <mergeCell ref="B8:D8"/>
    <mergeCell ref="B7:D7"/>
    <mergeCell ref="B9:D9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85"/>
  <sheetViews>
    <sheetView zoomScalePageLayoutView="0" workbookViewId="0" topLeftCell="A1">
      <selection activeCell="R10" sqref="R10"/>
    </sheetView>
  </sheetViews>
  <sheetFormatPr defaultColWidth="11.421875" defaultRowHeight="12.75"/>
  <cols>
    <col min="1" max="1" width="19.57421875" style="8" customWidth="1"/>
    <col min="2" max="2" width="13.140625" style="8" customWidth="1"/>
    <col min="3" max="3" width="4.140625" style="43" customWidth="1"/>
    <col min="4" max="4" width="4.57421875" style="8" customWidth="1"/>
    <col min="5" max="5" width="4.00390625" style="8" customWidth="1"/>
    <col min="6" max="13" width="4.57421875" style="8" customWidth="1"/>
    <col min="14" max="14" width="4.00390625" style="8" customWidth="1"/>
    <col min="15" max="15" width="6.8515625" style="8" customWidth="1"/>
    <col min="16" max="16" width="4.8515625" style="8" customWidth="1"/>
  </cols>
  <sheetData>
    <row r="2" spans="1:15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2:4" ht="12.75" customHeight="1">
      <c r="B3" s="84" t="s">
        <v>224</v>
      </c>
      <c r="C3" s="84"/>
      <c r="D3" s="84"/>
    </row>
    <row r="4" spans="1:15" ht="12.7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</row>
    <row r="5" spans="1:15" ht="15.7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1:15" ht="12.75" customHeight="1" thickBot="1">
      <c r="A6" s="285" t="s">
        <v>256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5.75" customHeight="1" thickBot="1">
      <c r="A7" s="311" t="s">
        <v>233</v>
      </c>
      <c r="B7" s="311"/>
      <c r="C7" s="277" t="s">
        <v>222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87" t="s">
        <v>3</v>
      </c>
    </row>
    <row r="8" spans="1:28" ht="15" customHeight="1" thickBot="1">
      <c r="A8" s="311"/>
      <c r="B8" s="311"/>
      <c r="C8" s="92" t="s">
        <v>194</v>
      </c>
      <c r="D8" s="77" t="s">
        <v>195</v>
      </c>
      <c r="E8" s="77" t="s">
        <v>196</v>
      </c>
      <c r="F8" s="77" t="s">
        <v>197</v>
      </c>
      <c r="G8" s="77" t="s">
        <v>198</v>
      </c>
      <c r="H8" s="77" t="s">
        <v>199</v>
      </c>
      <c r="I8" s="77" t="s">
        <v>200</v>
      </c>
      <c r="J8" s="77" t="s">
        <v>180</v>
      </c>
      <c r="K8" s="77" t="s">
        <v>201</v>
      </c>
      <c r="L8" s="77" t="s">
        <v>270</v>
      </c>
      <c r="M8" s="77" t="s">
        <v>298</v>
      </c>
      <c r="N8" s="77" t="s">
        <v>324</v>
      </c>
      <c r="O8" s="388"/>
      <c r="Q8" s="8"/>
      <c r="R8" s="42"/>
      <c r="S8" s="43"/>
      <c r="T8" s="40"/>
      <c r="U8" s="8"/>
      <c r="V8" s="8"/>
      <c r="W8" s="8"/>
      <c r="X8" s="8"/>
      <c r="Y8" s="8"/>
      <c r="Z8" s="8"/>
      <c r="AA8" s="8"/>
      <c r="AB8" s="8"/>
    </row>
    <row r="9" spans="1:28" ht="12.75" customHeight="1" thickBot="1">
      <c r="A9" s="69" t="s">
        <v>77</v>
      </c>
      <c r="B9" s="151"/>
      <c r="C9" s="193">
        <v>4</v>
      </c>
      <c r="D9" s="52">
        <v>2</v>
      </c>
      <c r="E9" s="52">
        <v>0</v>
      </c>
      <c r="F9" s="58">
        <v>4</v>
      </c>
      <c r="G9" s="58">
        <v>2</v>
      </c>
      <c r="H9" s="58">
        <v>2</v>
      </c>
      <c r="I9" s="58">
        <v>0</v>
      </c>
      <c r="J9" s="58">
        <v>1</v>
      </c>
      <c r="K9" s="58">
        <v>3</v>
      </c>
      <c r="L9" s="90">
        <v>4</v>
      </c>
      <c r="M9" s="58">
        <v>2</v>
      </c>
      <c r="N9" s="190">
        <v>1</v>
      </c>
      <c r="O9" s="192">
        <f>SUM(C9:N9)</f>
        <v>25</v>
      </c>
      <c r="Q9" s="8"/>
      <c r="R9" s="42"/>
      <c r="S9" s="43"/>
      <c r="T9" s="40"/>
      <c r="U9" s="8"/>
      <c r="V9" s="8"/>
      <c r="W9" s="8"/>
      <c r="X9" s="8"/>
      <c r="Y9" s="8"/>
      <c r="Z9" s="8"/>
      <c r="AA9" s="8"/>
      <c r="AB9" s="8"/>
    </row>
    <row r="10" spans="1:28" ht="12.75" customHeight="1" thickBot="1">
      <c r="A10" s="46" t="s">
        <v>135</v>
      </c>
      <c r="B10" s="152"/>
      <c r="C10" s="114">
        <v>0</v>
      </c>
      <c r="D10" s="48">
        <v>0</v>
      </c>
      <c r="E10" s="48">
        <v>1</v>
      </c>
      <c r="F10" s="49">
        <v>0</v>
      </c>
      <c r="G10" s="49">
        <v>2</v>
      </c>
      <c r="H10" s="49">
        <v>2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188">
        <v>0</v>
      </c>
      <c r="O10" s="192">
        <f aca="true" t="shared" si="0" ref="O10:O73">SUM(C10:N10)</f>
        <v>5</v>
      </c>
      <c r="Q10" s="8"/>
      <c r="R10" s="42"/>
      <c r="S10" s="43"/>
      <c r="T10" s="40"/>
      <c r="U10" s="5"/>
      <c r="V10" s="8"/>
      <c r="W10" s="8"/>
      <c r="X10" s="8"/>
      <c r="Y10" s="8"/>
      <c r="Z10" s="8"/>
      <c r="AA10" s="8"/>
      <c r="AB10" s="8"/>
    </row>
    <row r="11" spans="1:28" ht="12.75" customHeight="1" thickBot="1">
      <c r="A11" s="46" t="s">
        <v>136</v>
      </c>
      <c r="B11" s="152"/>
      <c r="C11" s="114">
        <v>0</v>
      </c>
      <c r="D11" s="48">
        <v>0</v>
      </c>
      <c r="E11" s="48">
        <v>1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49">
        <v>0</v>
      </c>
      <c r="N11" s="188">
        <v>0</v>
      </c>
      <c r="O11" s="192">
        <f t="shared" si="0"/>
        <v>2</v>
      </c>
      <c r="Q11" s="8"/>
      <c r="R11" s="40"/>
      <c r="S11" s="16"/>
      <c r="T11" s="44"/>
      <c r="U11" s="5"/>
      <c r="V11" s="8"/>
      <c r="W11" s="8"/>
      <c r="X11" s="8"/>
      <c r="Y11" s="8"/>
      <c r="Z11" s="8"/>
      <c r="AA11" s="8"/>
      <c r="AB11" s="8"/>
    </row>
    <row r="12" spans="1:15" ht="12.75" customHeight="1" thickBot="1">
      <c r="A12" s="46" t="s">
        <v>120</v>
      </c>
      <c r="B12" s="152"/>
      <c r="C12" s="114">
        <v>0</v>
      </c>
      <c r="D12" s="48">
        <v>0</v>
      </c>
      <c r="E12" s="48">
        <v>1</v>
      </c>
      <c r="F12" s="49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188">
        <v>0</v>
      </c>
      <c r="O12" s="192">
        <f t="shared" si="0"/>
        <v>2</v>
      </c>
    </row>
    <row r="13" spans="1:15" ht="12.75" customHeight="1" thickBot="1">
      <c r="A13" s="46" t="s">
        <v>121</v>
      </c>
      <c r="B13" s="152"/>
      <c r="C13" s="114">
        <v>0</v>
      </c>
      <c r="D13" s="48">
        <v>0</v>
      </c>
      <c r="E13" s="48">
        <v>0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49">
        <v>0</v>
      </c>
      <c r="N13" s="188">
        <v>0</v>
      </c>
      <c r="O13" s="192">
        <f t="shared" si="0"/>
        <v>1</v>
      </c>
    </row>
    <row r="14" spans="1:15" ht="12.75" customHeight="1" thickBot="1">
      <c r="A14" s="46" t="s">
        <v>137</v>
      </c>
      <c r="B14" s="152"/>
      <c r="C14" s="114">
        <v>0</v>
      </c>
      <c r="D14" s="48">
        <v>0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49">
        <v>1</v>
      </c>
      <c r="N14" s="188">
        <v>0</v>
      </c>
      <c r="O14" s="192">
        <f t="shared" si="0"/>
        <v>2</v>
      </c>
    </row>
    <row r="15" spans="1:15" ht="12.75" customHeight="1" thickBot="1">
      <c r="A15" s="46" t="s">
        <v>138</v>
      </c>
      <c r="B15" s="152"/>
      <c r="C15" s="114">
        <v>0</v>
      </c>
      <c r="D15" s="48">
        <v>0</v>
      </c>
      <c r="E15" s="48">
        <v>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188">
        <v>0</v>
      </c>
      <c r="O15" s="192">
        <f t="shared" si="0"/>
        <v>2</v>
      </c>
    </row>
    <row r="16" spans="1:15" ht="12.75" customHeight="1" thickBot="1">
      <c r="A16" s="46" t="s">
        <v>304</v>
      </c>
      <c r="B16" s="152"/>
      <c r="C16" s="114">
        <v>0</v>
      </c>
      <c r="D16" s="48">
        <v>0</v>
      </c>
      <c r="E16" s="48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1</v>
      </c>
      <c r="N16" s="188">
        <v>2</v>
      </c>
      <c r="O16" s="192">
        <f t="shared" si="0"/>
        <v>3</v>
      </c>
    </row>
    <row r="17" spans="1:15" ht="12.75" customHeight="1" thickBot="1">
      <c r="A17" s="46" t="s">
        <v>41</v>
      </c>
      <c r="B17" s="152"/>
      <c r="C17" s="114">
        <v>3</v>
      </c>
      <c r="D17" s="48">
        <v>4</v>
      </c>
      <c r="E17" s="48">
        <v>6</v>
      </c>
      <c r="F17" s="49">
        <v>3</v>
      </c>
      <c r="G17" s="49">
        <v>2</v>
      </c>
      <c r="H17" s="49">
        <v>2</v>
      </c>
      <c r="I17" s="49">
        <v>6</v>
      </c>
      <c r="J17" s="49">
        <v>5</v>
      </c>
      <c r="K17" s="49">
        <v>4</v>
      </c>
      <c r="L17" s="50">
        <v>4</v>
      </c>
      <c r="M17" s="49">
        <v>3</v>
      </c>
      <c r="N17" s="188">
        <v>1</v>
      </c>
      <c r="O17" s="192">
        <f t="shared" si="0"/>
        <v>43</v>
      </c>
    </row>
    <row r="18" spans="1:15" ht="12.75" customHeight="1" thickBot="1">
      <c r="A18" s="46" t="s">
        <v>73</v>
      </c>
      <c r="B18" s="152"/>
      <c r="C18" s="114">
        <v>1</v>
      </c>
      <c r="D18" s="48">
        <v>0</v>
      </c>
      <c r="E18" s="48">
        <v>4</v>
      </c>
      <c r="F18" s="49">
        <v>1</v>
      </c>
      <c r="G18" s="49">
        <v>0</v>
      </c>
      <c r="H18" s="49">
        <v>0</v>
      </c>
      <c r="I18" s="49">
        <v>3</v>
      </c>
      <c r="J18" s="49">
        <v>1</v>
      </c>
      <c r="K18" s="49">
        <v>1</v>
      </c>
      <c r="L18" s="50">
        <v>1</v>
      </c>
      <c r="M18" s="49">
        <v>1</v>
      </c>
      <c r="N18" s="188">
        <v>2</v>
      </c>
      <c r="O18" s="192">
        <f t="shared" si="0"/>
        <v>15</v>
      </c>
    </row>
    <row r="19" spans="1:15" ht="12.75" customHeight="1" thickBot="1">
      <c r="A19" s="46" t="s">
        <v>273</v>
      </c>
      <c r="B19" s="152"/>
      <c r="C19" s="114">
        <v>0</v>
      </c>
      <c r="D19" s="48">
        <v>0</v>
      </c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1</v>
      </c>
      <c r="M19" s="49">
        <v>0</v>
      </c>
      <c r="N19" s="188">
        <v>0</v>
      </c>
      <c r="O19" s="192">
        <f t="shared" si="0"/>
        <v>1</v>
      </c>
    </row>
    <row r="20" spans="1:15" ht="12.75" customHeight="1" thickBot="1">
      <c r="A20" s="46" t="s">
        <v>139</v>
      </c>
      <c r="B20" s="152"/>
      <c r="C20" s="114">
        <v>5</v>
      </c>
      <c r="D20" s="48">
        <v>1</v>
      </c>
      <c r="E20" s="48">
        <v>1</v>
      </c>
      <c r="F20" s="49">
        <v>3</v>
      </c>
      <c r="G20" s="49">
        <v>3</v>
      </c>
      <c r="H20" s="49">
        <v>2</v>
      </c>
      <c r="I20" s="49">
        <v>0</v>
      </c>
      <c r="J20" s="49">
        <v>2</v>
      </c>
      <c r="K20" s="49">
        <v>1</v>
      </c>
      <c r="L20" s="50">
        <v>2</v>
      </c>
      <c r="M20" s="49">
        <v>1</v>
      </c>
      <c r="N20" s="188">
        <v>0</v>
      </c>
      <c r="O20" s="192">
        <f t="shared" si="0"/>
        <v>21</v>
      </c>
    </row>
    <row r="21" spans="1:15" ht="12.75" customHeight="1" thickBot="1">
      <c r="A21" s="46" t="s">
        <v>305</v>
      </c>
      <c r="B21" s="152"/>
      <c r="C21" s="114">
        <v>0</v>
      </c>
      <c r="D21" s="48">
        <v>0</v>
      </c>
      <c r="E21" s="48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49">
        <v>1</v>
      </c>
      <c r="N21" s="188">
        <v>0</v>
      </c>
      <c r="O21" s="192">
        <f t="shared" si="0"/>
        <v>1</v>
      </c>
    </row>
    <row r="22" spans="1:15" ht="12.75" customHeight="1" thickBot="1">
      <c r="A22" s="46" t="s">
        <v>122</v>
      </c>
      <c r="B22" s="152"/>
      <c r="C22" s="114">
        <v>0</v>
      </c>
      <c r="D22" s="48">
        <v>0</v>
      </c>
      <c r="E22" s="48">
        <v>0</v>
      </c>
      <c r="F22" s="49">
        <v>1</v>
      </c>
      <c r="G22" s="49">
        <v>2</v>
      </c>
      <c r="H22" s="49">
        <v>0</v>
      </c>
      <c r="I22" s="49">
        <v>0</v>
      </c>
      <c r="J22" s="49">
        <v>0</v>
      </c>
      <c r="K22" s="49">
        <v>0</v>
      </c>
      <c r="L22" s="50">
        <v>0</v>
      </c>
      <c r="M22" s="49">
        <v>0</v>
      </c>
      <c r="N22" s="188">
        <v>0</v>
      </c>
      <c r="O22" s="192">
        <f t="shared" si="0"/>
        <v>3</v>
      </c>
    </row>
    <row r="23" spans="1:15" ht="12.75" customHeight="1" thickBot="1">
      <c r="A23" s="46" t="s">
        <v>337</v>
      </c>
      <c r="B23" s="152"/>
      <c r="C23" s="114">
        <v>0</v>
      </c>
      <c r="D23" s="48">
        <v>0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188">
        <v>1</v>
      </c>
      <c r="O23" s="192">
        <f t="shared" si="0"/>
        <v>1</v>
      </c>
    </row>
    <row r="24" spans="1:15" ht="12.75" customHeight="1" thickBot="1">
      <c r="A24" s="46" t="s">
        <v>276</v>
      </c>
      <c r="B24" s="152"/>
      <c r="C24" s="114">
        <v>0</v>
      </c>
      <c r="D24" s="48">
        <v>0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1</v>
      </c>
      <c r="M24" s="49">
        <v>0</v>
      </c>
      <c r="N24" s="188">
        <v>0</v>
      </c>
      <c r="O24" s="192">
        <f t="shared" si="0"/>
        <v>1</v>
      </c>
    </row>
    <row r="25" spans="1:15" ht="12.75" customHeight="1" thickBot="1">
      <c r="A25" s="46" t="s">
        <v>302</v>
      </c>
      <c r="B25" s="152"/>
      <c r="C25" s="114">
        <v>0</v>
      </c>
      <c r="D25" s="48">
        <v>0</v>
      </c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M25" s="49">
        <v>1</v>
      </c>
      <c r="N25" s="188">
        <v>0</v>
      </c>
      <c r="O25" s="192">
        <f t="shared" si="0"/>
        <v>1</v>
      </c>
    </row>
    <row r="26" spans="1:15" ht="12.75" customHeight="1" thickBot="1">
      <c r="A26" s="46" t="s">
        <v>58</v>
      </c>
      <c r="B26" s="152"/>
      <c r="C26" s="114">
        <v>1</v>
      </c>
      <c r="D26" s="48">
        <v>5</v>
      </c>
      <c r="E26" s="48">
        <v>0</v>
      </c>
      <c r="F26" s="49">
        <v>2</v>
      </c>
      <c r="G26" s="49">
        <v>1</v>
      </c>
      <c r="H26" s="49">
        <v>3</v>
      </c>
      <c r="I26" s="49">
        <v>1</v>
      </c>
      <c r="J26" s="49">
        <v>1</v>
      </c>
      <c r="K26" s="49">
        <v>0</v>
      </c>
      <c r="L26" s="50">
        <v>0</v>
      </c>
      <c r="M26" s="49">
        <v>0</v>
      </c>
      <c r="N26" s="188">
        <v>2</v>
      </c>
      <c r="O26" s="192">
        <f t="shared" si="0"/>
        <v>16</v>
      </c>
    </row>
    <row r="27" spans="1:15" ht="12.75" customHeight="1" thickBot="1">
      <c r="A27" s="46" t="s">
        <v>220</v>
      </c>
      <c r="B27" s="152"/>
      <c r="C27" s="114">
        <v>0</v>
      </c>
      <c r="D27" s="48">
        <v>0</v>
      </c>
      <c r="E27" s="48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50">
        <v>0</v>
      </c>
      <c r="M27" s="49">
        <v>0</v>
      </c>
      <c r="N27" s="188">
        <v>0</v>
      </c>
      <c r="O27" s="192">
        <f t="shared" si="0"/>
        <v>1</v>
      </c>
    </row>
    <row r="28" spans="1:15" ht="12.75" customHeight="1" thickBot="1">
      <c r="A28" s="46" t="s">
        <v>123</v>
      </c>
      <c r="B28" s="152"/>
      <c r="C28" s="114">
        <v>0</v>
      </c>
      <c r="D28" s="48">
        <v>1</v>
      </c>
      <c r="E28" s="48">
        <v>1</v>
      </c>
      <c r="F28" s="49">
        <v>6</v>
      </c>
      <c r="G28" s="49">
        <v>1</v>
      </c>
      <c r="H28" s="49">
        <v>1</v>
      </c>
      <c r="I28" s="49">
        <v>0</v>
      </c>
      <c r="J28" s="49">
        <v>0</v>
      </c>
      <c r="K28" s="49">
        <v>2</v>
      </c>
      <c r="L28" s="50">
        <v>0</v>
      </c>
      <c r="M28" s="49">
        <v>0</v>
      </c>
      <c r="N28" s="188">
        <v>0</v>
      </c>
      <c r="O28" s="192">
        <f t="shared" si="0"/>
        <v>12</v>
      </c>
    </row>
    <row r="29" spans="1:15" ht="12.75" customHeight="1" thickBot="1">
      <c r="A29" s="46" t="s">
        <v>124</v>
      </c>
      <c r="B29" s="152"/>
      <c r="C29" s="114">
        <v>0</v>
      </c>
      <c r="D29" s="48">
        <v>0</v>
      </c>
      <c r="E29" s="48">
        <v>0</v>
      </c>
      <c r="F29" s="49">
        <v>2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188">
        <v>0</v>
      </c>
      <c r="O29" s="192">
        <f t="shared" si="0"/>
        <v>2</v>
      </c>
    </row>
    <row r="30" spans="1:15" ht="12.75" customHeight="1" thickBot="1">
      <c r="A30" s="46" t="s">
        <v>275</v>
      </c>
      <c r="B30" s="152"/>
      <c r="C30" s="114">
        <v>0</v>
      </c>
      <c r="D30" s="48">
        <v>0</v>
      </c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1</v>
      </c>
      <c r="L30" s="50">
        <v>5</v>
      </c>
      <c r="M30" s="49">
        <v>0</v>
      </c>
      <c r="N30" s="188">
        <v>0</v>
      </c>
      <c r="O30" s="192">
        <f t="shared" si="0"/>
        <v>6</v>
      </c>
    </row>
    <row r="31" spans="1:15" ht="12.75" customHeight="1" thickBot="1">
      <c r="A31" s="46" t="s">
        <v>208</v>
      </c>
      <c r="B31" s="152"/>
      <c r="C31" s="114">
        <v>0</v>
      </c>
      <c r="D31" s="48">
        <v>0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50">
        <v>1</v>
      </c>
      <c r="M31" s="49">
        <v>1</v>
      </c>
      <c r="N31" s="188">
        <v>1</v>
      </c>
      <c r="O31" s="192">
        <f t="shared" si="0"/>
        <v>4</v>
      </c>
    </row>
    <row r="32" spans="1:15" ht="12.75" customHeight="1" thickBot="1">
      <c r="A32" s="46" t="s">
        <v>125</v>
      </c>
      <c r="B32" s="152"/>
      <c r="C32" s="114">
        <v>1</v>
      </c>
      <c r="D32" s="48">
        <v>1</v>
      </c>
      <c r="E32" s="48">
        <v>1</v>
      </c>
      <c r="F32" s="49">
        <v>0</v>
      </c>
      <c r="G32" s="49">
        <v>2</v>
      </c>
      <c r="H32" s="49">
        <v>0</v>
      </c>
      <c r="I32" s="49">
        <v>0</v>
      </c>
      <c r="J32" s="49">
        <v>0</v>
      </c>
      <c r="K32" s="49">
        <v>0</v>
      </c>
      <c r="L32" s="50">
        <v>1</v>
      </c>
      <c r="M32" s="49">
        <v>0</v>
      </c>
      <c r="N32" s="188">
        <v>0</v>
      </c>
      <c r="O32" s="192">
        <f t="shared" si="0"/>
        <v>6</v>
      </c>
    </row>
    <row r="33" spans="1:15" ht="12.75" customHeight="1" thickBot="1">
      <c r="A33" s="46" t="s">
        <v>134</v>
      </c>
      <c r="B33" s="152"/>
      <c r="C33" s="114">
        <v>2</v>
      </c>
      <c r="D33" s="48">
        <v>2</v>
      </c>
      <c r="E33" s="48">
        <v>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1</v>
      </c>
      <c r="L33" s="50">
        <v>0</v>
      </c>
      <c r="M33" s="49">
        <v>0</v>
      </c>
      <c r="N33" s="188">
        <v>0</v>
      </c>
      <c r="O33" s="192">
        <f t="shared" si="0"/>
        <v>6</v>
      </c>
    </row>
    <row r="34" spans="1:15" ht="12.75" customHeight="1" thickBot="1">
      <c r="A34" s="46" t="s">
        <v>205</v>
      </c>
      <c r="B34" s="152"/>
      <c r="C34" s="114">
        <v>0</v>
      </c>
      <c r="D34" s="48">
        <v>0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2</v>
      </c>
      <c r="L34" s="50">
        <v>0</v>
      </c>
      <c r="M34" s="49">
        <v>0</v>
      </c>
      <c r="N34" s="188">
        <v>0</v>
      </c>
      <c r="O34" s="192">
        <f t="shared" si="0"/>
        <v>2</v>
      </c>
    </row>
    <row r="35" spans="1:15" ht="12.75" customHeight="1" thickBot="1">
      <c r="A35" s="46" t="s">
        <v>46</v>
      </c>
      <c r="B35" s="152"/>
      <c r="C35" s="114">
        <v>6</v>
      </c>
      <c r="D35" s="48">
        <v>5</v>
      </c>
      <c r="E35" s="48">
        <v>3</v>
      </c>
      <c r="F35" s="49">
        <v>6</v>
      </c>
      <c r="G35" s="49">
        <v>7</v>
      </c>
      <c r="H35" s="49">
        <v>3</v>
      </c>
      <c r="I35" s="49">
        <v>7</v>
      </c>
      <c r="J35" s="49">
        <v>4</v>
      </c>
      <c r="K35" s="49">
        <v>2</v>
      </c>
      <c r="L35" s="50">
        <v>8</v>
      </c>
      <c r="M35" s="49">
        <v>3</v>
      </c>
      <c r="N35" s="188">
        <v>4</v>
      </c>
      <c r="O35" s="192">
        <f t="shared" si="0"/>
        <v>58</v>
      </c>
    </row>
    <row r="36" spans="1:15" ht="12.75" customHeight="1" thickBot="1">
      <c r="A36" s="46" t="s">
        <v>78</v>
      </c>
      <c r="B36" s="152"/>
      <c r="C36" s="114">
        <v>0</v>
      </c>
      <c r="D36" s="48">
        <v>0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49">
        <v>2</v>
      </c>
      <c r="L36" s="50">
        <v>0</v>
      </c>
      <c r="M36" s="49">
        <v>0</v>
      </c>
      <c r="N36" s="188">
        <v>0</v>
      </c>
      <c r="O36" s="192">
        <f t="shared" si="0"/>
        <v>3</v>
      </c>
    </row>
    <row r="37" spans="1:15" ht="12.75" customHeight="1" thickBot="1">
      <c r="A37" s="46" t="s">
        <v>4</v>
      </c>
      <c r="B37" s="152"/>
      <c r="C37" s="114">
        <v>0</v>
      </c>
      <c r="D37" s="48">
        <v>2</v>
      </c>
      <c r="E37" s="48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50">
        <v>0</v>
      </c>
      <c r="M37" s="49">
        <v>0</v>
      </c>
      <c r="N37" s="188">
        <v>0</v>
      </c>
      <c r="O37" s="192">
        <f t="shared" si="0"/>
        <v>2</v>
      </c>
    </row>
    <row r="38" spans="1:15" ht="12.75" customHeight="1" thickBot="1">
      <c r="A38" s="46" t="s">
        <v>126</v>
      </c>
      <c r="B38" s="152"/>
      <c r="C38" s="114">
        <v>0</v>
      </c>
      <c r="D38" s="48">
        <v>0</v>
      </c>
      <c r="E38" s="48">
        <v>0</v>
      </c>
      <c r="F38" s="49">
        <v>2</v>
      </c>
      <c r="G38" s="49">
        <v>1</v>
      </c>
      <c r="H38" s="49">
        <v>0</v>
      </c>
      <c r="I38" s="49">
        <v>3</v>
      </c>
      <c r="J38" s="49">
        <v>0</v>
      </c>
      <c r="K38" s="49">
        <v>1</v>
      </c>
      <c r="L38" s="50">
        <v>0</v>
      </c>
      <c r="M38" s="49">
        <v>1</v>
      </c>
      <c r="N38" s="188">
        <v>0</v>
      </c>
      <c r="O38" s="192">
        <f t="shared" si="0"/>
        <v>8</v>
      </c>
    </row>
    <row r="39" spans="1:15" ht="12.75" customHeight="1" thickBot="1">
      <c r="A39" s="46" t="s">
        <v>303</v>
      </c>
      <c r="B39" s="152"/>
      <c r="C39" s="114">
        <v>0</v>
      </c>
      <c r="D39" s="48">
        <v>0</v>
      </c>
      <c r="E39" s="48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0">
        <v>0</v>
      </c>
      <c r="M39" s="49">
        <v>1</v>
      </c>
      <c r="N39" s="188">
        <v>0</v>
      </c>
      <c r="O39" s="192">
        <f t="shared" si="0"/>
        <v>1</v>
      </c>
    </row>
    <row r="40" spans="1:15" ht="12.75" customHeight="1" thickBot="1">
      <c r="A40" s="46" t="s">
        <v>181</v>
      </c>
      <c r="B40" s="152"/>
      <c r="C40" s="114">
        <v>0</v>
      </c>
      <c r="D40" s="48">
        <v>2</v>
      </c>
      <c r="E40" s="48">
        <v>2</v>
      </c>
      <c r="F40" s="49">
        <v>0</v>
      </c>
      <c r="G40" s="49">
        <v>3</v>
      </c>
      <c r="H40" s="49">
        <v>1</v>
      </c>
      <c r="I40" s="49">
        <v>1</v>
      </c>
      <c r="J40" s="49">
        <v>3</v>
      </c>
      <c r="K40" s="49">
        <v>0</v>
      </c>
      <c r="L40" s="50">
        <v>0</v>
      </c>
      <c r="M40" s="49">
        <v>5</v>
      </c>
      <c r="N40" s="188">
        <v>0</v>
      </c>
      <c r="O40" s="192">
        <f t="shared" si="0"/>
        <v>17</v>
      </c>
    </row>
    <row r="41" spans="1:15" ht="12.75" customHeight="1" thickBot="1">
      <c r="A41" s="46" t="s">
        <v>182</v>
      </c>
      <c r="B41" s="152"/>
      <c r="C41" s="114">
        <v>3</v>
      </c>
      <c r="D41" s="48">
        <v>4</v>
      </c>
      <c r="E41" s="48">
        <v>1</v>
      </c>
      <c r="F41" s="49">
        <v>1</v>
      </c>
      <c r="G41" s="49">
        <v>2</v>
      </c>
      <c r="H41" s="49">
        <v>7</v>
      </c>
      <c r="I41" s="49">
        <v>2</v>
      </c>
      <c r="J41" s="49">
        <v>3</v>
      </c>
      <c r="K41" s="49">
        <v>3</v>
      </c>
      <c r="L41" s="50">
        <v>1</v>
      </c>
      <c r="M41" s="49">
        <v>4</v>
      </c>
      <c r="N41" s="188">
        <v>1</v>
      </c>
      <c r="O41" s="192">
        <f t="shared" si="0"/>
        <v>32</v>
      </c>
    </row>
    <row r="42" spans="1:15" ht="12.75" customHeight="1" thickBot="1">
      <c r="A42" s="46" t="s">
        <v>127</v>
      </c>
      <c r="B42" s="152"/>
      <c r="C42" s="114">
        <v>0</v>
      </c>
      <c r="D42" s="48">
        <v>1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0">
        <v>0</v>
      </c>
      <c r="M42" s="49">
        <v>0</v>
      </c>
      <c r="N42" s="188">
        <v>0</v>
      </c>
      <c r="O42" s="192">
        <f t="shared" si="0"/>
        <v>1</v>
      </c>
    </row>
    <row r="43" spans="1:15" ht="12.75" customHeight="1" thickBot="1">
      <c r="A43" s="46" t="s">
        <v>128</v>
      </c>
      <c r="B43" s="152"/>
      <c r="C43" s="114">
        <v>0</v>
      </c>
      <c r="D43" s="48">
        <v>0</v>
      </c>
      <c r="E43" s="48">
        <v>0</v>
      </c>
      <c r="F43" s="49">
        <v>1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0">
        <v>0</v>
      </c>
      <c r="M43" s="49">
        <v>0</v>
      </c>
      <c r="N43" s="188">
        <v>0</v>
      </c>
      <c r="O43" s="192">
        <f t="shared" si="0"/>
        <v>1</v>
      </c>
    </row>
    <row r="44" spans="1:15" ht="12.75" customHeight="1" thickBot="1">
      <c r="A44" s="46" t="s">
        <v>206</v>
      </c>
      <c r="B44" s="152"/>
      <c r="C44" s="114">
        <v>0</v>
      </c>
      <c r="D44" s="48">
        <v>0</v>
      </c>
      <c r="E44" s="48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1</v>
      </c>
      <c r="L44" s="50">
        <v>0</v>
      </c>
      <c r="M44" s="49">
        <v>0</v>
      </c>
      <c r="N44" s="188">
        <v>0</v>
      </c>
      <c r="O44" s="192">
        <f t="shared" si="0"/>
        <v>1</v>
      </c>
    </row>
    <row r="45" spans="1:15" ht="12.75" customHeight="1" thickBot="1">
      <c r="A45" s="46" t="s">
        <v>129</v>
      </c>
      <c r="B45" s="152"/>
      <c r="C45" s="114">
        <v>0</v>
      </c>
      <c r="D45" s="48">
        <v>0</v>
      </c>
      <c r="E45" s="48">
        <v>0</v>
      </c>
      <c r="F45" s="49">
        <v>2</v>
      </c>
      <c r="G45" s="49">
        <v>2</v>
      </c>
      <c r="H45" s="49">
        <v>5</v>
      </c>
      <c r="I45" s="49">
        <v>0</v>
      </c>
      <c r="J45" s="49">
        <v>0</v>
      </c>
      <c r="K45" s="49">
        <v>0</v>
      </c>
      <c r="L45" s="50">
        <v>1</v>
      </c>
      <c r="M45" s="49">
        <v>2</v>
      </c>
      <c r="N45" s="188">
        <v>2</v>
      </c>
      <c r="O45" s="192">
        <f t="shared" si="0"/>
        <v>14</v>
      </c>
    </row>
    <row r="46" spans="1:15" ht="12.75" customHeight="1" thickBot="1">
      <c r="A46" s="46" t="s">
        <v>130</v>
      </c>
      <c r="B46" s="152"/>
      <c r="C46" s="114">
        <v>0</v>
      </c>
      <c r="D46" s="48">
        <v>1</v>
      </c>
      <c r="E46" s="48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0">
        <v>0</v>
      </c>
      <c r="M46" s="49">
        <v>0</v>
      </c>
      <c r="N46" s="188">
        <v>0</v>
      </c>
      <c r="O46" s="192">
        <f t="shared" si="0"/>
        <v>1</v>
      </c>
    </row>
    <row r="47" spans="1:15" ht="12.75" customHeight="1" thickBot="1">
      <c r="A47" s="46" t="s">
        <v>131</v>
      </c>
      <c r="B47" s="152"/>
      <c r="C47" s="114">
        <v>0</v>
      </c>
      <c r="D47" s="48">
        <v>1</v>
      </c>
      <c r="E47" s="48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188">
        <v>0</v>
      </c>
      <c r="O47" s="192">
        <f t="shared" si="0"/>
        <v>2</v>
      </c>
    </row>
    <row r="48" spans="1:15" ht="12.75" customHeight="1" thickBot="1">
      <c r="A48" s="46" t="s">
        <v>132</v>
      </c>
      <c r="B48" s="152"/>
      <c r="C48" s="114">
        <v>1</v>
      </c>
      <c r="D48" s="48">
        <v>0</v>
      </c>
      <c r="E48" s="48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0">
        <v>0</v>
      </c>
      <c r="M48" s="49">
        <v>0</v>
      </c>
      <c r="N48" s="188">
        <v>0</v>
      </c>
      <c r="O48" s="192">
        <f t="shared" si="0"/>
        <v>1</v>
      </c>
    </row>
    <row r="49" spans="1:15" ht="12.75" customHeight="1" thickBot="1">
      <c r="A49" s="46" t="s">
        <v>42</v>
      </c>
      <c r="B49" s="152"/>
      <c r="C49" s="114">
        <v>1</v>
      </c>
      <c r="D49" s="48">
        <v>1</v>
      </c>
      <c r="E49" s="48">
        <v>6</v>
      </c>
      <c r="F49" s="49">
        <v>2</v>
      </c>
      <c r="G49" s="49">
        <v>6</v>
      </c>
      <c r="H49" s="49">
        <v>2</v>
      </c>
      <c r="I49" s="49">
        <v>2</v>
      </c>
      <c r="J49" s="49">
        <v>1</v>
      </c>
      <c r="K49" s="49">
        <v>1</v>
      </c>
      <c r="L49" s="50">
        <v>4</v>
      </c>
      <c r="M49" s="49">
        <v>5</v>
      </c>
      <c r="N49" s="188">
        <v>5</v>
      </c>
      <c r="O49" s="192">
        <f t="shared" si="0"/>
        <v>36</v>
      </c>
    </row>
    <row r="50" spans="1:15" ht="12.75" customHeight="1" thickBot="1">
      <c r="A50" s="46" t="s">
        <v>66</v>
      </c>
      <c r="B50" s="152"/>
      <c r="C50" s="114">
        <v>5</v>
      </c>
      <c r="D50" s="48">
        <v>0</v>
      </c>
      <c r="E50" s="48">
        <v>0</v>
      </c>
      <c r="F50" s="49">
        <v>0</v>
      </c>
      <c r="G50" s="49">
        <v>0</v>
      </c>
      <c r="H50" s="49">
        <v>3</v>
      </c>
      <c r="I50" s="49">
        <v>1</v>
      </c>
      <c r="J50" s="49">
        <v>1</v>
      </c>
      <c r="K50" s="49">
        <v>1</v>
      </c>
      <c r="L50" s="50">
        <v>0</v>
      </c>
      <c r="M50" s="49">
        <v>0</v>
      </c>
      <c r="N50" s="188">
        <v>1</v>
      </c>
      <c r="O50" s="192">
        <f t="shared" si="0"/>
        <v>12</v>
      </c>
    </row>
    <row r="51" spans="1:15" ht="12.75" customHeight="1" thickBot="1">
      <c r="A51" s="46" t="s">
        <v>327</v>
      </c>
      <c r="B51" s="152"/>
      <c r="C51" s="114">
        <v>0</v>
      </c>
      <c r="D51" s="48">
        <v>0</v>
      </c>
      <c r="E51" s="48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0">
        <v>0</v>
      </c>
      <c r="M51" s="49">
        <v>0</v>
      </c>
      <c r="N51" s="188">
        <v>1</v>
      </c>
      <c r="O51" s="192">
        <f t="shared" si="0"/>
        <v>1</v>
      </c>
    </row>
    <row r="52" spans="1:15" ht="12.75" customHeight="1" thickBot="1">
      <c r="A52" s="46" t="s">
        <v>277</v>
      </c>
      <c r="B52" s="152"/>
      <c r="C52" s="114">
        <v>0</v>
      </c>
      <c r="D52" s="48">
        <v>0</v>
      </c>
      <c r="E52" s="48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50">
        <v>1</v>
      </c>
      <c r="M52" s="49">
        <v>1</v>
      </c>
      <c r="N52" s="188">
        <v>1</v>
      </c>
      <c r="O52" s="192">
        <f t="shared" si="0"/>
        <v>3</v>
      </c>
    </row>
    <row r="53" spans="1:15" ht="12.75" customHeight="1" thickBot="1">
      <c r="A53" s="46" t="s">
        <v>67</v>
      </c>
      <c r="B53" s="152"/>
      <c r="C53" s="114">
        <v>0</v>
      </c>
      <c r="D53" s="48">
        <v>0</v>
      </c>
      <c r="E53" s="48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</v>
      </c>
      <c r="K53" s="49">
        <v>3</v>
      </c>
      <c r="L53" s="50">
        <v>1</v>
      </c>
      <c r="M53" s="49">
        <v>1</v>
      </c>
      <c r="N53" s="188">
        <v>2</v>
      </c>
      <c r="O53" s="192">
        <f t="shared" si="0"/>
        <v>8</v>
      </c>
    </row>
    <row r="54" spans="1:15" ht="12.75" customHeight="1" thickBot="1">
      <c r="A54" s="51" t="s">
        <v>207</v>
      </c>
      <c r="B54" s="153"/>
      <c r="C54" s="114">
        <v>0</v>
      </c>
      <c r="D54" s="48">
        <v>0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50">
        <v>2</v>
      </c>
      <c r="M54" s="49">
        <v>0</v>
      </c>
      <c r="N54" s="188">
        <v>0</v>
      </c>
      <c r="O54" s="192">
        <f t="shared" si="0"/>
        <v>3</v>
      </c>
    </row>
    <row r="55" spans="1:15" ht="12.75" customHeight="1" thickBot="1">
      <c r="A55" s="46" t="s">
        <v>59</v>
      </c>
      <c r="B55" s="153"/>
      <c r="C55" s="114">
        <v>2</v>
      </c>
      <c r="D55" s="48">
        <v>4</v>
      </c>
      <c r="E55" s="48">
        <v>0</v>
      </c>
      <c r="F55" s="49">
        <v>1</v>
      </c>
      <c r="G55" s="49">
        <v>5</v>
      </c>
      <c r="H55" s="49">
        <v>2</v>
      </c>
      <c r="I55" s="49">
        <v>1</v>
      </c>
      <c r="J55" s="49">
        <v>2</v>
      </c>
      <c r="K55" s="49">
        <v>4</v>
      </c>
      <c r="L55" s="50">
        <v>3</v>
      </c>
      <c r="M55" s="49">
        <v>0</v>
      </c>
      <c r="N55" s="188">
        <v>3</v>
      </c>
      <c r="O55" s="192">
        <f t="shared" si="0"/>
        <v>27</v>
      </c>
    </row>
    <row r="56" spans="1:15" ht="12.75" customHeight="1" thickBot="1">
      <c r="A56" s="51" t="s">
        <v>161</v>
      </c>
      <c r="B56" s="153"/>
      <c r="C56" s="114">
        <v>0</v>
      </c>
      <c r="D56" s="48">
        <v>0</v>
      </c>
      <c r="E56" s="48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50">
        <v>0</v>
      </c>
      <c r="M56" s="49">
        <v>0</v>
      </c>
      <c r="N56" s="188">
        <v>1</v>
      </c>
      <c r="O56" s="192">
        <f t="shared" si="0"/>
        <v>1</v>
      </c>
    </row>
    <row r="57" spans="1:15" ht="12.75" customHeight="1" thickBot="1">
      <c r="A57" s="51" t="s">
        <v>183</v>
      </c>
      <c r="B57" s="153"/>
      <c r="C57" s="114">
        <v>0</v>
      </c>
      <c r="D57" s="48">
        <v>0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50">
        <v>0</v>
      </c>
      <c r="M57" s="49">
        <v>0</v>
      </c>
      <c r="N57" s="188">
        <v>0</v>
      </c>
      <c r="O57" s="192">
        <f t="shared" si="0"/>
        <v>1</v>
      </c>
    </row>
    <row r="58" spans="1:15" ht="12.75" customHeight="1" thickBot="1">
      <c r="A58" s="51" t="s">
        <v>133</v>
      </c>
      <c r="B58" s="153"/>
      <c r="C58" s="114">
        <v>0</v>
      </c>
      <c r="D58" s="48">
        <v>0</v>
      </c>
      <c r="E58" s="48">
        <v>1</v>
      </c>
      <c r="F58" s="49">
        <v>5</v>
      </c>
      <c r="G58" s="49">
        <v>1</v>
      </c>
      <c r="H58" s="49">
        <v>0</v>
      </c>
      <c r="I58" s="49">
        <v>0</v>
      </c>
      <c r="J58" s="49">
        <v>0</v>
      </c>
      <c r="K58" s="49">
        <v>0</v>
      </c>
      <c r="L58" s="50">
        <v>0</v>
      </c>
      <c r="M58" s="49">
        <v>0</v>
      </c>
      <c r="N58" s="188">
        <v>0</v>
      </c>
      <c r="O58" s="192">
        <f t="shared" si="0"/>
        <v>7</v>
      </c>
    </row>
    <row r="59" spans="1:15" ht="13.5" customHeight="1" thickBot="1">
      <c r="A59" s="70" t="s">
        <v>72</v>
      </c>
      <c r="B59" s="154"/>
      <c r="C59" s="115">
        <v>1</v>
      </c>
      <c r="D59" s="60">
        <v>1</v>
      </c>
      <c r="E59" s="60">
        <v>1</v>
      </c>
      <c r="F59" s="61">
        <v>0</v>
      </c>
      <c r="G59" s="61">
        <v>0</v>
      </c>
      <c r="H59" s="61">
        <v>0</v>
      </c>
      <c r="I59" s="61">
        <v>1</v>
      </c>
      <c r="J59" s="61">
        <v>1</v>
      </c>
      <c r="K59" s="61">
        <v>0</v>
      </c>
      <c r="L59" s="91">
        <v>2</v>
      </c>
      <c r="M59" s="61">
        <v>0</v>
      </c>
      <c r="N59" s="189">
        <v>2</v>
      </c>
      <c r="O59" s="192">
        <f t="shared" si="0"/>
        <v>9</v>
      </c>
    </row>
    <row r="60" spans="1:15" ht="13.5" customHeight="1">
      <c r="A60" s="105"/>
      <c r="B60" s="105"/>
      <c r="C60" s="111"/>
      <c r="D60" s="111"/>
      <c r="E60" s="111"/>
      <c r="F60" s="112"/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13.5" customHeight="1">
      <c r="A61" s="105"/>
      <c r="B61" s="105"/>
      <c r="C61" s="111"/>
      <c r="D61" s="111"/>
      <c r="E61" s="111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ht="13.5" customHeight="1">
      <c r="A62" s="105"/>
      <c r="B62" s="105"/>
      <c r="C62" s="111"/>
      <c r="D62" s="111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3"/>
    </row>
    <row r="63" spans="1:15" ht="12.75" customHeight="1" thickBot="1">
      <c r="A63" s="105"/>
      <c r="B63" s="105"/>
      <c r="C63" s="111"/>
      <c r="D63" s="111"/>
      <c r="E63" s="111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1:15" ht="12.75" customHeight="1" thickBot="1">
      <c r="A64" s="18" t="s">
        <v>80</v>
      </c>
      <c r="B64" s="194"/>
      <c r="C64" s="193">
        <v>0</v>
      </c>
      <c r="D64" s="52">
        <v>0</v>
      </c>
      <c r="E64" s="52">
        <v>1</v>
      </c>
      <c r="F64" s="58">
        <v>0</v>
      </c>
      <c r="G64" s="58">
        <v>1</v>
      </c>
      <c r="H64" s="58">
        <v>1</v>
      </c>
      <c r="I64" s="58">
        <v>0</v>
      </c>
      <c r="J64" s="58">
        <v>1</v>
      </c>
      <c r="K64" s="58">
        <v>0</v>
      </c>
      <c r="L64" s="58">
        <v>1</v>
      </c>
      <c r="M64" s="58">
        <v>0</v>
      </c>
      <c r="N64" s="90">
        <v>0</v>
      </c>
      <c r="O64" s="192">
        <f t="shared" si="0"/>
        <v>5</v>
      </c>
    </row>
    <row r="65" spans="1:15" ht="12.75" customHeight="1" thickBot="1">
      <c r="A65" s="45" t="s">
        <v>79</v>
      </c>
      <c r="B65" s="131"/>
      <c r="C65" s="125">
        <v>2</v>
      </c>
      <c r="D65" s="125">
        <v>1</v>
      </c>
      <c r="E65" s="125">
        <v>1</v>
      </c>
      <c r="F65" s="127">
        <v>0</v>
      </c>
      <c r="G65" s="127">
        <v>2</v>
      </c>
      <c r="H65" s="127">
        <v>0</v>
      </c>
      <c r="I65" s="127">
        <v>0</v>
      </c>
      <c r="J65" s="127">
        <v>2</v>
      </c>
      <c r="K65" s="127">
        <v>0</v>
      </c>
      <c r="L65" s="127">
        <v>2</v>
      </c>
      <c r="M65" s="127">
        <v>0</v>
      </c>
      <c r="N65" s="188">
        <v>1</v>
      </c>
      <c r="O65" s="192">
        <f t="shared" si="0"/>
        <v>11</v>
      </c>
    </row>
    <row r="66" spans="1:15" ht="12.75" customHeight="1" thickBot="1">
      <c r="A66" s="104" t="s">
        <v>272</v>
      </c>
      <c r="B66" s="150"/>
      <c r="C66" s="48">
        <v>0</v>
      </c>
      <c r="D66" s="48">
        <v>0</v>
      </c>
      <c r="E66" s="48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1</v>
      </c>
      <c r="M66" s="49">
        <v>0</v>
      </c>
      <c r="N66" s="188">
        <v>0</v>
      </c>
      <c r="O66" s="192">
        <f t="shared" si="0"/>
        <v>1</v>
      </c>
    </row>
    <row r="67" spans="1:15" ht="12.75" customHeight="1" thickBot="1">
      <c r="A67" s="51" t="s">
        <v>68</v>
      </c>
      <c r="B67" s="130"/>
      <c r="C67" s="48">
        <v>2</v>
      </c>
      <c r="D67" s="48">
        <v>2</v>
      </c>
      <c r="E67" s="48">
        <v>1</v>
      </c>
      <c r="F67" s="49">
        <v>1</v>
      </c>
      <c r="G67" s="49">
        <v>0</v>
      </c>
      <c r="H67" s="49">
        <v>1</v>
      </c>
      <c r="I67" s="49">
        <v>1</v>
      </c>
      <c r="J67" s="49">
        <v>1</v>
      </c>
      <c r="K67" s="49">
        <v>0</v>
      </c>
      <c r="L67" s="49">
        <v>1</v>
      </c>
      <c r="M67" s="49">
        <v>0</v>
      </c>
      <c r="N67" s="188">
        <v>2</v>
      </c>
      <c r="O67" s="192">
        <f t="shared" si="0"/>
        <v>12</v>
      </c>
    </row>
    <row r="68" spans="1:15" ht="12.75" customHeight="1" thickBot="1">
      <c r="A68" s="51" t="s">
        <v>69</v>
      </c>
      <c r="B68" s="130"/>
      <c r="C68" s="48">
        <v>1</v>
      </c>
      <c r="D68" s="48">
        <v>3</v>
      </c>
      <c r="E68" s="48">
        <v>0</v>
      </c>
      <c r="F68" s="49">
        <v>0</v>
      </c>
      <c r="G68" s="49">
        <v>2</v>
      </c>
      <c r="H68" s="49">
        <v>2</v>
      </c>
      <c r="I68" s="49">
        <v>2</v>
      </c>
      <c r="J68" s="49">
        <v>1</v>
      </c>
      <c r="K68" s="49">
        <v>0</v>
      </c>
      <c r="L68" s="49">
        <v>0</v>
      </c>
      <c r="M68" s="49">
        <v>2</v>
      </c>
      <c r="N68" s="188">
        <v>3</v>
      </c>
      <c r="O68" s="192">
        <f t="shared" si="0"/>
        <v>16</v>
      </c>
    </row>
    <row r="69" spans="1:15" ht="12.75" customHeight="1" thickBot="1">
      <c r="A69" s="46" t="s">
        <v>209</v>
      </c>
      <c r="B69" s="106"/>
      <c r="C69" s="48">
        <v>0</v>
      </c>
      <c r="D69" s="48">
        <v>0</v>
      </c>
      <c r="E69" s="48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1</v>
      </c>
      <c r="L69" s="49">
        <v>0</v>
      </c>
      <c r="M69" s="49">
        <v>0</v>
      </c>
      <c r="N69" s="188">
        <v>0</v>
      </c>
      <c r="O69" s="192">
        <f t="shared" si="0"/>
        <v>1</v>
      </c>
    </row>
    <row r="70" spans="1:15" ht="12.75" customHeight="1" thickBot="1">
      <c r="A70" s="45" t="s">
        <v>177</v>
      </c>
      <c r="B70" s="131"/>
      <c r="C70" s="48">
        <v>0</v>
      </c>
      <c r="D70" s="48">
        <v>0</v>
      </c>
      <c r="E70" s="48">
        <v>0</v>
      </c>
      <c r="F70" s="49">
        <v>0</v>
      </c>
      <c r="G70" s="49">
        <v>0</v>
      </c>
      <c r="H70" s="49">
        <v>0</v>
      </c>
      <c r="I70" s="49">
        <v>1</v>
      </c>
      <c r="J70" s="49">
        <v>0</v>
      </c>
      <c r="K70" s="49">
        <v>0</v>
      </c>
      <c r="L70" s="49">
        <v>0</v>
      </c>
      <c r="M70" s="49">
        <v>0</v>
      </c>
      <c r="N70" s="188">
        <v>1</v>
      </c>
      <c r="O70" s="192">
        <f t="shared" si="0"/>
        <v>2</v>
      </c>
    </row>
    <row r="71" spans="1:15" ht="12.75" customHeight="1" thickBot="1">
      <c r="A71" s="51" t="s">
        <v>81</v>
      </c>
      <c r="B71" s="130"/>
      <c r="C71" s="48">
        <v>0</v>
      </c>
      <c r="D71" s="48">
        <v>0</v>
      </c>
      <c r="E71" s="48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188">
        <v>1</v>
      </c>
      <c r="O71" s="192">
        <f t="shared" si="0"/>
        <v>2</v>
      </c>
    </row>
    <row r="72" spans="1:15" ht="12.75" customHeight="1" thickBot="1">
      <c r="A72" s="51" t="s">
        <v>43</v>
      </c>
      <c r="B72" s="130"/>
      <c r="C72" s="48">
        <v>0</v>
      </c>
      <c r="D72" s="48">
        <v>0</v>
      </c>
      <c r="E72" s="48">
        <v>0</v>
      </c>
      <c r="F72" s="49">
        <v>0</v>
      </c>
      <c r="G72" s="49">
        <v>0</v>
      </c>
      <c r="H72" s="49">
        <v>0</v>
      </c>
      <c r="I72" s="49">
        <v>0</v>
      </c>
      <c r="J72" s="49">
        <v>2</v>
      </c>
      <c r="K72" s="49">
        <v>3</v>
      </c>
      <c r="L72" s="49">
        <v>4</v>
      </c>
      <c r="M72" s="49">
        <v>2</v>
      </c>
      <c r="N72" s="188">
        <v>3</v>
      </c>
      <c r="O72" s="192">
        <f t="shared" si="0"/>
        <v>14</v>
      </c>
    </row>
    <row r="73" spans="1:15" ht="12.75" customHeight="1" thickBot="1">
      <c r="A73" s="51" t="s">
        <v>71</v>
      </c>
      <c r="B73" s="130"/>
      <c r="C73" s="48">
        <v>3</v>
      </c>
      <c r="D73" s="48">
        <v>1</v>
      </c>
      <c r="E73" s="48">
        <v>0</v>
      </c>
      <c r="F73" s="49">
        <v>1</v>
      </c>
      <c r="G73" s="49">
        <v>0</v>
      </c>
      <c r="H73" s="49">
        <v>1</v>
      </c>
      <c r="I73" s="49">
        <v>3</v>
      </c>
      <c r="J73" s="49">
        <v>3</v>
      </c>
      <c r="K73" s="49">
        <v>0</v>
      </c>
      <c r="L73" s="49">
        <v>1</v>
      </c>
      <c r="M73" s="49">
        <v>0</v>
      </c>
      <c r="N73" s="188">
        <v>2</v>
      </c>
      <c r="O73" s="192">
        <f t="shared" si="0"/>
        <v>15</v>
      </c>
    </row>
    <row r="74" spans="1:15" ht="12.75" customHeight="1" thickBot="1">
      <c r="A74" s="51" t="s">
        <v>70</v>
      </c>
      <c r="B74" s="130"/>
      <c r="C74" s="48">
        <v>0</v>
      </c>
      <c r="D74" s="48">
        <v>0</v>
      </c>
      <c r="E74" s="48">
        <v>0</v>
      </c>
      <c r="F74" s="49">
        <v>0</v>
      </c>
      <c r="G74" s="49">
        <v>0</v>
      </c>
      <c r="H74" s="49">
        <v>0</v>
      </c>
      <c r="I74" s="49">
        <v>0</v>
      </c>
      <c r="J74" s="49">
        <v>2</v>
      </c>
      <c r="K74" s="49">
        <v>1</v>
      </c>
      <c r="L74" s="49">
        <v>2</v>
      </c>
      <c r="M74" s="49">
        <v>0</v>
      </c>
      <c r="N74" s="188">
        <v>1</v>
      </c>
      <c r="O74" s="192">
        <f aca="true" t="shared" si="1" ref="O74:O83">SUM(C74:N74)</f>
        <v>6</v>
      </c>
    </row>
    <row r="75" spans="1:15" ht="12.75" customHeight="1" thickBot="1">
      <c r="A75" s="51" t="s">
        <v>76</v>
      </c>
      <c r="B75" s="130"/>
      <c r="C75" s="48">
        <v>0</v>
      </c>
      <c r="D75" s="48">
        <v>0</v>
      </c>
      <c r="E75" s="48">
        <v>0</v>
      </c>
      <c r="F75" s="49">
        <v>0</v>
      </c>
      <c r="G75" s="49">
        <v>0</v>
      </c>
      <c r="H75" s="49">
        <v>0</v>
      </c>
      <c r="I75" s="49">
        <v>0</v>
      </c>
      <c r="J75" s="49">
        <v>1</v>
      </c>
      <c r="K75" s="49">
        <v>0</v>
      </c>
      <c r="L75" s="49">
        <v>0</v>
      </c>
      <c r="M75" s="49">
        <v>0</v>
      </c>
      <c r="N75" s="188">
        <v>0</v>
      </c>
      <c r="O75" s="192">
        <f t="shared" si="1"/>
        <v>1</v>
      </c>
    </row>
    <row r="76" spans="1:16" s="7" customFormat="1" ht="12.75" customHeight="1" thickBot="1">
      <c r="A76" s="51" t="s">
        <v>326</v>
      </c>
      <c r="B76" s="130"/>
      <c r="C76" s="48">
        <v>0</v>
      </c>
      <c r="D76" s="48">
        <v>0</v>
      </c>
      <c r="E76" s="48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188">
        <v>1</v>
      </c>
      <c r="O76" s="192">
        <f t="shared" si="1"/>
        <v>1</v>
      </c>
      <c r="P76" s="5"/>
    </row>
    <row r="77" spans="1:16" s="7" customFormat="1" ht="12.75" customHeight="1" thickBot="1">
      <c r="A77" s="51" t="s">
        <v>291</v>
      </c>
      <c r="B77" s="130"/>
      <c r="C77" s="48">
        <v>0</v>
      </c>
      <c r="D77" s="48">
        <v>0</v>
      </c>
      <c r="E77" s="48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0</v>
      </c>
      <c r="N77" s="188">
        <v>0</v>
      </c>
      <c r="O77" s="192">
        <f t="shared" si="1"/>
        <v>1</v>
      </c>
      <c r="P77" s="5"/>
    </row>
    <row r="78" spans="1:16" s="7" customFormat="1" ht="12.75" customHeight="1" thickBot="1">
      <c r="A78" s="51" t="s">
        <v>301</v>
      </c>
      <c r="B78" s="130"/>
      <c r="C78" s="48">
        <v>0</v>
      </c>
      <c r="D78" s="48">
        <v>0</v>
      </c>
      <c r="E78" s="48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2</v>
      </c>
      <c r="N78" s="188">
        <v>0</v>
      </c>
      <c r="O78" s="192">
        <f t="shared" si="1"/>
        <v>2</v>
      </c>
      <c r="P78" s="5"/>
    </row>
    <row r="79" spans="1:16" s="7" customFormat="1" ht="12.75" customHeight="1" thickBot="1">
      <c r="A79" s="46" t="s">
        <v>178</v>
      </c>
      <c r="B79" s="106"/>
      <c r="C79" s="48">
        <v>8</v>
      </c>
      <c r="D79" s="48">
        <v>5</v>
      </c>
      <c r="E79" s="48">
        <v>3</v>
      </c>
      <c r="F79" s="49">
        <v>3</v>
      </c>
      <c r="G79" s="49">
        <v>6</v>
      </c>
      <c r="H79" s="49">
        <v>1</v>
      </c>
      <c r="I79" s="49">
        <v>5</v>
      </c>
      <c r="J79" s="49">
        <v>2</v>
      </c>
      <c r="K79" s="49">
        <v>0</v>
      </c>
      <c r="L79" s="49">
        <v>0</v>
      </c>
      <c r="M79" s="49">
        <v>1</v>
      </c>
      <c r="N79" s="188">
        <v>2</v>
      </c>
      <c r="O79" s="192">
        <f t="shared" si="1"/>
        <v>36</v>
      </c>
      <c r="P79" s="5"/>
    </row>
    <row r="80" spans="1:16" s="7" customFormat="1" ht="12.75" customHeight="1" thickBot="1">
      <c r="A80" s="45" t="s">
        <v>274</v>
      </c>
      <c r="B80" s="106"/>
      <c r="C80" s="48">
        <v>0</v>
      </c>
      <c r="D80" s="48">
        <v>0</v>
      </c>
      <c r="E80" s="48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1</v>
      </c>
      <c r="M80" s="49">
        <v>1</v>
      </c>
      <c r="N80" s="188">
        <v>1</v>
      </c>
      <c r="O80" s="192">
        <f t="shared" si="1"/>
        <v>3</v>
      </c>
      <c r="P80" s="5"/>
    </row>
    <row r="81" spans="1:16" s="7" customFormat="1" ht="12.75" customHeight="1" thickBot="1">
      <c r="A81" s="45" t="s">
        <v>184</v>
      </c>
      <c r="B81" s="131"/>
      <c r="C81" s="48">
        <v>0</v>
      </c>
      <c r="D81" s="48">
        <v>0</v>
      </c>
      <c r="E81" s="48">
        <v>0</v>
      </c>
      <c r="F81" s="49">
        <v>0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188">
        <v>0</v>
      </c>
      <c r="O81" s="192">
        <f t="shared" si="1"/>
        <v>1</v>
      </c>
      <c r="P81" s="5"/>
    </row>
    <row r="82" spans="1:15" ht="12.75" customHeight="1" thickBot="1">
      <c r="A82" s="45" t="s">
        <v>141</v>
      </c>
      <c r="B82" s="131"/>
      <c r="C82" s="48">
        <v>0</v>
      </c>
      <c r="D82" s="48">
        <v>0</v>
      </c>
      <c r="E82" s="48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188">
        <v>1</v>
      </c>
      <c r="O82" s="192">
        <f t="shared" si="1"/>
        <v>1</v>
      </c>
    </row>
    <row r="83" spans="1:15" ht="12.75" customHeight="1" thickBot="1">
      <c r="A83" s="46" t="s">
        <v>44</v>
      </c>
      <c r="B83" s="106"/>
      <c r="C83" s="48">
        <v>8</v>
      </c>
      <c r="D83" s="48">
        <v>7</v>
      </c>
      <c r="E83" s="48">
        <v>11</v>
      </c>
      <c r="F83" s="49">
        <v>9</v>
      </c>
      <c r="G83" s="49">
        <v>12</v>
      </c>
      <c r="H83" s="49">
        <v>7</v>
      </c>
      <c r="I83" s="49">
        <v>12</v>
      </c>
      <c r="J83" s="49">
        <v>6</v>
      </c>
      <c r="K83" s="49">
        <v>4</v>
      </c>
      <c r="L83" s="49">
        <v>4</v>
      </c>
      <c r="M83" s="61">
        <v>4</v>
      </c>
      <c r="N83" s="112">
        <v>10</v>
      </c>
      <c r="O83" s="192">
        <f t="shared" si="1"/>
        <v>94</v>
      </c>
    </row>
    <row r="84" spans="1:15" ht="12.75" customHeight="1" thickBot="1">
      <c r="A84" s="397" t="s">
        <v>3</v>
      </c>
      <c r="B84" s="397"/>
      <c r="C84" s="9">
        <f aca="true" t="shared" si="2" ref="C84:M84">SUM(C9:C83)</f>
        <v>60</v>
      </c>
      <c r="D84" s="9">
        <f t="shared" si="2"/>
        <v>57</v>
      </c>
      <c r="E84" s="9">
        <f t="shared" si="2"/>
        <v>52</v>
      </c>
      <c r="F84" s="9">
        <f t="shared" si="2"/>
        <v>58</v>
      </c>
      <c r="G84" s="9">
        <f t="shared" si="2"/>
        <v>66</v>
      </c>
      <c r="H84" s="9">
        <f t="shared" si="2"/>
        <v>48</v>
      </c>
      <c r="I84" s="9">
        <f t="shared" si="2"/>
        <v>52</v>
      </c>
      <c r="J84" s="9">
        <f t="shared" si="2"/>
        <v>51</v>
      </c>
      <c r="K84" s="9">
        <f t="shared" si="2"/>
        <v>45</v>
      </c>
      <c r="L84" s="9">
        <f t="shared" si="2"/>
        <v>61</v>
      </c>
      <c r="M84" s="191">
        <f t="shared" si="2"/>
        <v>47</v>
      </c>
      <c r="N84" s="9">
        <f>SUM(N9:N83)</f>
        <v>62</v>
      </c>
      <c r="O84" s="9">
        <f>SUM(O9:O83)</f>
        <v>659</v>
      </c>
    </row>
    <row r="85" spans="1:2" ht="12.75" customHeight="1">
      <c r="A85" s="80" t="s">
        <v>229</v>
      </c>
      <c r="B85" s="80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8">
    <mergeCell ref="A6:O6"/>
    <mergeCell ref="A5:O5"/>
    <mergeCell ref="A4:O4"/>
    <mergeCell ref="A2:O2"/>
    <mergeCell ref="A84:B84"/>
    <mergeCell ref="O7:O8"/>
    <mergeCell ref="A7:B8"/>
    <mergeCell ref="C7:N7"/>
  </mergeCells>
  <printOptions/>
  <pageMargins left="0.73" right="0.3937007874015748" top="0.7" bottom="0.5905511811023623" header="0.3937007874015748" footer="0.3937007874015748"/>
  <pageSetup horizontalDpi="300" verticalDpi="300" orientation="portrait" paperSize="9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73"/>
  <sheetViews>
    <sheetView zoomScalePageLayoutView="0" workbookViewId="0" topLeftCell="A10">
      <selection activeCell="A61" sqref="A61"/>
    </sheetView>
  </sheetViews>
  <sheetFormatPr defaultColWidth="11.421875" defaultRowHeight="12.75"/>
  <cols>
    <col min="1" max="1" width="29.140625" style="0" customWidth="1"/>
    <col min="2" max="13" width="4.57421875" style="0" customWidth="1"/>
    <col min="14" max="14" width="10.8515625" style="0" customWidth="1"/>
  </cols>
  <sheetData>
    <row r="2" spans="1:15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83"/>
    </row>
    <row r="3" spans="1:15" ht="12.75" customHeight="1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8"/>
    </row>
    <row r="4" spans="1:15" ht="12.7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84"/>
    </row>
    <row r="5" spans="1:15" ht="12.7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99"/>
    </row>
    <row r="6" spans="1:15" ht="12.75" customHeight="1" thickBot="1">
      <c r="A6" s="285" t="s">
        <v>13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100"/>
    </row>
    <row r="7" spans="1:14" s="8" customFormat="1" ht="12.75" customHeight="1" thickBot="1">
      <c r="A7" s="311" t="s">
        <v>233</v>
      </c>
      <c r="B7" s="315" t="s">
        <v>339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387" t="s">
        <v>3</v>
      </c>
    </row>
    <row r="8" spans="1:14" s="8" customFormat="1" ht="12.75" customHeight="1" thickBot="1">
      <c r="A8" s="311"/>
      <c r="B8" s="204" t="s">
        <v>194</v>
      </c>
      <c r="C8" s="77" t="s">
        <v>195</v>
      </c>
      <c r="D8" s="77" t="s">
        <v>196</v>
      </c>
      <c r="E8" s="77" t="s">
        <v>197</v>
      </c>
      <c r="F8" s="77" t="s">
        <v>198</v>
      </c>
      <c r="G8" s="77" t="s">
        <v>199</v>
      </c>
      <c r="H8" s="77" t="s">
        <v>200</v>
      </c>
      <c r="I8" s="77" t="s">
        <v>180</v>
      </c>
      <c r="J8" s="77" t="s">
        <v>201</v>
      </c>
      <c r="K8" s="98" t="s">
        <v>270</v>
      </c>
      <c r="L8" s="77" t="s">
        <v>340</v>
      </c>
      <c r="M8" s="77" t="s">
        <v>324</v>
      </c>
      <c r="N8" s="388"/>
    </row>
    <row r="9" spans="1:14" s="8" customFormat="1" ht="12.75" customHeight="1" thickBot="1">
      <c r="A9" s="205" t="s">
        <v>60</v>
      </c>
      <c r="B9" s="193">
        <v>0</v>
      </c>
      <c r="C9" s="52">
        <v>1</v>
      </c>
      <c r="D9" s="52">
        <v>0</v>
      </c>
      <c r="E9" s="58">
        <v>3</v>
      </c>
      <c r="F9" s="58">
        <v>1</v>
      </c>
      <c r="G9" s="58">
        <v>3</v>
      </c>
      <c r="H9" s="90">
        <v>3</v>
      </c>
      <c r="I9" s="58">
        <v>2</v>
      </c>
      <c r="J9" s="90">
        <v>1</v>
      </c>
      <c r="K9" s="206">
        <v>1</v>
      </c>
      <c r="L9" s="127">
        <v>1</v>
      </c>
      <c r="M9" s="206">
        <v>3</v>
      </c>
      <c r="N9" s="211">
        <f aca="true" t="shared" si="0" ref="N9:N56">SUM(B9:M9)</f>
        <v>19</v>
      </c>
    </row>
    <row r="10" spans="1:14" s="8" customFormat="1" ht="12.75" customHeight="1" thickBot="1">
      <c r="A10" s="207" t="s">
        <v>210</v>
      </c>
      <c r="B10" s="114">
        <v>0</v>
      </c>
      <c r="C10" s="48">
        <v>0</v>
      </c>
      <c r="D10" s="48">
        <v>0</v>
      </c>
      <c r="E10" s="49">
        <v>0</v>
      </c>
      <c r="F10" s="49">
        <v>0</v>
      </c>
      <c r="G10" s="49">
        <v>0</v>
      </c>
      <c r="H10" s="50">
        <v>0</v>
      </c>
      <c r="I10" s="49">
        <v>0</v>
      </c>
      <c r="J10" s="50">
        <v>1</v>
      </c>
      <c r="K10" s="50">
        <v>1</v>
      </c>
      <c r="L10" s="49">
        <v>2</v>
      </c>
      <c r="M10" s="50">
        <v>1</v>
      </c>
      <c r="N10" s="211">
        <f t="shared" si="0"/>
        <v>5</v>
      </c>
    </row>
    <row r="11" spans="1:14" s="8" customFormat="1" ht="12.75" customHeight="1" thickBot="1">
      <c r="A11" s="207" t="s">
        <v>278</v>
      </c>
      <c r="B11" s="114">
        <v>1</v>
      </c>
      <c r="C11" s="48">
        <v>3</v>
      </c>
      <c r="D11" s="48">
        <v>3</v>
      </c>
      <c r="E11" s="49">
        <v>1</v>
      </c>
      <c r="F11" s="49">
        <v>0</v>
      </c>
      <c r="G11" s="49">
        <v>1</v>
      </c>
      <c r="H11" s="50">
        <v>2</v>
      </c>
      <c r="I11" s="49">
        <v>0</v>
      </c>
      <c r="J11" s="50">
        <v>0</v>
      </c>
      <c r="K11" s="50">
        <v>0</v>
      </c>
      <c r="L11" s="49">
        <v>1</v>
      </c>
      <c r="M11" s="50">
        <v>1</v>
      </c>
      <c r="N11" s="211">
        <f t="shared" si="0"/>
        <v>13</v>
      </c>
    </row>
    <row r="12" spans="1:14" s="8" customFormat="1" ht="12.75" customHeight="1" thickBot="1">
      <c r="A12" s="207" t="s">
        <v>341</v>
      </c>
      <c r="B12" s="114">
        <v>0</v>
      </c>
      <c r="C12" s="48">
        <v>0</v>
      </c>
      <c r="D12" s="48">
        <v>1</v>
      </c>
      <c r="E12" s="49">
        <v>2</v>
      </c>
      <c r="F12" s="49">
        <v>0</v>
      </c>
      <c r="G12" s="49">
        <v>1</v>
      </c>
      <c r="H12" s="50">
        <v>0</v>
      </c>
      <c r="I12" s="49">
        <v>1</v>
      </c>
      <c r="J12" s="50">
        <v>0</v>
      </c>
      <c r="K12" s="50">
        <v>3</v>
      </c>
      <c r="L12" s="49">
        <v>1</v>
      </c>
      <c r="M12" s="50">
        <v>0</v>
      </c>
      <c r="N12" s="211">
        <f t="shared" si="0"/>
        <v>9</v>
      </c>
    </row>
    <row r="13" spans="1:14" s="8" customFormat="1" ht="12.75" customHeight="1" thickBot="1">
      <c r="A13" s="207" t="s">
        <v>342</v>
      </c>
      <c r="B13" s="114">
        <v>0</v>
      </c>
      <c r="C13" s="48">
        <v>1</v>
      </c>
      <c r="D13" s="48">
        <v>1</v>
      </c>
      <c r="E13" s="49">
        <v>0</v>
      </c>
      <c r="F13" s="49">
        <v>0</v>
      </c>
      <c r="G13" s="49">
        <v>0</v>
      </c>
      <c r="H13" s="50">
        <v>0</v>
      </c>
      <c r="I13" s="49">
        <v>0</v>
      </c>
      <c r="J13" s="50">
        <v>0</v>
      </c>
      <c r="K13" s="50">
        <v>0</v>
      </c>
      <c r="L13" s="49">
        <v>0</v>
      </c>
      <c r="M13" s="50">
        <v>0</v>
      </c>
      <c r="N13" s="211">
        <f t="shared" si="0"/>
        <v>2</v>
      </c>
    </row>
    <row r="14" spans="1:14" s="8" customFormat="1" ht="12.75" customHeight="1" thickBot="1">
      <c r="A14" s="207" t="s">
        <v>343</v>
      </c>
      <c r="B14" s="114">
        <v>0</v>
      </c>
      <c r="C14" s="48">
        <v>0</v>
      </c>
      <c r="D14" s="48">
        <v>0</v>
      </c>
      <c r="E14" s="49">
        <v>1</v>
      </c>
      <c r="F14" s="49">
        <v>0</v>
      </c>
      <c r="G14" s="49">
        <v>0</v>
      </c>
      <c r="H14" s="50">
        <v>0</v>
      </c>
      <c r="I14" s="49">
        <v>0</v>
      </c>
      <c r="J14" s="50">
        <v>0</v>
      </c>
      <c r="K14" s="50">
        <v>0</v>
      </c>
      <c r="L14" s="49">
        <v>0</v>
      </c>
      <c r="M14" s="50">
        <v>0</v>
      </c>
      <c r="N14" s="211">
        <f t="shared" si="0"/>
        <v>1</v>
      </c>
    </row>
    <row r="15" spans="1:14" s="8" customFormat="1" ht="12.75" customHeight="1" thickBot="1">
      <c r="A15" s="207" t="s">
        <v>114</v>
      </c>
      <c r="B15" s="114">
        <v>0</v>
      </c>
      <c r="C15" s="48">
        <v>1</v>
      </c>
      <c r="D15" s="48">
        <v>1</v>
      </c>
      <c r="E15" s="49">
        <v>0</v>
      </c>
      <c r="F15" s="49">
        <v>0</v>
      </c>
      <c r="G15" s="49">
        <v>0</v>
      </c>
      <c r="H15" s="50">
        <v>0</v>
      </c>
      <c r="I15" s="49">
        <v>0</v>
      </c>
      <c r="J15" s="50">
        <v>0</v>
      </c>
      <c r="K15" s="50">
        <v>0</v>
      </c>
      <c r="L15" s="49">
        <v>0</v>
      </c>
      <c r="M15" s="50">
        <v>0</v>
      </c>
      <c r="N15" s="211">
        <f t="shared" si="0"/>
        <v>2</v>
      </c>
    </row>
    <row r="16" spans="1:14" s="8" customFormat="1" ht="12.75" customHeight="1" thickBot="1">
      <c r="A16" s="207" t="s">
        <v>344</v>
      </c>
      <c r="B16" s="114">
        <v>0</v>
      </c>
      <c r="C16" s="48">
        <v>1</v>
      </c>
      <c r="D16" s="48">
        <v>0</v>
      </c>
      <c r="E16" s="49">
        <v>0</v>
      </c>
      <c r="F16" s="49">
        <v>0</v>
      </c>
      <c r="G16" s="49">
        <v>0</v>
      </c>
      <c r="H16" s="50">
        <v>0</v>
      </c>
      <c r="I16" s="49">
        <v>0</v>
      </c>
      <c r="J16" s="50">
        <v>0</v>
      </c>
      <c r="K16" s="50">
        <v>0</v>
      </c>
      <c r="L16" s="49">
        <v>0</v>
      </c>
      <c r="M16" s="50">
        <v>0</v>
      </c>
      <c r="N16" s="211">
        <f t="shared" si="0"/>
        <v>1</v>
      </c>
    </row>
    <row r="17" spans="1:14" s="8" customFormat="1" ht="12.75" customHeight="1" thickBot="1">
      <c r="A17" s="207" t="s">
        <v>345</v>
      </c>
      <c r="B17" s="114">
        <v>1</v>
      </c>
      <c r="C17" s="48">
        <v>0</v>
      </c>
      <c r="D17" s="48">
        <v>0</v>
      </c>
      <c r="E17" s="49">
        <v>0</v>
      </c>
      <c r="F17" s="49">
        <v>0</v>
      </c>
      <c r="G17" s="49">
        <v>0</v>
      </c>
      <c r="H17" s="50">
        <v>0</v>
      </c>
      <c r="I17" s="49">
        <v>0</v>
      </c>
      <c r="J17" s="50">
        <v>0</v>
      </c>
      <c r="K17" s="50">
        <v>0</v>
      </c>
      <c r="L17" s="49">
        <v>0</v>
      </c>
      <c r="M17" s="50">
        <v>0</v>
      </c>
      <c r="N17" s="211">
        <f t="shared" si="0"/>
        <v>1</v>
      </c>
    </row>
    <row r="18" spans="1:14" s="8" customFormat="1" ht="12.75" customHeight="1" thickBot="1">
      <c r="A18" s="207" t="s">
        <v>346</v>
      </c>
      <c r="B18" s="114">
        <v>0</v>
      </c>
      <c r="C18" s="48">
        <v>0</v>
      </c>
      <c r="D18" s="48">
        <v>1</v>
      </c>
      <c r="E18" s="49">
        <v>0</v>
      </c>
      <c r="F18" s="49">
        <v>0</v>
      </c>
      <c r="G18" s="49">
        <v>0</v>
      </c>
      <c r="H18" s="50">
        <v>0</v>
      </c>
      <c r="I18" s="49">
        <v>0</v>
      </c>
      <c r="J18" s="50">
        <v>0</v>
      </c>
      <c r="K18" s="50">
        <v>0</v>
      </c>
      <c r="L18" s="49">
        <v>0</v>
      </c>
      <c r="M18" s="50">
        <v>0</v>
      </c>
      <c r="N18" s="211">
        <f t="shared" si="0"/>
        <v>1</v>
      </c>
    </row>
    <row r="19" spans="1:14" s="8" customFormat="1" ht="12.75" customHeight="1" thickBot="1">
      <c r="A19" s="207" t="s">
        <v>347</v>
      </c>
      <c r="B19" s="114">
        <v>0</v>
      </c>
      <c r="C19" s="48">
        <v>7</v>
      </c>
      <c r="D19" s="48">
        <v>1</v>
      </c>
      <c r="E19" s="49">
        <v>4</v>
      </c>
      <c r="F19" s="49">
        <v>7</v>
      </c>
      <c r="G19" s="49">
        <v>7</v>
      </c>
      <c r="H19" s="50">
        <v>3</v>
      </c>
      <c r="I19" s="49">
        <v>1</v>
      </c>
      <c r="J19" s="50">
        <v>0</v>
      </c>
      <c r="K19" s="50">
        <v>0</v>
      </c>
      <c r="L19" s="49">
        <v>2</v>
      </c>
      <c r="M19" s="50">
        <v>0</v>
      </c>
      <c r="N19" s="211">
        <f t="shared" si="0"/>
        <v>32</v>
      </c>
    </row>
    <row r="20" spans="1:14" s="8" customFormat="1" ht="12.75" customHeight="1" thickBot="1">
      <c r="A20" s="207" t="s">
        <v>348</v>
      </c>
      <c r="B20" s="114">
        <v>0</v>
      </c>
      <c r="C20" s="48">
        <v>1</v>
      </c>
      <c r="D20" s="48">
        <v>0</v>
      </c>
      <c r="E20" s="49">
        <v>0</v>
      </c>
      <c r="F20" s="49">
        <v>0</v>
      </c>
      <c r="G20" s="49">
        <v>2</v>
      </c>
      <c r="H20" s="50">
        <v>0</v>
      </c>
      <c r="I20" s="49">
        <v>0</v>
      </c>
      <c r="J20" s="50">
        <v>0</v>
      </c>
      <c r="K20" s="50">
        <v>0</v>
      </c>
      <c r="L20" s="49">
        <v>0</v>
      </c>
      <c r="M20" s="50">
        <v>0</v>
      </c>
      <c r="N20" s="211">
        <f t="shared" si="0"/>
        <v>3</v>
      </c>
    </row>
    <row r="21" spans="1:17" ht="12.75" customHeight="1" thickBot="1">
      <c r="A21" s="207" t="s">
        <v>349</v>
      </c>
      <c r="B21" s="114">
        <v>0</v>
      </c>
      <c r="C21" s="48">
        <v>0</v>
      </c>
      <c r="D21" s="48">
        <v>1</v>
      </c>
      <c r="E21" s="49">
        <v>0</v>
      </c>
      <c r="F21" s="49">
        <v>0</v>
      </c>
      <c r="G21" s="49">
        <v>0</v>
      </c>
      <c r="H21" s="50">
        <v>0</v>
      </c>
      <c r="I21" s="49">
        <v>0</v>
      </c>
      <c r="J21" s="50">
        <v>0</v>
      </c>
      <c r="K21" s="50">
        <v>0</v>
      </c>
      <c r="L21" s="49">
        <v>0</v>
      </c>
      <c r="M21" s="50">
        <v>0</v>
      </c>
      <c r="N21" s="211">
        <f t="shared" si="0"/>
        <v>1</v>
      </c>
      <c r="Q21" t="s">
        <v>290</v>
      </c>
    </row>
    <row r="22" spans="1:14" ht="12.75" customHeight="1" thickBot="1">
      <c r="A22" s="207" t="s">
        <v>45</v>
      </c>
      <c r="B22" s="114">
        <v>2</v>
      </c>
      <c r="C22" s="48">
        <v>3</v>
      </c>
      <c r="D22" s="48">
        <v>3</v>
      </c>
      <c r="E22" s="49">
        <v>1</v>
      </c>
      <c r="F22" s="49">
        <v>2</v>
      </c>
      <c r="G22" s="49">
        <v>1</v>
      </c>
      <c r="H22" s="50">
        <v>2</v>
      </c>
      <c r="I22" s="49">
        <v>3</v>
      </c>
      <c r="J22" s="50">
        <v>3</v>
      </c>
      <c r="K22" s="50">
        <v>3</v>
      </c>
      <c r="L22" s="49">
        <v>0</v>
      </c>
      <c r="M22" s="50">
        <v>3</v>
      </c>
      <c r="N22" s="211">
        <f t="shared" si="0"/>
        <v>26</v>
      </c>
    </row>
    <row r="23" spans="1:14" ht="12.75" customHeight="1" thickBot="1">
      <c r="A23" s="207" t="s">
        <v>350</v>
      </c>
      <c r="B23" s="114">
        <v>0</v>
      </c>
      <c r="C23" s="48">
        <v>0</v>
      </c>
      <c r="D23" s="48">
        <v>0</v>
      </c>
      <c r="E23" s="49">
        <v>0</v>
      </c>
      <c r="F23" s="49">
        <v>0</v>
      </c>
      <c r="G23" s="49">
        <v>0</v>
      </c>
      <c r="H23" s="50">
        <v>0</v>
      </c>
      <c r="I23" s="49">
        <v>0</v>
      </c>
      <c r="J23" s="50">
        <v>1</v>
      </c>
      <c r="K23" s="50">
        <v>0</v>
      </c>
      <c r="L23" s="49">
        <v>0</v>
      </c>
      <c r="M23" s="50">
        <v>0</v>
      </c>
      <c r="N23" s="211">
        <f t="shared" si="0"/>
        <v>1</v>
      </c>
    </row>
    <row r="24" spans="1:14" ht="12.75" customHeight="1" thickBot="1">
      <c r="A24" s="207" t="s">
        <v>351</v>
      </c>
      <c r="B24" s="114">
        <v>0</v>
      </c>
      <c r="C24" s="48">
        <v>0</v>
      </c>
      <c r="D24" s="48">
        <v>0</v>
      </c>
      <c r="E24" s="49">
        <v>0</v>
      </c>
      <c r="F24" s="49">
        <v>0</v>
      </c>
      <c r="G24" s="49">
        <v>0</v>
      </c>
      <c r="H24" s="50">
        <v>0</v>
      </c>
      <c r="I24" s="49">
        <v>0</v>
      </c>
      <c r="J24" s="50">
        <v>0</v>
      </c>
      <c r="K24" s="50">
        <v>0</v>
      </c>
      <c r="L24" s="49">
        <v>1</v>
      </c>
      <c r="M24" s="50">
        <v>0</v>
      </c>
      <c r="N24" s="211">
        <f t="shared" si="0"/>
        <v>1</v>
      </c>
    </row>
    <row r="25" spans="1:14" ht="12.75" customHeight="1" thickBot="1">
      <c r="A25" s="207" t="s">
        <v>358</v>
      </c>
      <c r="B25" s="114">
        <v>0</v>
      </c>
      <c r="C25" s="48">
        <v>0</v>
      </c>
      <c r="D25" s="48">
        <v>0</v>
      </c>
      <c r="E25" s="49">
        <v>0</v>
      </c>
      <c r="F25" s="49">
        <v>0</v>
      </c>
      <c r="G25" s="49">
        <v>0</v>
      </c>
      <c r="H25" s="50">
        <v>0</v>
      </c>
      <c r="I25" s="49">
        <v>0</v>
      </c>
      <c r="J25" s="50">
        <v>0</v>
      </c>
      <c r="K25" s="50">
        <v>1</v>
      </c>
      <c r="L25" s="49">
        <v>0</v>
      </c>
      <c r="M25" s="50">
        <v>0</v>
      </c>
      <c r="N25" s="211">
        <f t="shared" si="0"/>
        <v>1</v>
      </c>
    </row>
    <row r="26" spans="1:14" ht="12.75" customHeight="1" thickBot="1">
      <c r="A26" s="207" t="s">
        <v>115</v>
      </c>
      <c r="B26" s="114">
        <v>0</v>
      </c>
      <c r="C26" s="48">
        <v>1</v>
      </c>
      <c r="D26" s="48">
        <v>2</v>
      </c>
      <c r="E26" s="49">
        <v>1</v>
      </c>
      <c r="F26" s="49">
        <v>1</v>
      </c>
      <c r="G26" s="49">
        <v>2</v>
      </c>
      <c r="H26" s="50">
        <v>3</v>
      </c>
      <c r="I26" s="49">
        <v>0</v>
      </c>
      <c r="J26" s="50">
        <v>2</v>
      </c>
      <c r="K26" s="50">
        <v>5</v>
      </c>
      <c r="L26" s="49">
        <v>0</v>
      </c>
      <c r="M26" s="50">
        <v>1</v>
      </c>
      <c r="N26" s="211">
        <f t="shared" si="0"/>
        <v>18</v>
      </c>
    </row>
    <row r="27" spans="1:14" ht="12.75" customHeight="1" thickBot="1">
      <c r="A27" s="207" t="s">
        <v>116</v>
      </c>
      <c r="B27" s="114">
        <v>0</v>
      </c>
      <c r="C27" s="48">
        <v>0</v>
      </c>
      <c r="D27" s="48">
        <v>0</v>
      </c>
      <c r="E27" s="49">
        <v>1</v>
      </c>
      <c r="F27" s="49">
        <v>0</v>
      </c>
      <c r="G27" s="49">
        <v>0</v>
      </c>
      <c r="H27" s="50">
        <v>0</v>
      </c>
      <c r="I27" s="49">
        <v>0</v>
      </c>
      <c r="J27" s="50">
        <v>0</v>
      </c>
      <c r="K27" s="50">
        <v>0</v>
      </c>
      <c r="L27" s="49">
        <v>1</v>
      </c>
      <c r="M27" s="50">
        <v>1</v>
      </c>
      <c r="N27" s="211">
        <f t="shared" si="0"/>
        <v>3</v>
      </c>
    </row>
    <row r="28" spans="1:14" ht="12.75" customHeight="1" thickBot="1">
      <c r="A28" s="207" t="s">
        <v>353</v>
      </c>
      <c r="B28" s="114">
        <v>0</v>
      </c>
      <c r="C28" s="48">
        <v>1</v>
      </c>
      <c r="D28" s="48">
        <v>0</v>
      </c>
      <c r="E28" s="49">
        <v>1</v>
      </c>
      <c r="F28" s="49">
        <v>2</v>
      </c>
      <c r="G28" s="49">
        <v>3</v>
      </c>
      <c r="H28" s="50">
        <v>0</v>
      </c>
      <c r="I28" s="49">
        <v>1</v>
      </c>
      <c r="J28" s="50">
        <v>2</v>
      </c>
      <c r="K28" s="50">
        <v>2</v>
      </c>
      <c r="L28" s="49">
        <v>1</v>
      </c>
      <c r="M28" s="50">
        <v>0</v>
      </c>
      <c r="N28" s="211">
        <f t="shared" si="0"/>
        <v>13</v>
      </c>
    </row>
    <row r="29" spans="1:14" ht="12.75" customHeight="1" thickBot="1">
      <c r="A29" s="207" t="s">
        <v>354</v>
      </c>
      <c r="B29" s="114">
        <v>1</v>
      </c>
      <c r="C29" s="48">
        <v>0</v>
      </c>
      <c r="D29" s="48">
        <v>0</v>
      </c>
      <c r="E29" s="49">
        <v>0</v>
      </c>
      <c r="F29" s="49">
        <v>0</v>
      </c>
      <c r="G29" s="49">
        <v>0</v>
      </c>
      <c r="H29" s="50">
        <v>1</v>
      </c>
      <c r="I29" s="49">
        <v>1</v>
      </c>
      <c r="J29" s="50">
        <v>2</v>
      </c>
      <c r="K29" s="50">
        <v>0</v>
      </c>
      <c r="L29" s="49">
        <v>0</v>
      </c>
      <c r="M29" s="50">
        <v>0</v>
      </c>
      <c r="N29" s="211">
        <f t="shared" si="0"/>
        <v>5</v>
      </c>
    </row>
    <row r="30" spans="1:14" ht="12.75" customHeight="1" thickBot="1">
      <c r="A30" s="207" t="s">
        <v>355</v>
      </c>
      <c r="B30" s="114">
        <v>0</v>
      </c>
      <c r="C30" s="48">
        <v>1</v>
      </c>
      <c r="D30" s="48">
        <v>0</v>
      </c>
      <c r="E30" s="49">
        <v>0</v>
      </c>
      <c r="F30" s="49">
        <v>0</v>
      </c>
      <c r="G30" s="49">
        <v>1</v>
      </c>
      <c r="H30" s="50">
        <v>0</v>
      </c>
      <c r="I30" s="49">
        <v>0</v>
      </c>
      <c r="J30" s="50">
        <v>0</v>
      </c>
      <c r="K30" s="50">
        <v>1</v>
      </c>
      <c r="L30" s="49">
        <v>0</v>
      </c>
      <c r="M30" s="50">
        <v>0</v>
      </c>
      <c r="N30" s="211">
        <f t="shared" si="0"/>
        <v>3</v>
      </c>
    </row>
    <row r="31" spans="1:14" ht="12.75" customHeight="1" thickBot="1">
      <c r="A31" s="207" t="s">
        <v>356</v>
      </c>
      <c r="B31" s="114">
        <v>1</v>
      </c>
      <c r="C31" s="48">
        <v>0</v>
      </c>
      <c r="D31" s="48">
        <v>0</v>
      </c>
      <c r="E31" s="49">
        <v>0</v>
      </c>
      <c r="F31" s="49">
        <v>0</v>
      </c>
      <c r="G31" s="49">
        <v>0</v>
      </c>
      <c r="H31" s="50">
        <v>0</v>
      </c>
      <c r="I31" s="49">
        <v>0</v>
      </c>
      <c r="J31" s="50">
        <v>0</v>
      </c>
      <c r="K31" s="50">
        <v>0</v>
      </c>
      <c r="L31" s="49">
        <v>0</v>
      </c>
      <c r="M31" s="50">
        <v>0</v>
      </c>
      <c r="N31" s="211">
        <f t="shared" si="0"/>
        <v>1</v>
      </c>
    </row>
    <row r="32" spans="1:14" ht="12.75" customHeight="1" thickBot="1">
      <c r="A32" s="207" t="s">
        <v>357</v>
      </c>
      <c r="B32" s="114">
        <v>0</v>
      </c>
      <c r="C32" s="48">
        <v>0</v>
      </c>
      <c r="D32" s="48">
        <v>1</v>
      </c>
      <c r="E32" s="49">
        <v>0</v>
      </c>
      <c r="F32" s="49">
        <v>0</v>
      </c>
      <c r="G32" s="49">
        <v>0</v>
      </c>
      <c r="H32" s="50">
        <v>0</v>
      </c>
      <c r="I32" s="49">
        <v>0</v>
      </c>
      <c r="J32" s="50">
        <v>0</v>
      </c>
      <c r="K32" s="50">
        <v>0</v>
      </c>
      <c r="L32" s="49">
        <v>0</v>
      </c>
      <c r="M32" s="50">
        <v>0</v>
      </c>
      <c r="N32" s="211">
        <f t="shared" si="0"/>
        <v>1</v>
      </c>
    </row>
    <row r="33" spans="1:14" ht="12.75" customHeight="1" thickBot="1">
      <c r="A33" s="207" t="s">
        <v>359</v>
      </c>
      <c r="B33" s="114">
        <v>0</v>
      </c>
      <c r="C33" s="48">
        <v>0</v>
      </c>
      <c r="D33" s="48">
        <v>2</v>
      </c>
      <c r="E33" s="49">
        <v>0</v>
      </c>
      <c r="F33" s="49">
        <v>0</v>
      </c>
      <c r="G33" s="49">
        <v>1</v>
      </c>
      <c r="H33" s="50">
        <v>0</v>
      </c>
      <c r="I33" s="49">
        <v>0</v>
      </c>
      <c r="J33" s="50">
        <v>0</v>
      </c>
      <c r="K33" s="50">
        <v>1</v>
      </c>
      <c r="L33" s="49">
        <v>1</v>
      </c>
      <c r="M33" s="50">
        <v>0</v>
      </c>
      <c r="N33" s="211">
        <f t="shared" si="0"/>
        <v>5</v>
      </c>
    </row>
    <row r="34" spans="1:14" ht="12.75" customHeight="1" thickBot="1">
      <c r="A34" s="207" t="s">
        <v>352</v>
      </c>
      <c r="B34" s="114">
        <v>0</v>
      </c>
      <c r="C34" s="48">
        <v>0</v>
      </c>
      <c r="D34" s="48">
        <v>0</v>
      </c>
      <c r="E34" s="49">
        <v>0</v>
      </c>
      <c r="F34" s="49">
        <v>0</v>
      </c>
      <c r="G34" s="49">
        <v>0</v>
      </c>
      <c r="H34" s="50">
        <v>0</v>
      </c>
      <c r="I34" s="49">
        <v>2</v>
      </c>
      <c r="J34" s="50">
        <v>3</v>
      </c>
      <c r="K34" s="50">
        <v>0</v>
      </c>
      <c r="L34" s="49">
        <v>1</v>
      </c>
      <c r="M34" s="50">
        <v>0</v>
      </c>
      <c r="N34" s="211">
        <f t="shared" si="0"/>
        <v>6</v>
      </c>
    </row>
    <row r="35" spans="1:14" ht="12.75" customHeight="1" thickBot="1">
      <c r="A35" s="207" t="s">
        <v>360</v>
      </c>
      <c r="B35" s="114">
        <v>0</v>
      </c>
      <c r="C35" s="48">
        <v>0</v>
      </c>
      <c r="D35" s="48">
        <v>1</v>
      </c>
      <c r="E35" s="49">
        <v>0</v>
      </c>
      <c r="F35" s="49">
        <v>0</v>
      </c>
      <c r="G35" s="49">
        <v>0</v>
      </c>
      <c r="H35" s="50">
        <v>1</v>
      </c>
      <c r="I35" s="49">
        <v>0</v>
      </c>
      <c r="J35" s="50">
        <v>0</v>
      </c>
      <c r="K35" s="50">
        <v>0</v>
      </c>
      <c r="L35" s="49">
        <v>0</v>
      </c>
      <c r="M35" s="50">
        <v>0</v>
      </c>
      <c r="N35" s="211">
        <f t="shared" si="0"/>
        <v>2</v>
      </c>
    </row>
    <row r="36" spans="1:14" ht="12.75" customHeight="1" thickBot="1">
      <c r="A36" s="207" t="s">
        <v>361</v>
      </c>
      <c r="B36" s="114">
        <v>0</v>
      </c>
      <c r="C36" s="48">
        <v>1</v>
      </c>
      <c r="D36" s="48">
        <v>1</v>
      </c>
      <c r="E36" s="49">
        <v>0</v>
      </c>
      <c r="F36" s="49">
        <v>0</v>
      </c>
      <c r="G36" s="49">
        <v>0</v>
      </c>
      <c r="H36" s="50">
        <v>0</v>
      </c>
      <c r="I36" s="49">
        <v>1</v>
      </c>
      <c r="J36" s="50">
        <v>2</v>
      </c>
      <c r="K36" s="50">
        <v>0</v>
      </c>
      <c r="L36" s="49">
        <v>0</v>
      </c>
      <c r="M36" s="50">
        <v>1</v>
      </c>
      <c r="N36" s="211">
        <f t="shared" si="0"/>
        <v>6</v>
      </c>
    </row>
    <row r="37" spans="1:14" ht="12.75" customHeight="1" thickBot="1">
      <c r="A37" s="207" t="s">
        <v>362</v>
      </c>
      <c r="B37" s="114">
        <v>3</v>
      </c>
      <c r="C37" s="48">
        <v>2</v>
      </c>
      <c r="D37" s="48">
        <v>4</v>
      </c>
      <c r="E37" s="49">
        <v>3</v>
      </c>
      <c r="F37" s="49">
        <v>0</v>
      </c>
      <c r="G37" s="49">
        <v>0</v>
      </c>
      <c r="H37" s="50">
        <v>3</v>
      </c>
      <c r="I37" s="49">
        <v>2</v>
      </c>
      <c r="J37" s="50">
        <v>1</v>
      </c>
      <c r="K37" s="50">
        <v>2</v>
      </c>
      <c r="L37" s="49">
        <v>1</v>
      </c>
      <c r="M37" s="50">
        <v>0</v>
      </c>
      <c r="N37" s="211">
        <f t="shared" si="0"/>
        <v>21</v>
      </c>
    </row>
    <row r="38" spans="1:14" ht="12.75" customHeight="1" thickBot="1">
      <c r="A38" s="207" t="s">
        <v>49</v>
      </c>
      <c r="B38" s="114">
        <v>2</v>
      </c>
      <c r="C38" s="48">
        <v>0</v>
      </c>
      <c r="D38" s="48">
        <v>1</v>
      </c>
      <c r="E38" s="49">
        <v>1</v>
      </c>
      <c r="F38" s="49">
        <v>1</v>
      </c>
      <c r="G38" s="49">
        <v>5</v>
      </c>
      <c r="H38" s="50">
        <v>2</v>
      </c>
      <c r="I38" s="49">
        <v>1</v>
      </c>
      <c r="J38" s="50">
        <v>3</v>
      </c>
      <c r="K38" s="50">
        <v>3</v>
      </c>
      <c r="L38" s="49">
        <v>0</v>
      </c>
      <c r="M38" s="50">
        <v>1</v>
      </c>
      <c r="N38" s="211">
        <f t="shared" si="0"/>
        <v>20</v>
      </c>
    </row>
    <row r="39" spans="1:14" ht="12.75" customHeight="1" thickBot="1">
      <c r="A39" s="207" t="s">
        <v>363</v>
      </c>
      <c r="B39" s="114">
        <v>1</v>
      </c>
      <c r="C39" s="48">
        <v>0</v>
      </c>
      <c r="D39" s="48">
        <v>2</v>
      </c>
      <c r="E39" s="49">
        <v>0</v>
      </c>
      <c r="F39" s="49">
        <v>1</v>
      </c>
      <c r="G39" s="49">
        <v>0</v>
      </c>
      <c r="H39" s="50">
        <v>0</v>
      </c>
      <c r="I39" s="49">
        <v>0</v>
      </c>
      <c r="J39" s="50">
        <v>0</v>
      </c>
      <c r="K39" s="50">
        <v>0</v>
      </c>
      <c r="L39" s="49">
        <v>1</v>
      </c>
      <c r="M39" s="50">
        <v>0</v>
      </c>
      <c r="N39" s="211">
        <f t="shared" si="0"/>
        <v>5</v>
      </c>
    </row>
    <row r="40" spans="1:14" ht="12.75" customHeight="1" thickBot="1">
      <c r="A40" s="207" t="s">
        <v>364</v>
      </c>
      <c r="B40" s="114">
        <v>0</v>
      </c>
      <c r="C40" s="48">
        <v>0</v>
      </c>
      <c r="D40" s="48">
        <v>0</v>
      </c>
      <c r="E40" s="49">
        <v>1</v>
      </c>
      <c r="F40" s="49">
        <v>0</v>
      </c>
      <c r="G40" s="49">
        <v>0</v>
      </c>
      <c r="H40" s="50">
        <v>0</v>
      </c>
      <c r="I40" s="49">
        <v>0</v>
      </c>
      <c r="J40" s="50">
        <v>0</v>
      </c>
      <c r="K40" s="50">
        <v>0</v>
      </c>
      <c r="L40" s="49">
        <v>0</v>
      </c>
      <c r="M40" s="50">
        <v>0</v>
      </c>
      <c r="N40" s="211">
        <f t="shared" si="0"/>
        <v>1</v>
      </c>
    </row>
    <row r="41" spans="1:14" ht="12.75" customHeight="1" thickBot="1">
      <c r="A41" s="207" t="s">
        <v>365</v>
      </c>
      <c r="B41" s="114">
        <v>0</v>
      </c>
      <c r="C41" s="48">
        <v>0</v>
      </c>
      <c r="D41" s="48">
        <v>0</v>
      </c>
      <c r="E41" s="49">
        <v>0</v>
      </c>
      <c r="F41" s="49">
        <v>0</v>
      </c>
      <c r="G41" s="49">
        <v>0</v>
      </c>
      <c r="H41" s="50">
        <v>0</v>
      </c>
      <c r="I41" s="49">
        <v>1</v>
      </c>
      <c r="J41" s="50">
        <v>0</v>
      </c>
      <c r="K41" s="50">
        <v>0</v>
      </c>
      <c r="L41" s="49">
        <v>0</v>
      </c>
      <c r="M41" s="50">
        <v>0</v>
      </c>
      <c r="N41" s="211">
        <f t="shared" si="0"/>
        <v>1</v>
      </c>
    </row>
    <row r="42" spans="1:14" ht="12.75" customHeight="1" thickBot="1">
      <c r="A42" s="207" t="s">
        <v>185</v>
      </c>
      <c r="B42" s="114">
        <v>0</v>
      </c>
      <c r="C42" s="48">
        <v>0</v>
      </c>
      <c r="D42" s="48">
        <v>0</v>
      </c>
      <c r="E42" s="49">
        <v>0</v>
      </c>
      <c r="F42" s="49">
        <v>0</v>
      </c>
      <c r="G42" s="49">
        <v>0</v>
      </c>
      <c r="H42" s="50">
        <v>0</v>
      </c>
      <c r="I42" s="49">
        <v>1</v>
      </c>
      <c r="J42" s="50">
        <v>1</v>
      </c>
      <c r="K42" s="50">
        <v>1</v>
      </c>
      <c r="L42" s="49">
        <v>0</v>
      </c>
      <c r="M42" s="50">
        <v>1</v>
      </c>
      <c r="N42" s="211">
        <f t="shared" si="0"/>
        <v>4</v>
      </c>
    </row>
    <row r="43" spans="1:14" ht="12.75" customHeight="1" thickBot="1">
      <c r="A43" s="207" t="s">
        <v>366</v>
      </c>
      <c r="B43" s="114">
        <v>0</v>
      </c>
      <c r="C43" s="48">
        <v>0</v>
      </c>
      <c r="D43" s="48">
        <v>0</v>
      </c>
      <c r="E43" s="49">
        <v>0</v>
      </c>
      <c r="F43" s="49">
        <v>0</v>
      </c>
      <c r="G43" s="49">
        <v>0</v>
      </c>
      <c r="H43" s="50">
        <v>0</v>
      </c>
      <c r="I43" s="49">
        <v>0</v>
      </c>
      <c r="J43" s="50">
        <v>1</v>
      </c>
      <c r="K43" s="50">
        <v>0</v>
      </c>
      <c r="L43" s="49">
        <v>0</v>
      </c>
      <c r="M43" s="50">
        <v>0</v>
      </c>
      <c r="N43" s="211">
        <f t="shared" si="0"/>
        <v>1</v>
      </c>
    </row>
    <row r="44" spans="1:14" ht="12.75" customHeight="1" thickBot="1">
      <c r="A44" s="208" t="s">
        <v>367</v>
      </c>
      <c r="B44" s="114">
        <v>2</v>
      </c>
      <c r="C44" s="48">
        <v>2</v>
      </c>
      <c r="D44" s="48">
        <v>0</v>
      </c>
      <c r="E44" s="49">
        <v>1</v>
      </c>
      <c r="F44" s="49">
        <v>2</v>
      </c>
      <c r="G44" s="49">
        <v>0</v>
      </c>
      <c r="H44" s="50">
        <v>0</v>
      </c>
      <c r="I44" s="49">
        <v>0</v>
      </c>
      <c r="J44" s="50">
        <v>0</v>
      </c>
      <c r="K44" s="50">
        <v>4</v>
      </c>
      <c r="L44" s="49">
        <v>1</v>
      </c>
      <c r="M44" s="50">
        <v>0</v>
      </c>
      <c r="N44" s="211">
        <f t="shared" si="0"/>
        <v>12</v>
      </c>
    </row>
    <row r="45" spans="1:14" ht="12.75" customHeight="1" thickBot="1">
      <c r="A45" s="208" t="s">
        <v>368</v>
      </c>
      <c r="B45" s="114">
        <v>0</v>
      </c>
      <c r="C45" s="48">
        <v>0</v>
      </c>
      <c r="D45" s="48">
        <v>0</v>
      </c>
      <c r="E45" s="49">
        <v>0</v>
      </c>
      <c r="F45" s="49">
        <v>0</v>
      </c>
      <c r="G45" s="49">
        <v>0</v>
      </c>
      <c r="H45" s="50">
        <v>0</v>
      </c>
      <c r="I45" s="49">
        <v>0</v>
      </c>
      <c r="J45" s="50">
        <v>0</v>
      </c>
      <c r="K45" s="50">
        <v>0</v>
      </c>
      <c r="L45" s="49">
        <v>1</v>
      </c>
      <c r="M45" s="50">
        <v>0</v>
      </c>
      <c r="N45" s="211">
        <f t="shared" si="0"/>
        <v>1</v>
      </c>
    </row>
    <row r="46" spans="1:14" ht="12.75" customHeight="1" thickBot="1">
      <c r="A46" s="207" t="s">
        <v>369</v>
      </c>
      <c r="B46" s="114">
        <v>0</v>
      </c>
      <c r="C46" s="48">
        <v>0</v>
      </c>
      <c r="D46" s="48">
        <v>0</v>
      </c>
      <c r="E46" s="49">
        <v>0</v>
      </c>
      <c r="F46" s="49">
        <v>0</v>
      </c>
      <c r="G46" s="49">
        <v>1</v>
      </c>
      <c r="H46" s="50">
        <v>0</v>
      </c>
      <c r="I46" s="49">
        <v>0</v>
      </c>
      <c r="J46" s="50">
        <v>0</v>
      </c>
      <c r="K46" s="50">
        <v>0</v>
      </c>
      <c r="L46" s="49">
        <v>0</v>
      </c>
      <c r="M46" s="50">
        <v>1</v>
      </c>
      <c r="N46" s="211">
        <f t="shared" si="0"/>
        <v>2</v>
      </c>
    </row>
    <row r="47" spans="1:14" ht="12.75" customHeight="1" thickBot="1">
      <c r="A47" s="207" t="s">
        <v>370</v>
      </c>
      <c r="B47" s="114">
        <v>0</v>
      </c>
      <c r="C47" s="48">
        <v>0</v>
      </c>
      <c r="D47" s="48">
        <v>1</v>
      </c>
      <c r="E47" s="49">
        <v>2</v>
      </c>
      <c r="F47" s="49">
        <v>1</v>
      </c>
      <c r="G47" s="49">
        <v>0</v>
      </c>
      <c r="H47" s="50">
        <v>2</v>
      </c>
      <c r="I47" s="49">
        <v>1</v>
      </c>
      <c r="J47" s="50">
        <v>2</v>
      </c>
      <c r="K47" s="50">
        <v>2</v>
      </c>
      <c r="L47" s="49">
        <v>3</v>
      </c>
      <c r="M47" s="50">
        <v>0</v>
      </c>
      <c r="N47" s="211">
        <f t="shared" si="0"/>
        <v>14</v>
      </c>
    </row>
    <row r="48" spans="1:14" ht="12.75" customHeight="1" thickBot="1">
      <c r="A48" s="207" t="s">
        <v>161</v>
      </c>
      <c r="B48" s="114">
        <v>1</v>
      </c>
      <c r="C48" s="48">
        <v>0</v>
      </c>
      <c r="D48" s="48">
        <v>0</v>
      </c>
      <c r="E48" s="49">
        <v>0</v>
      </c>
      <c r="F48" s="49">
        <v>1</v>
      </c>
      <c r="G48" s="49">
        <v>1</v>
      </c>
      <c r="H48" s="50">
        <v>2</v>
      </c>
      <c r="I48" s="49">
        <v>0</v>
      </c>
      <c r="J48" s="50">
        <v>0</v>
      </c>
      <c r="K48" s="50">
        <v>0</v>
      </c>
      <c r="L48" s="49">
        <v>2</v>
      </c>
      <c r="M48" s="50">
        <v>1</v>
      </c>
      <c r="N48" s="211">
        <f t="shared" si="0"/>
        <v>8</v>
      </c>
    </row>
    <row r="49" spans="1:14" ht="12.75" customHeight="1" thickBot="1">
      <c r="A49" s="207" t="s">
        <v>371</v>
      </c>
      <c r="B49" s="114">
        <v>0</v>
      </c>
      <c r="C49" s="48">
        <v>0</v>
      </c>
      <c r="D49" s="48">
        <v>0</v>
      </c>
      <c r="E49" s="49">
        <v>0</v>
      </c>
      <c r="F49" s="49">
        <v>0</v>
      </c>
      <c r="G49" s="49">
        <v>1</v>
      </c>
      <c r="H49" s="50">
        <v>0</v>
      </c>
      <c r="I49" s="49">
        <v>0</v>
      </c>
      <c r="J49" s="50">
        <v>0</v>
      </c>
      <c r="K49" s="50">
        <v>1</v>
      </c>
      <c r="L49" s="49">
        <v>0</v>
      </c>
      <c r="M49" s="50">
        <v>0</v>
      </c>
      <c r="N49" s="211">
        <f t="shared" si="0"/>
        <v>2</v>
      </c>
    </row>
    <row r="50" spans="1:14" ht="12.75" customHeight="1" thickBot="1">
      <c r="A50" s="208" t="s">
        <v>133</v>
      </c>
      <c r="B50" s="114">
        <v>0</v>
      </c>
      <c r="C50" s="48">
        <v>0</v>
      </c>
      <c r="D50" s="48">
        <v>0</v>
      </c>
      <c r="E50" s="49">
        <v>0</v>
      </c>
      <c r="F50" s="49">
        <v>0</v>
      </c>
      <c r="G50" s="49">
        <v>0</v>
      </c>
      <c r="H50" s="50">
        <v>0</v>
      </c>
      <c r="I50" s="49">
        <v>0</v>
      </c>
      <c r="J50" s="50">
        <v>0</v>
      </c>
      <c r="K50" s="50">
        <v>0</v>
      </c>
      <c r="L50" s="49">
        <v>0</v>
      </c>
      <c r="M50" s="50">
        <v>1</v>
      </c>
      <c r="N50" s="211">
        <f t="shared" si="0"/>
        <v>1</v>
      </c>
    </row>
    <row r="51" spans="1:14" ht="12.75" customHeight="1" thickBot="1">
      <c r="A51" s="207" t="s">
        <v>373</v>
      </c>
      <c r="B51" s="114">
        <v>3</v>
      </c>
      <c r="C51" s="48">
        <v>3</v>
      </c>
      <c r="D51" s="48">
        <v>1</v>
      </c>
      <c r="E51" s="49">
        <v>2</v>
      </c>
      <c r="F51" s="49">
        <v>0</v>
      </c>
      <c r="G51" s="49">
        <v>2</v>
      </c>
      <c r="H51" s="50">
        <v>0</v>
      </c>
      <c r="I51" s="49">
        <v>1</v>
      </c>
      <c r="J51" s="50">
        <v>0</v>
      </c>
      <c r="K51" s="50">
        <v>2</v>
      </c>
      <c r="L51" s="49">
        <v>1</v>
      </c>
      <c r="M51" s="50">
        <v>0</v>
      </c>
      <c r="N51" s="211">
        <f t="shared" si="0"/>
        <v>15</v>
      </c>
    </row>
    <row r="52" spans="1:14" ht="12.75" customHeight="1" thickBot="1">
      <c r="A52" s="207" t="s">
        <v>374</v>
      </c>
      <c r="B52" s="114">
        <v>0</v>
      </c>
      <c r="C52" s="48">
        <v>2</v>
      </c>
      <c r="D52" s="48">
        <v>0</v>
      </c>
      <c r="E52" s="49">
        <v>0</v>
      </c>
      <c r="F52" s="49">
        <v>1</v>
      </c>
      <c r="G52" s="49">
        <v>1</v>
      </c>
      <c r="H52" s="50">
        <v>0</v>
      </c>
      <c r="I52" s="49">
        <v>0</v>
      </c>
      <c r="J52" s="50">
        <v>0</v>
      </c>
      <c r="K52" s="50">
        <v>0</v>
      </c>
      <c r="L52" s="49">
        <v>0</v>
      </c>
      <c r="M52" s="50">
        <v>0</v>
      </c>
      <c r="N52" s="211">
        <f t="shared" si="0"/>
        <v>4</v>
      </c>
    </row>
    <row r="53" spans="1:14" ht="12.75" customHeight="1" thickBot="1">
      <c r="A53" s="207" t="s">
        <v>372</v>
      </c>
      <c r="B53" s="114">
        <v>0</v>
      </c>
      <c r="C53" s="48">
        <v>0</v>
      </c>
      <c r="D53" s="48">
        <v>0</v>
      </c>
      <c r="E53" s="49">
        <v>0</v>
      </c>
      <c r="F53" s="49">
        <v>0</v>
      </c>
      <c r="G53" s="49">
        <v>0</v>
      </c>
      <c r="H53" s="50">
        <v>0</v>
      </c>
      <c r="I53" s="49">
        <v>0</v>
      </c>
      <c r="J53" s="50">
        <v>0</v>
      </c>
      <c r="K53" s="50">
        <v>1</v>
      </c>
      <c r="L53" s="49">
        <v>1</v>
      </c>
      <c r="M53" s="50">
        <v>0</v>
      </c>
      <c r="N53" s="211">
        <f t="shared" si="0"/>
        <v>2</v>
      </c>
    </row>
    <row r="54" spans="1:14" ht="12.75" customHeight="1" thickBot="1">
      <c r="A54" s="207" t="s">
        <v>375</v>
      </c>
      <c r="B54" s="114">
        <v>0</v>
      </c>
      <c r="C54" s="48">
        <v>0</v>
      </c>
      <c r="D54" s="48">
        <v>0</v>
      </c>
      <c r="E54" s="49">
        <v>0</v>
      </c>
      <c r="F54" s="49">
        <v>0</v>
      </c>
      <c r="G54" s="49">
        <v>0</v>
      </c>
      <c r="H54" s="50">
        <v>0</v>
      </c>
      <c r="I54" s="49">
        <v>1</v>
      </c>
      <c r="J54" s="50">
        <v>1</v>
      </c>
      <c r="K54" s="50">
        <v>0</v>
      </c>
      <c r="L54" s="49">
        <v>0</v>
      </c>
      <c r="M54" s="50">
        <v>0</v>
      </c>
      <c r="N54" s="211">
        <f t="shared" si="0"/>
        <v>2</v>
      </c>
    </row>
    <row r="55" spans="1:14" ht="12.75" customHeight="1" thickBot="1">
      <c r="A55" s="207" t="s">
        <v>376</v>
      </c>
      <c r="B55" s="114">
        <v>0</v>
      </c>
      <c r="C55" s="48">
        <v>0</v>
      </c>
      <c r="D55" s="48">
        <v>1</v>
      </c>
      <c r="E55" s="49">
        <v>0</v>
      </c>
      <c r="F55" s="49">
        <v>0</v>
      </c>
      <c r="G55" s="49">
        <v>0</v>
      </c>
      <c r="H55" s="50">
        <v>3</v>
      </c>
      <c r="I55" s="49">
        <v>1</v>
      </c>
      <c r="J55" s="50">
        <v>0</v>
      </c>
      <c r="K55" s="50">
        <v>1</v>
      </c>
      <c r="L55" s="49">
        <v>0</v>
      </c>
      <c r="M55" s="50">
        <v>0</v>
      </c>
      <c r="N55" s="211">
        <f t="shared" si="0"/>
        <v>6</v>
      </c>
    </row>
    <row r="56" spans="1:14" ht="12.75" customHeight="1" thickBot="1">
      <c r="A56" s="209" t="s">
        <v>117</v>
      </c>
      <c r="B56" s="115">
        <v>0</v>
      </c>
      <c r="C56" s="60">
        <v>0</v>
      </c>
      <c r="D56" s="60">
        <v>0</v>
      </c>
      <c r="E56" s="61">
        <v>0</v>
      </c>
      <c r="F56" s="61">
        <v>0</v>
      </c>
      <c r="G56" s="61">
        <v>0</v>
      </c>
      <c r="H56" s="91">
        <v>0</v>
      </c>
      <c r="I56" s="61">
        <v>0</v>
      </c>
      <c r="J56" s="91">
        <v>0</v>
      </c>
      <c r="K56" s="91">
        <v>0</v>
      </c>
      <c r="L56" s="61">
        <v>0</v>
      </c>
      <c r="M56" s="214">
        <v>1</v>
      </c>
      <c r="N56" s="192">
        <f t="shared" si="0"/>
        <v>1</v>
      </c>
    </row>
    <row r="57" spans="1:14" ht="12.75" customHeight="1">
      <c r="A57" s="105"/>
      <c r="B57" s="111"/>
      <c r="C57" s="111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3"/>
    </row>
    <row r="58" spans="1:14" ht="12.75" customHeight="1">
      <c r="A58" s="105"/>
      <c r="B58" s="111"/>
      <c r="C58" s="111"/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3"/>
    </row>
    <row r="59" spans="1:14" ht="12.75" customHeight="1">
      <c r="A59" s="105"/>
      <c r="B59" s="111"/>
      <c r="C59" s="111"/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3"/>
    </row>
    <row r="60" spans="1:14" ht="12.75" customHeight="1" thickBot="1">
      <c r="A60" s="105"/>
      <c r="B60" s="111"/>
      <c r="C60" s="111"/>
      <c r="D60" s="111"/>
      <c r="E60" s="112"/>
      <c r="F60" s="112"/>
      <c r="G60" s="112"/>
      <c r="H60" s="112"/>
      <c r="I60" s="112"/>
      <c r="J60" s="112"/>
      <c r="K60" s="112"/>
      <c r="L60" s="112"/>
      <c r="M60" s="112"/>
      <c r="N60" s="113"/>
    </row>
    <row r="61" spans="1:14" ht="12.75" customHeight="1">
      <c r="A61" s="155" t="s">
        <v>117</v>
      </c>
      <c r="B61" s="52">
        <v>1</v>
      </c>
      <c r="C61" s="52">
        <v>0</v>
      </c>
      <c r="D61" s="52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90">
        <v>0</v>
      </c>
      <c r="N61" s="211">
        <f aca="true" t="shared" si="1" ref="N61:N71">SUM(B61:M61)</f>
        <v>1</v>
      </c>
    </row>
    <row r="62" spans="1:14" ht="12.75" customHeight="1">
      <c r="A62" s="156" t="s">
        <v>377</v>
      </c>
      <c r="B62" s="48">
        <v>1</v>
      </c>
      <c r="C62" s="48">
        <v>0</v>
      </c>
      <c r="D62" s="48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0">
        <v>0</v>
      </c>
      <c r="N62" s="212">
        <f t="shared" si="1"/>
        <v>1</v>
      </c>
    </row>
    <row r="63" spans="1:14" ht="12.75" customHeight="1">
      <c r="A63" s="156" t="s">
        <v>118</v>
      </c>
      <c r="B63" s="48">
        <v>1</v>
      </c>
      <c r="C63" s="48">
        <v>1</v>
      </c>
      <c r="D63" s="48">
        <v>0</v>
      </c>
      <c r="E63" s="49">
        <v>0</v>
      </c>
      <c r="F63" s="49">
        <v>1</v>
      </c>
      <c r="G63" s="49">
        <v>1</v>
      </c>
      <c r="H63" s="49">
        <v>0</v>
      </c>
      <c r="I63" s="49">
        <v>0</v>
      </c>
      <c r="J63" s="49">
        <v>2</v>
      </c>
      <c r="K63" s="49">
        <v>0</v>
      </c>
      <c r="L63" s="49">
        <v>0</v>
      </c>
      <c r="M63" s="50">
        <v>1</v>
      </c>
      <c r="N63" s="212">
        <f t="shared" si="1"/>
        <v>7</v>
      </c>
    </row>
    <row r="64" spans="1:14" ht="12.75" customHeight="1">
      <c r="A64" s="156" t="s">
        <v>65</v>
      </c>
      <c r="B64" s="48">
        <v>1</v>
      </c>
      <c r="C64" s="48">
        <v>1</v>
      </c>
      <c r="D64" s="48">
        <v>1</v>
      </c>
      <c r="E64" s="49">
        <v>1</v>
      </c>
      <c r="F64" s="49">
        <v>0</v>
      </c>
      <c r="G64" s="49">
        <v>2</v>
      </c>
      <c r="H64" s="49">
        <v>3</v>
      </c>
      <c r="I64" s="49">
        <v>1</v>
      </c>
      <c r="J64" s="49">
        <v>0</v>
      </c>
      <c r="K64" s="49">
        <v>1</v>
      </c>
      <c r="L64" s="49">
        <v>1</v>
      </c>
      <c r="M64" s="50">
        <v>2</v>
      </c>
      <c r="N64" s="212">
        <f t="shared" si="1"/>
        <v>14</v>
      </c>
    </row>
    <row r="65" spans="1:14" ht="12.75" customHeight="1">
      <c r="A65" s="156" t="s">
        <v>378</v>
      </c>
      <c r="B65" s="48">
        <v>0</v>
      </c>
      <c r="C65" s="48">
        <v>0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3</v>
      </c>
      <c r="K65" s="49">
        <v>0</v>
      </c>
      <c r="L65" s="49">
        <v>0</v>
      </c>
      <c r="M65" s="50">
        <v>0</v>
      </c>
      <c r="N65" s="212">
        <f t="shared" si="1"/>
        <v>3</v>
      </c>
    </row>
    <row r="66" spans="1:14" ht="12.75" customHeight="1">
      <c r="A66" s="156" t="s">
        <v>82</v>
      </c>
      <c r="B66" s="48">
        <v>1</v>
      </c>
      <c r="C66" s="48">
        <v>0</v>
      </c>
      <c r="D66" s="48">
        <v>0</v>
      </c>
      <c r="E66" s="49">
        <v>1</v>
      </c>
      <c r="F66" s="49">
        <v>0</v>
      </c>
      <c r="G66" s="49">
        <v>1</v>
      </c>
      <c r="H66" s="49">
        <v>0</v>
      </c>
      <c r="I66" s="49">
        <v>1</v>
      </c>
      <c r="J66" s="49">
        <v>0</v>
      </c>
      <c r="K66" s="49">
        <v>1</v>
      </c>
      <c r="L66" s="49">
        <v>1</v>
      </c>
      <c r="M66" s="50">
        <v>1</v>
      </c>
      <c r="N66" s="212">
        <f t="shared" si="1"/>
        <v>7</v>
      </c>
    </row>
    <row r="67" spans="1:14" ht="12.75" customHeight="1">
      <c r="A67" s="156" t="s">
        <v>74</v>
      </c>
      <c r="B67" s="48">
        <v>1</v>
      </c>
      <c r="C67" s="48">
        <v>0</v>
      </c>
      <c r="D67" s="48">
        <v>2</v>
      </c>
      <c r="E67" s="49">
        <v>2</v>
      </c>
      <c r="F67" s="49">
        <v>1</v>
      </c>
      <c r="G67" s="49">
        <v>0</v>
      </c>
      <c r="H67" s="49">
        <v>1</v>
      </c>
      <c r="I67" s="49">
        <v>1</v>
      </c>
      <c r="J67" s="49">
        <v>0</v>
      </c>
      <c r="K67" s="49">
        <v>3</v>
      </c>
      <c r="L67" s="49">
        <v>0</v>
      </c>
      <c r="M67" s="50">
        <v>1</v>
      </c>
      <c r="N67" s="212">
        <f t="shared" si="1"/>
        <v>12</v>
      </c>
    </row>
    <row r="68" spans="1:14" ht="12.75" customHeight="1">
      <c r="A68" s="156" t="s">
        <v>379</v>
      </c>
      <c r="B68" s="48">
        <v>2</v>
      </c>
      <c r="C68" s="48">
        <v>0</v>
      </c>
      <c r="D68" s="48">
        <v>0</v>
      </c>
      <c r="E68" s="49">
        <v>0</v>
      </c>
      <c r="F68" s="49">
        <v>0</v>
      </c>
      <c r="G68" s="49">
        <v>0</v>
      </c>
      <c r="H68" s="49">
        <v>1</v>
      </c>
      <c r="I68" s="49">
        <v>1</v>
      </c>
      <c r="J68" s="49">
        <v>0</v>
      </c>
      <c r="K68" s="49">
        <v>1</v>
      </c>
      <c r="L68" s="49">
        <v>0</v>
      </c>
      <c r="M68" s="50">
        <v>0</v>
      </c>
      <c r="N68" s="212">
        <f t="shared" si="1"/>
        <v>5</v>
      </c>
    </row>
    <row r="69" spans="1:14" ht="12.75" customHeight="1">
      <c r="A69" s="156" t="s">
        <v>380</v>
      </c>
      <c r="B69" s="48">
        <v>2</v>
      </c>
      <c r="C69" s="48">
        <v>2</v>
      </c>
      <c r="D69" s="48">
        <v>0</v>
      </c>
      <c r="E69" s="49">
        <v>1</v>
      </c>
      <c r="F69" s="49">
        <v>2</v>
      </c>
      <c r="G69" s="49">
        <v>1</v>
      </c>
      <c r="H69" s="49">
        <v>6</v>
      </c>
      <c r="I69" s="49">
        <v>3</v>
      </c>
      <c r="J69" s="49">
        <v>2</v>
      </c>
      <c r="K69" s="49">
        <v>5</v>
      </c>
      <c r="L69" s="49">
        <v>3</v>
      </c>
      <c r="M69" s="50">
        <v>5</v>
      </c>
      <c r="N69" s="212">
        <f t="shared" si="1"/>
        <v>32</v>
      </c>
    </row>
    <row r="70" spans="1:14" ht="12.75" customHeight="1">
      <c r="A70" s="156" t="s">
        <v>119</v>
      </c>
      <c r="B70" s="48">
        <v>0</v>
      </c>
      <c r="C70" s="48">
        <v>0</v>
      </c>
      <c r="D70" s="48">
        <v>0</v>
      </c>
      <c r="E70" s="49">
        <v>1</v>
      </c>
      <c r="F70" s="49">
        <v>1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1</v>
      </c>
      <c r="M70" s="50">
        <v>1</v>
      </c>
      <c r="N70" s="212">
        <f t="shared" si="1"/>
        <v>4</v>
      </c>
    </row>
    <row r="71" spans="1:14" ht="12.75" customHeight="1" thickBot="1">
      <c r="A71" s="157" t="s">
        <v>381</v>
      </c>
      <c r="B71" s="126">
        <v>0</v>
      </c>
      <c r="C71" s="126">
        <v>0</v>
      </c>
      <c r="D71" s="126">
        <v>1</v>
      </c>
      <c r="E71" s="128">
        <v>0</v>
      </c>
      <c r="F71" s="128">
        <v>1</v>
      </c>
      <c r="G71" s="128">
        <v>0</v>
      </c>
      <c r="H71" s="128">
        <v>0</v>
      </c>
      <c r="I71" s="128">
        <v>0</v>
      </c>
      <c r="J71" s="128">
        <v>2</v>
      </c>
      <c r="K71" s="128">
        <v>0</v>
      </c>
      <c r="L71" s="128">
        <v>0</v>
      </c>
      <c r="M71" s="210">
        <v>0</v>
      </c>
      <c r="N71" s="213">
        <f t="shared" si="1"/>
        <v>4</v>
      </c>
    </row>
    <row r="72" spans="1:14" ht="12.75" customHeight="1" thickBot="1">
      <c r="A72" s="9" t="s">
        <v>3</v>
      </c>
      <c r="B72" s="32">
        <f aca="true" t="shared" si="2" ref="B72:N72">SUM(B9:B71)</f>
        <v>28</v>
      </c>
      <c r="C72" s="32">
        <f t="shared" si="2"/>
        <v>35</v>
      </c>
      <c r="D72" s="32">
        <f t="shared" si="2"/>
        <v>33</v>
      </c>
      <c r="E72" s="32">
        <f t="shared" si="2"/>
        <v>31</v>
      </c>
      <c r="F72" s="32">
        <f t="shared" si="2"/>
        <v>26</v>
      </c>
      <c r="G72" s="32">
        <f t="shared" si="2"/>
        <v>38</v>
      </c>
      <c r="H72" s="32">
        <f t="shared" si="2"/>
        <v>38</v>
      </c>
      <c r="I72" s="32">
        <f t="shared" si="2"/>
        <v>28</v>
      </c>
      <c r="J72" s="32">
        <f t="shared" si="2"/>
        <v>35</v>
      </c>
      <c r="K72" s="32">
        <f t="shared" si="2"/>
        <v>46</v>
      </c>
      <c r="L72" s="32">
        <f t="shared" si="2"/>
        <v>29</v>
      </c>
      <c r="M72" s="32">
        <f>SUM(M9:M71)</f>
        <v>28</v>
      </c>
      <c r="N72" s="32">
        <f t="shared" si="2"/>
        <v>395</v>
      </c>
    </row>
    <row r="73" spans="1:2" ht="15">
      <c r="A73" s="80" t="s">
        <v>229</v>
      </c>
      <c r="B73" s="80"/>
    </row>
  </sheetData>
  <sheetProtection/>
  <mergeCells count="8">
    <mergeCell ref="A3:N3"/>
    <mergeCell ref="A2:N2"/>
    <mergeCell ref="A4:N4"/>
    <mergeCell ref="A5:N5"/>
    <mergeCell ref="A6:N6"/>
    <mergeCell ref="A7:A8"/>
    <mergeCell ref="N7:N8"/>
    <mergeCell ref="B7:M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2"/>
  <sheetViews>
    <sheetView zoomScalePageLayoutView="0" workbookViewId="0" topLeftCell="A1">
      <selection activeCell="Q11" sqref="Q11"/>
    </sheetView>
  </sheetViews>
  <sheetFormatPr defaultColWidth="11.421875" defaultRowHeight="12.75"/>
  <cols>
    <col min="1" max="1" width="33.28125" style="0" customWidth="1"/>
    <col min="2" max="13" width="4.57421875" style="0" customWidth="1"/>
    <col min="14" max="16" width="7.7109375" style="0" customWidth="1"/>
  </cols>
  <sheetData>
    <row r="2" spans="1:16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83"/>
      <c r="P2" s="83"/>
    </row>
    <row r="3" spans="1:16" ht="12.75" customHeight="1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84"/>
      <c r="P3" s="84"/>
    </row>
    <row r="4" spans="1:16" ht="1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84"/>
      <c r="P4" s="84"/>
    </row>
    <row r="5" spans="1:16" ht="1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99"/>
      <c r="P5" s="99"/>
    </row>
    <row r="6" spans="1:16" ht="12.75" customHeight="1" thickBot="1">
      <c r="A6" s="285" t="s">
        <v>255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285"/>
      <c r="O6" s="100"/>
      <c r="P6" s="100"/>
    </row>
    <row r="7" spans="1:14" ht="12.75" customHeight="1" thickBot="1">
      <c r="A7" s="400" t="s">
        <v>233</v>
      </c>
      <c r="B7" s="277" t="s">
        <v>242</v>
      </c>
      <c r="C7" s="398"/>
      <c r="D7" s="398"/>
      <c r="E7" s="398"/>
      <c r="F7" s="398"/>
      <c r="G7" s="398"/>
      <c r="H7" s="398"/>
      <c r="I7" s="398"/>
      <c r="J7" s="398"/>
      <c r="K7" s="398"/>
      <c r="L7" s="399"/>
      <c r="M7" s="187"/>
      <c r="N7" s="402" t="s">
        <v>3</v>
      </c>
    </row>
    <row r="8" spans="1:14" ht="12.75" customHeight="1" thickBot="1">
      <c r="A8" s="401"/>
      <c r="B8" s="124" t="s">
        <v>194</v>
      </c>
      <c r="C8" s="86" t="s">
        <v>195</v>
      </c>
      <c r="D8" s="86" t="s">
        <v>196</v>
      </c>
      <c r="E8" s="86" t="s">
        <v>197</v>
      </c>
      <c r="F8" s="86" t="s">
        <v>198</v>
      </c>
      <c r="G8" s="86" t="s">
        <v>199</v>
      </c>
      <c r="H8" s="86" t="s">
        <v>200</v>
      </c>
      <c r="I8" s="86" t="s">
        <v>180</v>
      </c>
      <c r="J8" s="123" t="s">
        <v>201</v>
      </c>
      <c r="K8" s="123" t="s">
        <v>270</v>
      </c>
      <c r="L8" s="77" t="s">
        <v>298</v>
      </c>
      <c r="M8" s="98" t="s">
        <v>324</v>
      </c>
      <c r="N8" s="402"/>
    </row>
    <row r="9" spans="1:14" s="8" customFormat="1" ht="12.75" customHeight="1" thickBot="1">
      <c r="A9" s="69" t="s">
        <v>140</v>
      </c>
      <c r="B9" s="56">
        <v>1</v>
      </c>
      <c r="C9" s="52">
        <v>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71">
        <v>0</v>
      </c>
      <c r="K9" s="129">
        <v>0</v>
      </c>
      <c r="L9" s="125">
        <v>0</v>
      </c>
      <c r="M9" s="195">
        <v>1</v>
      </c>
      <c r="N9" s="192">
        <f aca="true" t="shared" si="0" ref="N9:N54">SUM(B9:M9)</f>
        <v>3</v>
      </c>
    </row>
    <row r="10" spans="1:14" s="8" customFormat="1" ht="12.75" customHeight="1" thickBot="1">
      <c r="A10" s="45" t="s">
        <v>307</v>
      </c>
      <c r="B10" s="133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9">
        <v>0</v>
      </c>
      <c r="K10" s="129">
        <v>0</v>
      </c>
      <c r="L10" s="125">
        <v>1</v>
      </c>
      <c r="M10" s="195">
        <v>0</v>
      </c>
      <c r="N10" s="192">
        <f t="shared" si="0"/>
        <v>1</v>
      </c>
    </row>
    <row r="11" spans="1:14" s="8" customFormat="1" ht="12.75" customHeight="1" thickBot="1">
      <c r="A11" s="45" t="s">
        <v>313</v>
      </c>
      <c r="B11" s="133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9">
        <v>0</v>
      </c>
      <c r="K11" s="129">
        <v>0</v>
      </c>
      <c r="L11" s="125">
        <v>1</v>
      </c>
      <c r="M11" s="195">
        <v>0</v>
      </c>
      <c r="N11" s="192">
        <f t="shared" si="0"/>
        <v>1</v>
      </c>
    </row>
    <row r="12" spans="1:14" s="8" customFormat="1" ht="12.75" customHeight="1" thickBot="1">
      <c r="A12" s="45" t="s">
        <v>336</v>
      </c>
      <c r="B12" s="133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9">
        <v>0</v>
      </c>
      <c r="K12" s="129">
        <v>0</v>
      </c>
      <c r="L12" s="125">
        <v>0</v>
      </c>
      <c r="M12" s="195">
        <v>1</v>
      </c>
      <c r="N12" s="192">
        <f t="shared" si="0"/>
        <v>1</v>
      </c>
    </row>
    <row r="13" spans="1:14" s="8" customFormat="1" ht="12.75" customHeight="1" thickBot="1">
      <c r="A13" s="46" t="s">
        <v>113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1</v>
      </c>
      <c r="I13" s="48">
        <v>2</v>
      </c>
      <c r="J13" s="72">
        <v>0</v>
      </c>
      <c r="K13" s="72">
        <v>0</v>
      </c>
      <c r="L13" s="48">
        <v>0</v>
      </c>
      <c r="M13" s="195">
        <v>0</v>
      </c>
      <c r="N13" s="192">
        <f t="shared" si="0"/>
        <v>4</v>
      </c>
    </row>
    <row r="14" spans="1:14" s="8" customFormat="1" ht="12.75" customHeight="1" thickBot="1">
      <c r="A14" s="46" t="s">
        <v>332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72">
        <v>0</v>
      </c>
      <c r="K14" s="72">
        <v>0</v>
      </c>
      <c r="L14" s="48">
        <v>0</v>
      </c>
      <c r="M14" s="195">
        <v>1</v>
      </c>
      <c r="N14" s="192">
        <f t="shared" si="0"/>
        <v>1</v>
      </c>
    </row>
    <row r="15" spans="1:14" s="8" customFormat="1" ht="12.75" customHeight="1" thickBot="1">
      <c r="A15" s="46" t="s">
        <v>152</v>
      </c>
      <c r="B15" s="47">
        <v>0</v>
      </c>
      <c r="C15" s="48">
        <v>0</v>
      </c>
      <c r="D15" s="48">
        <v>0</v>
      </c>
      <c r="E15" s="48">
        <v>0</v>
      </c>
      <c r="F15" s="48">
        <v>1</v>
      </c>
      <c r="G15" s="48">
        <v>0</v>
      </c>
      <c r="H15" s="48">
        <v>0</v>
      </c>
      <c r="I15" s="48">
        <v>0</v>
      </c>
      <c r="J15" s="72">
        <v>0</v>
      </c>
      <c r="K15" s="72">
        <v>0</v>
      </c>
      <c r="L15" s="48">
        <v>0</v>
      </c>
      <c r="M15" s="195">
        <v>0</v>
      </c>
      <c r="N15" s="192">
        <f t="shared" si="0"/>
        <v>1</v>
      </c>
    </row>
    <row r="16" spans="1:14" s="8" customFormat="1" ht="12.75" customHeight="1" thickBot="1">
      <c r="A16" s="46" t="s">
        <v>97</v>
      </c>
      <c r="B16" s="47">
        <v>0</v>
      </c>
      <c r="C16" s="48">
        <v>2</v>
      </c>
      <c r="D16" s="48">
        <v>2</v>
      </c>
      <c r="E16" s="48">
        <v>1</v>
      </c>
      <c r="F16" s="48">
        <v>1</v>
      </c>
      <c r="G16" s="48">
        <v>2</v>
      </c>
      <c r="H16" s="48">
        <v>0</v>
      </c>
      <c r="I16" s="48">
        <v>2</v>
      </c>
      <c r="J16" s="72">
        <v>0</v>
      </c>
      <c r="K16" s="72">
        <v>1</v>
      </c>
      <c r="L16" s="48">
        <v>0</v>
      </c>
      <c r="M16" s="195">
        <v>0</v>
      </c>
      <c r="N16" s="192">
        <f t="shared" si="0"/>
        <v>11</v>
      </c>
    </row>
    <row r="17" spans="1:14" s="8" customFormat="1" ht="12.75" customHeight="1" thickBot="1">
      <c r="A17" s="46" t="s">
        <v>98</v>
      </c>
      <c r="B17" s="47">
        <v>0</v>
      </c>
      <c r="C17" s="48">
        <v>0</v>
      </c>
      <c r="D17" s="4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72">
        <v>0</v>
      </c>
      <c r="K17" s="72">
        <v>0</v>
      </c>
      <c r="L17" s="48">
        <v>0</v>
      </c>
      <c r="M17" s="195">
        <v>0</v>
      </c>
      <c r="N17" s="192">
        <f t="shared" si="0"/>
        <v>1</v>
      </c>
    </row>
    <row r="18" spans="1:14" s="8" customFormat="1" ht="12.75" customHeight="1" thickBot="1">
      <c r="A18" s="46" t="s">
        <v>147</v>
      </c>
      <c r="B18" s="47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72">
        <v>0</v>
      </c>
      <c r="K18" s="72">
        <v>0</v>
      </c>
      <c r="L18" s="48">
        <v>0</v>
      </c>
      <c r="M18" s="195">
        <v>0</v>
      </c>
      <c r="N18" s="192">
        <f t="shared" si="0"/>
        <v>1</v>
      </c>
    </row>
    <row r="19" spans="1:14" s="8" customFormat="1" ht="12.75" customHeight="1" thickBot="1">
      <c r="A19" s="46" t="s">
        <v>176</v>
      </c>
      <c r="B19" s="47">
        <v>0</v>
      </c>
      <c r="C19" s="48">
        <v>0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72">
        <v>0</v>
      </c>
      <c r="K19" s="72">
        <v>0</v>
      </c>
      <c r="L19" s="48">
        <v>0</v>
      </c>
      <c r="M19" s="195">
        <v>0</v>
      </c>
      <c r="N19" s="192">
        <f t="shared" si="0"/>
        <v>1</v>
      </c>
    </row>
    <row r="20" spans="1:14" s="8" customFormat="1" ht="12.75" customHeight="1" thickBot="1">
      <c r="A20" s="46" t="s">
        <v>286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72">
        <v>0</v>
      </c>
      <c r="K20" s="72">
        <v>1</v>
      </c>
      <c r="L20" s="48">
        <v>0</v>
      </c>
      <c r="M20" s="195">
        <v>0</v>
      </c>
      <c r="N20" s="192">
        <f t="shared" si="0"/>
        <v>1</v>
      </c>
    </row>
    <row r="21" spans="1:14" s="8" customFormat="1" ht="12.75" customHeight="1" thickBot="1">
      <c r="A21" s="46" t="s">
        <v>114</v>
      </c>
      <c r="B21" s="47">
        <v>1</v>
      </c>
      <c r="C21" s="48">
        <v>0</v>
      </c>
      <c r="D21" s="48">
        <v>0</v>
      </c>
      <c r="E21" s="48">
        <v>0</v>
      </c>
      <c r="F21" s="48">
        <v>0</v>
      </c>
      <c r="G21" s="48">
        <v>3</v>
      </c>
      <c r="H21" s="48">
        <v>0</v>
      </c>
      <c r="I21" s="48">
        <v>0</v>
      </c>
      <c r="J21" s="72">
        <v>0</v>
      </c>
      <c r="K21" s="72">
        <v>0</v>
      </c>
      <c r="L21" s="48">
        <v>0</v>
      </c>
      <c r="M21" s="195">
        <v>2</v>
      </c>
      <c r="N21" s="192">
        <f t="shared" si="0"/>
        <v>6</v>
      </c>
    </row>
    <row r="22" spans="1:14" s="8" customFormat="1" ht="12.75" customHeight="1" thickBot="1">
      <c r="A22" s="46" t="s">
        <v>171</v>
      </c>
      <c r="B22" s="47">
        <v>1</v>
      </c>
      <c r="C22" s="48">
        <v>0</v>
      </c>
      <c r="D22" s="48">
        <v>0</v>
      </c>
      <c r="E22" s="48">
        <v>0</v>
      </c>
      <c r="F22" s="48">
        <v>1</v>
      </c>
      <c r="G22" s="48">
        <v>0</v>
      </c>
      <c r="H22" s="48">
        <v>1</v>
      </c>
      <c r="I22" s="48">
        <v>0</v>
      </c>
      <c r="J22" s="72">
        <v>0</v>
      </c>
      <c r="K22" s="72">
        <v>0</v>
      </c>
      <c r="L22" s="48">
        <v>0</v>
      </c>
      <c r="M22" s="195">
        <v>0</v>
      </c>
      <c r="N22" s="192">
        <f t="shared" si="0"/>
        <v>3</v>
      </c>
    </row>
    <row r="23" spans="1:14" s="8" customFormat="1" ht="12.75" customHeight="1" thickBot="1">
      <c r="A23" s="46" t="s">
        <v>284</v>
      </c>
      <c r="B23" s="47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72">
        <v>0</v>
      </c>
      <c r="K23" s="72">
        <v>1</v>
      </c>
      <c r="L23" s="48">
        <v>0</v>
      </c>
      <c r="M23" s="195">
        <v>0</v>
      </c>
      <c r="N23" s="192">
        <f t="shared" si="0"/>
        <v>1</v>
      </c>
    </row>
    <row r="24" spans="1:14" s="8" customFormat="1" ht="12.75" customHeight="1" thickBot="1">
      <c r="A24" s="46" t="s">
        <v>331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72">
        <v>0</v>
      </c>
      <c r="K24" s="72">
        <v>0</v>
      </c>
      <c r="L24" s="48">
        <v>0</v>
      </c>
      <c r="M24" s="195">
        <v>1</v>
      </c>
      <c r="N24" s="192">
        <f t="shared" si="0"/>
        <v>1</v>
      </c>
    </row>
    <row r="25" spans="1:14" s="8" customFormat="1" ht="12.75" customHeight="1" thickBot="1">
      <c r="A25" s="46" t="s">
        <v>333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72">
        <v>0</v>
      </c>
      <c r="K25" s="72">
        <v>0</v>
      </c>
      <c r="L25" s="48">
        <v>0</v>
      </c>
      <c r="M25" s="195">
        <v>1</v>
      </c>
      <c r="N25" s="192">
        <f t="shared" si="0"/>
        <v>1</v>
      </c>
    </row>
    <row r="26" spans="1:14" s="8" customFormat="1" ht="12.75" customHeight="1" thickBot="1">
      <c r="A26" s="46" t="s">
        <v>218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72">
        <v>1</v>
      </c>
      <c r="K26" s="72">
        <v>0</v>
      </c>
      <c r="L26" s="48">
        <v>0</v>
      </c>
      <c r="M26" s="195">
        <v>0</v>
      </c>
      <c r="N26" s="192">
        <f t="shared" si="0"/>
        <v>1</v>
      </c>
    </row>
    <row r="27" spans="1:14" s="8" customFormat="1" ht="13.5" thickBot="1">
      <c r="A27" s="46" t="s">
        <v>153</v>
      </c>
      <c r="B27" s="47">
        <v>0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72">
        <v>0</v>
      </c>
      <c r="K27" s="72">
        <v>0</v>
      </c>
      <c r="L27" s="48">
        <v>0</v>
      </c>
      <c r="M27" s="195">
        <v>0</v>
      </c>
      <c r="N27" s="192">
        <f t="shared" si="0"/>
        <v>1</v>
      </c>
    </row>
    <row r="28" spans="1:14" s="8" customFormat="1" ht="13.5" thickBot="1">
      <c r="A28" s="46" t="s">
        <v>311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72">
        <v>0</v>
      </c>
      <c r="K28" s="72">
        <v>0</v>
      </c>
      <c r="L28" s="48">
        <v>1</v>
      </c>
      <c r="M28" s="195">
        <v>0</v>
      </c>
      <c r="N28" s="192">
        <f t="shared" si="0"/>
        <v>1</v>
      </c>
    </row>
    <row r="29" spans="1:14" s="8" customFormat="1" ht="13.5" thickBot="1">
      <c r="A29" s="46" t="s">
        <v>110</v>
      </c>
      <c r="B29" s="47">
        <v>0</v>
      </c>
      <c r="C29" s="48">
        <v>0</v>
      </c>
      <c r="D29" s="48">
        <v>1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72">
        <v>0</v>
      </c>
      <c r="K29" s="72">
        <v>0</v>
      </c>
      <c r="L29" s="48">
        <v>0</v>
      </c>
      <c r="M29" s="195">
        <v>0</v>
      </c>
      <c r="N29" s="192">
        <f t="shared" si="0"/>
        <v>2</v>
      </c>
    </row>
    <row r="30" spans="1:14" s="8" customFormat="1" ht="13.5" thickBot="1">
      <c r="A30" s="46" t="s">
        <v>335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72">
        <v>0</v>
      </c>
      <c r="K30" s="72">
        <v>0</v>
      </c>
      <c r="L30" s="48">
        <v>0</v>
      </c>
      <c r="M30" s="195">
        <v>1</v>
      </c>
      <c r="N30" s="192">
        <f t="shared" si="0"/>
        <v>1</v>
      </c>
    </row>
    <row r="31" spans="1:14" s="8" customFormat="1" ht="13.5" thickBot="1">
      <c r="A31" s="46" t="s">
        <v>99</v>
      </c>
      <c r="B31" s="47">
        <v>0</v>
      </c>
      <c r="C31" s="48">
        <v>0</v>
      </c>
      <c r="D31" s="48">
        <v>1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72">
        <v>0</v>
      </c>
      <c r="K31" s="72">
        <v>0</v>
      </c>
      <c r="L31" s="48">
        <v>0</v>
      </c>
      <c r="M31" s="195">
        <v>0</v>
      </c>
      <c r="N31" s="192">
        <f t="shared" si="0"/>
        <v>1</v>
      </c>
    </row>
    <row r="32" spans="1:14" s="8" customFormat="1" ht="13.5" thickBot="1">
      <c r="A32" s="46" t="s">
        <v>146</v>
      </c>
      <c r="B32" s="47">
        <v>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1</v>
      </c>
      <c r="I32" s="48">
        <v>0</v>
      </c>
      <c r="J32" s="72">
        <v>0</v>
      </c>
      <c r="K32" s="72">
        <v>0</v>
      </c>
      <c r="L32" s="48">
        <v>0</v>
      </c>
      <c r="M32" s="195">
        <v>0</v>
      </c>
      <c r="N32" s="192">
        <f t="shared" si="0"/>
        <v>2</v>
      </c>
    </row>
    <row r="33" spans="1:14" s="8" customFormat="1" ht="12.75" customHeight="1" thickBot="1">
      <c r="A33" s="46" t="s">
        <v>85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72">
        <v>0</v>
      </c>
      <c r="K33" s="72">
        <v>1</v>
      </c>
      <c r="L33" s="48">
        <v>0</v>
      </c>
      <c r="M33" s="195">
        <v>0</v>
      </c>
      <c r="N33" s="192">
        <f t="shared" si="0"/>
        <v>2</v>
      </c>
    </row>
    <row r="34" spans="1:14" s="8" customFormat="1" ht="12.75" customHeight="1" thickBot="1">
      <c r="A34" s="46" t="s">
        <v>243</v>
      </c>
      <c r="B34" s="47">
        <v>0</v>
      </c>
      <c r="C34" s="48">
        <v>0</v>
      </c>
      <c r="D34" s="48">
        <v>0</v>
      </c>
      <c r="E34" s="48">
        <v>2</v>
      </c>
      <c r="F34" s="48">
        <v>4</v>
      </c>
      <c r="G34" s="48">
        <v>3</v>
      </c>
      <c r="H34" s="48">
        <v>1</v>
      </c>
      <c r="I34" s="48">
        <v>0</v>
      </c>
      <c r="J34" s="72">
        <v>0</v>
      </c>
      <c r="K34" s="72">
        <v>0</v>
      </c>
      <c r="L34" s="48">
        <v>2</v>
      </c>
      <c r="M34" s="195">
        <v>1</v>
      </c>
      <c r="N34" s="192">
        <f t="shared" si="0"/>
        <v>13</v>
      </c>
    </row>
    <row r="35" spans="1:14" s="8" customFormat="1" ht="12.75" customHeight="1" thickBot="1">
      <c r="A35" s="46" t="s">
        <v>282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72">
        <v>0</v>
      </c>
      <c r="K35" s="72">
        <v>1</v>
      </c>
      <c r="L35" s="48">
        <v>0</v>
      </c>
      <c r="M35" s="195">
        <v>0</v>
      </c>
      <c r="N35" s="192">
        <f t="shared" si="0"/>
        <v>1</v>
      </c>
    </row>
    <row r="36" spans="1:14" s="8" customFormat="1" ht="12.75" customHeight="1" thickBot="1">
      <c r="A36" s="46" t="s">
        <v>292</v>
      </c>
      <c r="B36" s="47">
        <v>1</v>
      </c>
      <c r="C36" s="48">
        <v>0</v>
      </c>
      <c r="D36" s="48">
        <v>1</v>
      </c>
      <c r="E36" s="48">
        <v>0</v>
      </c>
      <c r="F36" s="48">
        <v>0</v>
      </c>
      <c r="G36" s="48">
        <v>0</v>
      </c>
      <c r="H36" s="48">
        <v>2</v>
      </c>
      <c r="I36" s="48">
        <v>1</v>
      </c>
      <c r="J36" s="72">
        <v>0</v>
      </c>
      <c r="K36" s="72">
        <v>3</v>
      </c>
      <c r="L36" s="48">
        <v>1</v>
      </c>
      <c r="M36" s="195">
        <v>1</v>
      </c>
      <c r="N36" s="192">
        <f t="shared" si="0"/>
        <v>10</v>
      </c>
    </row>
    <row r="37" spans="1:14" s="8" customFormat="1" ht="12.75" customHeight="1" thickBot="1">
      <c r="A37" s="46" t="s">
        <v>276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72">
        <v>0</v>
      </c>
      <c r="K37" s="72">
        <v>1</v>
      </c>
      <c r="L37" s="48">
        <v>0</v>
      </c>
      <c r="M37" s="195">
        <v>0</v>
      </c>
      <c r="N37" s="192">
        <f t="shared" si="0"/>
        <v>1</v>
      </c>
    </row>
    <row r="38" spans="1:14" s="8" customFormat="1" ht="12.75" customHeight="1" thickBot="1">
      <c r="A38" s="46" t="s">
        <v>168</v>
      </c>
      <c r="B38" s="47">
        <v>1</v>
      </c>
      <c r="C38" s="48">
        <v>0</v>
      </c>
      <c r="D38" s="48">
        <v>1</v>
      </c>
      <c r="E38" s="48">
        <v>1</v>
      </c>
      <c r="F38" s="48">
        <v>0</v>
      </c>
      <c r="G38" s="48">
        <v>0</v>
      </c>
      <c r="H38" s="48">
        <v>0</v>
      </c>
      <c r="I38" s="48">
        <v>0</v>
      </c>
      <c r="J38" s="72">
        <v>0</v>
      </c>
      <c r="K38" s="72">
        <v>0</v>
      </c>
      <c r="L38" s="48">
        <v>0</v>
      </c>
      <c r="M38" s="195">
        <v>0</v>
      </c>
      <c r="N38" s="192">
        <f t="shared" si="0"/>
        <v>3</v>
      </c>
    </row>
    <row r="39" spans="1:14" s="8" customFormat="1" ht="12.75" customHeight="1" thickBot="1">
      <c r="A39" s="46" t="s">
        <v>167</v>
      </c>
      <c r="B39" s="47">
        <v>0</v>
      </c>
      <c r="C39" s="48">
        <v>3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72">
        <v>0</v>
      </c>
      <c r="K39" s="72">
        <v>0</v>
      </c>
      <c r="L39" s="48">
        <v>0</v>
      </c>
      <c r="M39" s="195">
        <v>0</v>
      </c>
      <c r="N39" s="192">
        <f t="shared" si="0"/>
        <v>5</v>
      </c>
    </row>
    <row r="40" spans="1:14" s="8" customFormat="1" ht="12.75" customHeight="1" thickBot="1">
      <c r="A40" s="46" t="s">
        <v>334</v>
      </c>
      <c r="B40" s="47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72">
        <v>0</v>
      </c>
      <c r="K40" s="72">
        <v>0</v>
      </c>
      <c r="L40" s="48">
        <v>0</v>
      </c>
      <c r="M40" s="195">
        <v>1</v>
      </c>
      <c r="N40" s="192">
        <f t="shared" si="0"/>
        <v>1</v>
      </c>
    </row>
    <row r="41" spans="1:14" s="8" customFormat="1" ht="12.75" customHeight="1" thickBot="1">
      <c r="A41" s="46" t="s">
        <v>211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72">
        <v>1</v>
      </c>
      <c r="K41" s="72">
        <v>0</v>
      </c>
      <c r="L41" s="48">
        <v>0</v>
      </c>
      <c r="M41" s="195">
        <v>0</v>
      </c>
      <c r="N41" s="192">
        <f t="shared" si="0"/>
        <v>1</v>
      </c>
    </row>
    <row r="42" spans="1:14" s="8" customFormat="1" ht="12.75" customHeight="1" thickBot="1">
      <c r="A42" s="46" t="s">
        <v>293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72">
        <v>0</v>
      </c>
      <c r="K42" s="72">
        <v>1</v>
      </c>
      <c r="L42" s="48">
        <v>0</v>
      </c>
      <c r="M42" s="195">
        <v>0</v>
      </c>
      <c r="N42" s="192">
        <f t="shared" si="0"/>
        <v>1</v>
      </c>
    </row>
    <row r="43" spans="1:14" s="8" customFormat="1" ht="12.75" customHeight="1" thickBot="1">
      <c r="A43" s="46" t="s">
        <v>115</v>
      </c>
      <c r="B43" s="47">
        <v>0</v>
      </c>
      <c r="C43" s="48">
        <v>1</v>
      </c>
      <c r="D43" s="48">
        <v>0</v>
      </c>
      <c r="E43" s="48">
        <v>0</v>
      </c>
      <c r="F43" s="48">
        <v>0</v>
      </c>
      <c r="G43" s="48">
        <v>3</v>
      </c>
      <c r="H43" s="48">
        <v>4</v>
      </c>
      <c r="I43" s="48">
        <v>0</v>
      </c>
      <c r="J43" s="72">
        <v>0</v>
      </c>
      <c r="K43" s="72">
        <v>0</v>
      </c>
      <c r="L43" s="48">
        <v>0</v>
      </c>
      <c r="M43" s="195">
        <v>0</v>
      </c>
      <c r="N43" s="192">
        <f t="shared" si="0"/>
        <v>8</v>
      </c>
    </row>
    <row r="44" spans="1:14" s="8" customFormat="1" ht="12.75" customHeight="1" thickBot="1">
      <c r="A44" s="46" t="s">
        <v>295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72">
        <v>0</v>
      </c>
      <c r="K44" s="72">
        <v>1</v>
      </c>
      <c r="L44" s="48">
        <v>0</v>
      </c>
      <c r="M44" s="195">
        <v>0</v>
      </c>
      <c r="N44" s="192">
        <f t="shared" si="0"/>
        <v>1</v>
      </c>
    </row>
    <row r="45" spans="1:14" s="8" customFormat="1" ht="12.75" customHeight="1" thickBot="1">
      <c r="A45" s="46" t="s">
        <v>338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72">
        <v>0</v>
      </c>
      <c r="K45" s="72">
        <v>0</v>
      </c>
      <c r="L45" s="48">
        <v>0</v>
      </c>
      <c r="M45" s="195">
        <v>1</v>
      </c>
      <c r="N45" s="192">
        <f t="shared" si="0"/>
        <v>1</v>
      </c>
    </row>
    <row r="46" spans="1:14" s="8" customFormat="1" ht="12.75" customHeight="1" thickBot="1">
      <c r="A46" s="46" t="s">
        <v>148</v>
      </c>
      <c r="B46" s="47">
        <v>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72">
        <v>0</v>
      </c>
      <c r="K46" s="72">
        <v>0</v>
      </c>
      <c r="L46" s="48">
        <v>0</v>
      </c>
      <c r="M46" s="195">
        <v>0</v>
      </c>
      <c r="N46" s="192">
        <f t="shared" si="0"/>
        <v>1</v>
      </c>
    </row>
    <row r="47" spans="1:14" s="8" customFormat="1" ht="12.75" customHeight="1" thickBot="1">
      <c r="A47" s="46" t="s">
        <v>283</v>
      </c>
      <c r="B47" s="47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72">
        <v>0</v>
      </c>
      <c r="K47" s="72">
        <v>1</v>
      </c>
      <c r="L47" s="48">
        <v>0</v>
      </c>
      <c r="M47" s="195">
        <v>0</v>
      </c>
      <c r="N47" s="192">
        <f t="shared" si="0"/>
        <v>1</v>
      </c>
    </row>
    <row r="48" spans="1:14" ht="12.75" customHeight="1" thickBot="1">
      <c r="A48" s="46" t="s">
        <v>143</v>
      </c>
      <c r="B48" s="47">
        <v>1</v>
      </c>
      <c r="C48" s="48">
        <v>0</v>
      </c>
      <c r="D48" s="48">
        <v>0</v>
      </c>
      <c r="E48" s="48">
        <v>1</v>
      </c>
      <c r="F48" s="48">
        <v>0</v>
      </c>
      <c r="G48" s="48">
        <v>3</v>
      </c>
      <c r="H48" s="48">
        <v>1</v>
      </c>
      <c r="I48" s="48">
        <v>0</v>
      </c>
      <c r="J48" s="72">
        <v>0</v>
      </c>
      <c r="K48" s="72">
        <v>1</v>
      </c>
      <c r="L48" s="48">
        <v>0</v>
      </c>
      <c r="M48" s="195">
        <v>0</v>
      </c>
      <c r="N48" s="192">
        <f t="shared" si="0"/>
        <v>7</v>
      </c>
    </row>
    <row r="49" spans="1:14" ht="12.75" customHeight="1" thickBot="1">
      <c r="A49" s="46" t="s">
        <v>214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72">
        <v>1</v>
      </c>
      <c r="K49" s="72">
        <v>0</v>
      </c>
      <c r="L49" s="48">
        <v>0</v>
      </c>
      <c r="M49" s="195">
        <v>0</v>
      </c>
      <c r="N49" s="192">
        <f t="shared" si="0"/>
        <v>1</v>
      </c>
    </row>
    <row r="50" spans="1:14" ht="12.75" customHeight="1" thickBot="1">
      <c r="A50" s="46" t="s">
        <v>172</v>
      </c>
      <c r="B50" s="47">
        <v>1</v>
      </c>
      <c r="C50" s="48">
        <v>0</v>
      </c>
      <c r="D50" s="48">
        <v>0</v>
      </c>
      <c r="E50" s="48">
        <v>0</v>
      </c>
      <c r="F50" s="48">
        <v>0</v>
      </c>
      <c r="G50" s="48">
        <v>1</v>
      </c>
      <c r="H50" s="48">
        <v>1</v>
      </c>
      <c r="I50" s="48">
        <v>0</v>
      </c>
      <c r="J50" s="72">
        <v>0</v>
      </c>
      <c r="K50" s="72">
        <v>0</v>
      </c>
      <c r="L50" s="48">
        <v>0</v>
      </c>
      <c r="M50" s="195">
        <v>1</v>
      </c>
      <c r="N50" s="192">
        <f t="shared" si="0"/>
        <v>4</v>
      </c>
    </row>
    <row r="51" spans="1:14" ht="12.75" customHeight="1" thickBot="1">
      <c r="A51" s="46" t="s">
        <v>154</v>
      </c>
      <c r="B51" s="47">
        <v>0</v>
      </c>
      <c r="C51" s="48">
        <v>0</v>
      </c>
      <c r="D51" s="48">
        <v>0</v>
      </c>
      <c r="E51" s="48">
        <v>0</v>
      </c>
      <c r="F51" s="48">
        <v>1</v>
      </c>
      <c r="G51" s="48">
        <v>0</v>
      </c>
      <c r="H51" s="48">
        <v>0</v>
      </c>
      <c r="I51" s="48">
        <v>0</v>
      </c>
      <c r="J51" s="72">
        <v>0</v>
      </c>
      <c r="K51" s="72">
        <v>0</v>
      </c>
      <c r="L51" s="48">
        <v>0</v>
      </c>
      <c r="M51" s="195">
        <v>0</v>
      </c>
      <c r="N51" s="192">
        <f t="shared" si="0"/>
        <v>1</v>
      </c>
    </row>
    <row r="52" spans="1:14" ht="12.75" customHeight="1" thickBot="1">
      <c r="A52" s="46" t="s">
        <v>100</v>
      </c>
      <c r="B52" s="47">
        <v>0</v>
      </c>
      <c r="C52" s="48">
        <v>1</v>
      </c>
      <c r="D52" s="48">
        <v>1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72">
        <v>0</v>
      </c>
      <c r="K52" s="72">
        <v>0</v>
      </c>
      <c r="L52" s="48">
        <v>0</v>
      </c>
      <c r="M52" s="195">
        <v>0</v>
      </c>
      <c r="N52" s="192">
        <f t="shared" si="0"/>
        <v>2</v>
      </c>
    </row>
    <row r="53" spans="1:14" ht="12.75" customHeight="1" thickBot="1">
      <c r="A53" s="46" t="s">
        <v>150</v>
      </c>
      <c r="B53" s="47">
        <v>0</v>
      </c>
      <c r="C53" s="48">
        <v>1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72">
        <v>0</v>
      </c>
      <c r="K53" s="72">
        <v>0</v>
      </c>
      <c r="L53" s="48">
        <v>0</v>
      </c>
      <c r="M53" s="195">
        <v>0</v>
      </c>
      <c r="N53" s="192">
        <f t="shared" si="0"/>
        <v>1</v>
      </c>
    </row>
    <row r="54" spans="1:14" ht="12.75" customHeight="1" thickBot="1">
      <c r="A54" s="70" t="s">
        <v>285</v>
      </c>
      <c r="B54" s="59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73">
        <v>0</v>
      </c>
      <c r="K54" s="73">
        <v>1</v>
      </c>
      <c r="L54" s="60">
        <v>0</v>
      </c>
      <c r="M54" s="199">
        <v>0</v>
      </c>
      <c r="N54" s="192">
        <f t="shared" si="0"/>
        <v>1</v>
      </c>
    </row>
    <row r="55" spans="1:14" ht="12.75" customHeight="1">
      <c r="A55" s="202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215"/>
    </row>
    <row r="56" spans="1:14" ht="12.75" customHeight="1">
      <c r="A56" s="105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3"/>
    </row>
    <row r="57" spans="1:14" ht="12.75" customHeight="1" thickBot="1">
      <c r="A57" s="20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216"/>
    </row>
    <row r="58" spans="1:14" ht="12.75" customHeight="1" thickBot="1">
      <c r="A58" s="69" t="s">
        <v>174</v>
      </c>
      <c r="B58" s="52">
        <v>0</v>
      </c>
      <c r="C58" s="52">
        <v>4</v>
      </c>
      <c r="D58" s="52">
        <v>0</v>
      </c>
      <c r="E58" s="52">
        <v>2</v>
      </c>
      <c r="F58" s="52">
        <v>0</v>
      </c>
      <c r="G58" s="52">
        <v>1</v>
      </c>
      <c r="H58" s="52">
        <v>4</v>
      </c>
      <c r="I58" s="52">
        <v>0</v>
      </c>
      <c r="J58" s="71">
        <v>0</v>
      </c>
      <c r="K58" s="71">
        <v>0</v>
      </c>
      <c r="L58" s="52">
        <v>0</v>
      </c>
      <c r="M58" s="198">
        <v>0</v>
      </c>
      <c r="N58" s="192">
        <f aca="true" t="shared" si="1" ref="N58:N65">SUM(B58:M58)</f>
        <v>11</v>
      </c>
    </row>
    <row r="59" spans="1:14" ht="12.75" customHeight="1" thickBot="1">
      <c r="A59" s="46" t="s">
        <v>219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72">
        <v>1</v>
      </c>
      <c r="K59" s="72">
        <v>0</v>
      </c>
      <c r="L59" s="48">
        <v>0</v>
      </c>
      <c r="M59" s="195">
        <v>0</v>
      </c>
      <c r="N59" s="192">
        <f t="shared" si="1"/>
        <v>1</v>
      </c>
    </row>
    <row r="60" spans="1:14" ht="12.75" customHeight="1" thickBot="1">
      <c r="A60" s="46" t="s">
        <v>86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2</v>
      </c>
      <c r="J60" s="72">
        <v>0</v>
      </c>
      <c r="K60" s="72">
        <v>0</v>
      </c>
      <c r="L60" s="48">
        <v>2</v>
      </c>
      <c r="M60" s="195">
        <v>1</v>
      </c>
      <c r="N60" s="192">
        <f t="shared" si="1"/>
        <v>5</v>
      </c>
    </row>
    <row r="61" spans="1:14" ht="12.75" customHeight="1" thickBot="1">
      <c r="A61" s="46" t="s">
        <v>151</v>
      </c>
      <c r="B61" s="48">
        <v>0</v>
      </c>
      <c r="C61" s="48">
        <v>0</v>
      </c>
      <c r="D61" s="48">
        <v>0</v>
      </c>
      <c r="E61" s="48">
        <v>1</v>
      </c>
      <c r="F61" s="48">
        <v>0</v>
      </c>
      <c r="G61" s="48">
        <v>0</v>
      </c>
      <c r="H61" s="48">
        <v>0</v>
      </c>
      <c r="I61" s="48">
        <v>0</v>
      </c>
      <c r="J61" s="72">
        <v>0</v>
      </c>
      <c r="K61" s="72">
        <v>1</v>
      </c>
      <c r="L61" s="48">
        <v>1</v>
      </c>
      <c r="M61" s="195">
        <v>0</v>
      </c>
      <c r="N61" s="192">
        <f t="shared" si="1"/>
        <v>3</v>
      </c>
    </row>
    <row r="62" spans="1:14" ht="12.75" customHeight="1" thickBot="1">
      <c r="A62" s="46" t="s">
        <v>175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2</v>
      </c>
      <c r="H62" s="48">
        <v>1</v>
      </c>
      <c r="I62" s="48">
        <v>0</v>
      </c>
      <c r="J62" s="72">
        <v>0</v>
      </c>
      <c r="K62" s="72">
        <v>0</v>
      </c>
      <c r="L62" s="48">
        <v>0</v>
      </c>
      <c r="M62" s="195">
        <v>0</v>
      </c>
      <c r="N62" s="192">
        <f t="shared" si="1"/>
        <v>3</v>
      </c>
    </row>
    <row r="63" spans="1:14" ht="12.75" customHeight="1" thickBot="1">
      <c r="A63" s="46" t="s">
        <v>185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1</v>
      </c>
      <c r="J63" s="72">
        <v>1</v>
      </c>
      <c r="K63" s="72">
        <v>0</v>
      </c>
      <c r="L63" s="48">
        <v>0</v>
      </c>
      <c r="M63" s="195">
        <v>0</v>
      </c>
      <c r="N63" s="192">
        <f t="shared" si="1"/>
        <v>2</v>
      </c>
    </row>
    <row r="64" spans="1:14" ht="12.75" customHeight="1" thickBot="1">
      <c r="A64" s="46" t="s">
        <v>112</v>
      </c>
      <c r="B64" s="48">
        <v>0</v>
      </c>
      <c r="C64" s="48">
        <v>0</v>
      </c>
      <c r="D64" s="48">
        <v>0</v>
      </c>
      <c r="E64" s="48">
        <v>1</v>
      </c>
      <c r="F64" s="48">
        <v>0</v>
      </c>
      <c r="G64" s="48">
        <v>0</v>
      </c>
      <c r="H64" s="48">
        <v>0</v>
      </c>
      <c r="I64" s="48">
        <v>0</v>
      </c>
      <c r="J64" s="72">
        <v>0</v>
      </c>
      <c r="K64" s="72">
        <v>0</v>
      </c>
      <c r="L64" s="48">
        <v>0</v>
      </c>
      <c r="M64" s="195">
        <v>0</v>
      </c>
      <c r="N64" s="192">
        <f t="shared" si="1"/>
        <v>1</v>
      </c>
    </row>
    <row r="65" spans="1:14" ht="12.75" customHeight="1" thickBot="1">
      <c r="A65" s="46" t="s">
        <v>330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72">
        <v>0</v>
      </c>
      <c r="K65" s="72">
        <v>0</v>
      </c>
      <c r="L65" s="48">
        <v>0</v>
      </c>
      <c r="M65" s="197">
        <v>1</v>
      </c>
      <c r="N65" s="192">
        <f t="shared" si="1"/>
        <v>1</v>
      </c>
    </row>
    <row r="66" spans="1:14" ht="12.75" customHeight="1" thickBot="1">
      <c r="A66" s="132" t="s">
        <v>108</v>
      </c>
      <c r="B66" s="125">
        <v>1</v>
      </c>
      <c r="C66" s="125">
        <v>2</v>
      </c>
      <c r="D66" s="125">
        <v>0</v>
      </c>
      <c r="E66" s="125">
        <v>1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1</v>
      </c>
      <c r="L66" s="125">
        <v>0</v>
      </c>
      <c r="M66" s="129">
        <v>0</v>
      </c>
      <c r="N66" s="192">
        <f aca="true" t="shared" si="2" ref="N66:N73">SUM(B66:M66)</f>
        <v>5</v>
      </c>
    </row>
    <row r="67" spans="1:14" ht="12.75" customHeight="1" thickBot="1">
      <c r="A67" s="156" t="s">
        <v>155</v>
      </c>
      <c r="B67" s="48">
        <v>0</v>
      </c>
      <c r="C67" s="48">
        <v>0</v>
      </c>
      <c r="D67" s="48">
        <v>0</v>
      </c>
      <c r="E67" s="48">
        <v>0</v>
      </c>
      <c r="F67" s="48">
        <v>3</v>
      </c>
      <c r="G67" s="48">
        <v>0</v>
      </c>
      <c r="H67" s="48">
        <v>1</v>
      </c>
      <c r="I67" s="48">
        <v>0</v>
      </c>
      <c r="J67" s="48">
        <v>0</v>
      </c>
      <c r="K67" s="48">
        <v>0</v>
      </c>
      <c r="L67" s="48">
        <v>1</v>
      </c>
      <c r="M67" s="129">
        <v>0</v>
      </c>
      <c r="N67" s="192">
        <f t="shared" si="2"/>
        <v>5</v>
      </c>
    </row>
    <row r="68" spans="1:14" ht="12.75" customHeight="1" thickBot="1">
      <c r="A68" s="156" t="s">
        <v>156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129">
        <v>0</v>
      </c>
      <c r="N68" s="192">
        <f t="shared" si="2"/>
        <v>1</v>
      </c>
    </row>
    <row r="69" spans="1:14" ht="12.75" customHeight="1" thickBot="1">
      <c r="A69" s="156" t="s">
        <v>163</v>
      </c>
      <c r="B69" s="48">
        <v>1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129">
        <v>0</v>
      </c>
      <c r="N69" s="192">
        <f t="shared" si="2"/>
        <v>1</v>
      </c>
    </row>
    <row r="70" spans="1:14" ht="12.75" customHeight="1" thickBot="1">
      <c r="A70" s="156" t="s">
        <v>131</v>
      </c>
      <c r="B70" s="48">
        <v>1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29">
        <v>0</v>
      </c>
      <c r="N70" s="192">
        <f t="shared" si="2"/>
        <v>1</v>
      </c>
    </row>
    <row r="71" spans="1:14" ht="12.75" customHeight="1" thickBot="1">
      <c r="A71" s="156" t="s">
        <v>215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1</v>
      </c>
      <c r="K71" s="48">
        <v>0</v>
      </c>
      <c r="L71" s="48">
        <v>0</v>
      </c>
      <c r="M71" s="129">
        <v>0</v>
      </c>
      <c r="N71" s="192">
        <f t="shared" si="2"/>
        <v>1</v>
      </c>
    </row>
    <row r="72" spans="1:14" ht="12.75" customHeight="1" thickBot="1">
      <c r="A72" s="156" t="s">
        <v>173</v>
      </c>
      <c r="B72" s="48">
        <v>3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129">
        <v>2</v>
      </c>
      <c r="N72" s="192">
        <f t="shared" si="2"/>
        <v>6</v>
      </c>
    </row>
    <row r="73" spans="1:14" s="7" customFormat="1" ht="12.75" customHeight="1" thickBot="1">
      <c r="A73" s="156" t="s">
        <v>164</v>
      </c>
      <c r="B73" s="48">
        <v>0</v>
      </c>
      <c r="C73" s="48">
        <v>0</v>
      </c>
      <c r="D73" s="48">
        <v>1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129">
        <v>0</v>
      </c>
      <c r="N73" s="192">
        <f t="shared" si="2"/>
        <v>1</v>
      </c>
    </row>
    <row r="74" spans="1:14" ht="12.75" customHeight="1" thickBot="1">
      <c r="A74" s="156" t="s">
        <v>312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1</v>
      </c>
      <c r="M74" s="129">
        <v>0</v>
      </c>
      <c r="N74" s="192">
        <f aca="true" t="shared" si="3" ref="N74:N119">SUM(B74:M74)</f>
        <v>1</v>
      </c>
    </row>
    <row r="75" spans="1:14" ht="12.75" customHeight="1" thickBot="1">
      <c r="A75" s="156" t="s">
        <v>157</v>
      </c>
      <c r="B75" s="48">
        <v>0</v>
      </c>
      <c r="C75" s="48">
        <v>0</v>
      </c>
      <c r="D75" s="48">
        <v>0</v>
      </c>
      <c r="E75" s="48">
        <v>0</v>
      </c>
      <c r="F75" s="48">
        <v>1</v>
      </c>
      <c r="G75" s="48">
        <v>2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129">
        <v>0</v>
      </c>
      <c r="N75" s="192">
        <f t="shared" si="3"/>
        <v>3</v>
      </c>
    </row>
    <row r="76" spans="1:14" ht="12.75" customHeight="1" thickBot="1">
      <c r="A76" s="156" t="s">
        <v>179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2</v>
      </c>
      <c r="I76" s="48">
        <v>0</v>
      </c>
      <c r="J76" s="48">
        <v>0</v>
      </c>
      <c r="K76" s="48">
        <v>0</v>
      </c>
      <c r="L76" s="48">
        <v>0</v>
      </c>
      <c r="M76" s="129">
        <v>0</v>
      </c>
      <c r="N76" s="192">
        <f t="shared" si="3"/>
        <v>2</v>
      </c>
    </row>
    <row r="77" spans="1:14" ht="12.75" customHeight="1" thickBot="1">
      <c r="A77" s="156" t="s">
        <v>165</v>
      </c>
      <c r="B77" s="48">
        <v>1</v>
      </c>
      <c r="C77" s="48">
        <v>0</v>
      </c>
      <c r="D77" s="48">
        <v>1</v>
      </c>
      <c r="E77" s="48">
        <v>0</v>
      </c>
      <c r="F77" s="48">
        <v>1</v>
      </c>
      <c r="G77" s="48">
        <v>1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129">
        <v>0</v>
      </c>
      <c r="N77" s="192">
        <f t="shared" si="3"/>
        <v>4</v>
      </c>
    </row>
    <row r="78" spans="1:14" ht="12.75" customHeight="1" thickBot="1">
      <c r="A78" s="156" t="s">
        <v>59</v>
      </c>
      <c r="B78" s="48">
        <v>0</v>
      </c>
      <c r="C78" s="48">
        <v>1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129">
        <v>0</v>
      </c>
      <c r="N78" s="192">
        <f t="shared" si="3"/>
        <v>1</v>
      </c>
    </row>
    <row r="79" spans="1:14" ht="12.75" customHeight="1" thickBot="1">
      <c r="A79" s="156" t="s">
        <v>101</v>
      </c>
      <c r="B79" s="48">
        <v>0</v>
      </c>
      <c r="C79" s="48">
        <v>0</v>
      </c>
      <c r="D79" s="48">
        <v>1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129">
        <v>0</v>
      </c>
      <c r="N79" s="192">
        <f t="shared" si="3"/>
        <v>1</v>
      </c>
    </row>
    <row r="80" spans="1:14" ht="12.75" customHeight="1" thickBot="1">
      <c r="A80" s="156" t="s">
        <v>280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1</v>
      </c>
      <c r="L80" s="48">
        <v>0</v>
      </c>
      <c r="M80" s="129">
        <v>0</v>
      </c>
      <c r="N80" s="192">
        <f t="shared" si="3"/>
        <v>1</v>
      </c>
    </row>
    <row r="81" spans="1:14" ht="12.75" customHeight="1" thickBot="1">
      <c r="A81" s="156" t="s">
        <v>158</v>
      </c>
      <c r="B81" s="48">
        <v>0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129">
        <v>0</v>
      </c>
      <c r="N81" s="192">
        <f t="shared" si="3"/>
        <v>1</v>
      </c>
    </row>
    <row r="82" spans="1:14" ht="12.75" customHeight="1" thickBot="1">
      <c r="A82" s="156" t="s">
        <v>142</v>
      </c>
      <c r="B82" s="48">
        <v>1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129">
        <v>0</v>
      </c>
      <c r="N82" s="192">
        <f t="shared" si="3"/>
        <v>1</v>
      </c>
    </row>
    <row r="83" spans="1:14" ht="12.75" customHeight="1" thickBot="1">
      <c r="A83" s="156" t="s">
        <v>308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1</v>
      </c>
      <c r="M83" s="129">
        <v>0</v>
      </c>
      <c r="N83" s="192">
        <f t="shared" si="3"/>
        <v>1</v>
      </c>
    </row>
    <row r="84" spans="1:14" ht="12.75" customHeight="1" thickBot="1">
      <c r="A84" s="156" t="s">
        <v>149</v>
      </c>
      <c r="B84" s="48">
        <v>0</v>
      </c>
      <c r="C84" s="48">
        <v>1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129">
        <v>0</v>
      </c>
      <c r="N84" s="192">
        <f t="shared" si="3"/>
        <v>1</v>
      </c>
    </row>
    <row r="85" spans="1:14" ht="12.75" customHeight="1" thickBot="1">
      <c r="A85" s="156" t="s">
        <v>102</v>
      </c>
      <c r="B85" s="48">
        <v>0</v>
      </c>
      <c r="C85" s="48">
        <v>2</v>
      </c>
      <c r="D85" s="48">
        <v>1</v>
      </c>
      <c r="E85" s="48">
        <v>0</v>
      </c>
      <c r="F85" s="48">
        <v>2</v>
      </c>
      <c r="G85" s="48">
        <v>3</v>
      </c>
      <c r="H85" s="48">
        <v>2</v>
      </c>
      <c r="I85" s="48">
        <v>0</v>
      </c>
      <c r="J85" s="48">
        <v>0</v>
      </c>
      <c r="K85" s="48">
        <v>0</v>
      </c>
      <c r="L85" s="48">
        <v>1</v>
      </c>
      <c r="M85" s="129">
        <v>0</v>
      </c>
      <c r="N85" s="192">
        <f t="shared" si="3"/>
        <v>11</v>
      </c>
    </row>
    <row r="86" spans="1:14" ht="12.75" customHeight="1" thickBot="1">
      <c r="A86" s="156" t="s">
        <v>309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129">
        <v>0</v>
      </c>
      <c r="N86" s="192">
        <f t="shared" si="3"/>
        <v>1</v>
      </c>
    </row>
    <row r="87" spans="1:14" ht="12.75" customHeight="1" thickBot="1">
      <c r="A87" s="156" t="s">
        <v>213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1</v>
      </c>
      <c r="K87" s="48">
        <v>0</v>
      </c>
      <c r="L87" s="48">
        <v>0</v>
      </c>
      <c r="M87" s="129">
        <v>0</v>
      </c>
      <c r="N87" s="192">
        <f t="shared" si="3"/>
        <v>1</v>
      </c>
    </row>
    <row r="88" spans="1:14" ht="12.75" customHeight="1" thickBot="1">
      <c r="A88" s="156" t="s">
        <v>103</v>
      </c>
      <c r="B88" s="48">
        <v>2</v>
      </c>
      <c r="C88" s="48">
        <v>0</v>
      </c>
      <c r="D88" s="48">
        <v>4</v>
      </c>
      <c r="E88" s="48">
        <v>0</v>
      </c>
      <c r="F88" s="48">
        <v>3</v>
      </c>
      <c r="G88" s="48">
        <v>1</v>
      </c>
      <c r="H88" s="48">
        <v>0</v>
      </c>
      <c r="I88" s="48">
        <v>0</v>
      </c>
      <c r="J88" s="48">
        <v>0</v>
      </c>
      <c r="K88" s="48">
        <v>0</v>
      </c>
      <c r="L88" s="48">
        <v>1</v>
      </c>
      <c r="M88" s="129">
        <v>0</v>
      </c>
      <c r="N88" s="192">
        <f t="shared" si="3"/>
        <v>11</v>
      </c>
    </row>
    <row r="89" spans="1:14" ht="12.75" customHeight="1" thickBot="1">
      <c r="A89" s="156" t="s">
        <v>279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1</v>
      </c>
      <c r="L89" s="48">
        <v>0</v>
      </c>
      <c r="M89" s="129">
        <v>0</v>
      </c>
      <c r="N89" s="192">
        <f t="shared" si="3"/>
        <v>1</v>
      </c>
    </row>
    <row r="90" spans="1:14" ht="12.75" customHeight="1" thickBot="1">
      <c r="A90" s="156" t="s">
        <v>281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1</v>
      </c>
      <c r="L90" s="48">
        <v>0</v>
      </c>
      <c r="M90" s="129">
        <v>0</v>
      </c>
      <c r="N90" s="192">
        <f t="shared" si="3"/>
        <v>1</v>
      </c>
    </row>
    <row r="91" spans="1:14" ht="12.75" customHeight="1" thickBot="1">
      <c r="A91" s="156" t="s">
        <v>104</v>
      </c>
      <c r="B91" s="48">
        <v>0</v>
      </c>
      <c r="C91" s="48">
        <v>0</v>
      </c>
      <c r="D91" s="48">
        <v>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129">
        <v>0</v>
      </c>
      <c r="N91" s="192">
        <f t="shared" si="3"/>
        <v>1</v>
      </c>
    </row>
    <row r="92" spans="1:14" ht="12.75" customHeight="1" thickBot="1">
      <c r="A92" s="156" t="s">
        <v>83</v>
      </c>
      <c r="B92" s="48">
        <v>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1</v>
      </c>
      <c r="J92" s="48">
        <v>0</v>
      </c>
      <c r="K92" s="48">
        <v>0</v>
      </c>
      <c r="L92" s="48">
        <v>0</v>
      </c>
      <c r="M92" s="129">
        <v>0</v>
      </c>
      <c r="N92" s="192">
        <f t="shared" si="3"/>
        <v>1</v>
      </c>
    </row>
    <row r="93" spans="1:14" ht="12.75" customHeight="1" thickBot="1">
      <c r="A93" s="156" t="s">
        <v>162</v>
      </c>
      <c r="B93" s="48">
        <v>0</v>
      </c>
      <c r="C93" s="48">
        <v>0</v>
      </c>
      <c r="D93" s="48">
        <v>0</v>
      </c>
      <c r="E93" s="48">
        <v>1</v>
      </c>
      <c r="F93" s="48">
        <v>2</v>
      </c>
      <c r="G93" s="48">
        <v>1</v>
      </c>
      <c r="H93" s="48">
        <v>1</v>
      </c>
      <c r="I93" s="48">
        <v>0</v>
      </c>
      <c r="J93" s="48">
        <v>0</v>
      </c>
      <c r="K93" s="48">
        <v>0</v>
      </c>
      <c r="L93" s="48">
        <v>0</v>
      </c>
      <c r="M93" s="129">
        <v>0</v>
      </c>
      <c r="N93" s="192">
        <f t="shared" si="3"/>
        <v>5</v>
      </c>
    </row>
    <row r="94" spans="1:14" ht="12.75" customHeight="1" thickBot="1">
      <c r="A94" s="156" t="s">
        <v>166</v>
      </c>
      <c r="B94" s="48">
        <v>2</v>
      </c>
      <c r="C94" s="48">
        <v>0</v>
      </c>
      <c r="D94" s="48">
        <v>2</v>
      </c>
      <c r="E94" s="48">
        <v>0</v>
      </c>
      <c r="F94" s="48">
        <v>1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129">
        <v>0</v>
      </c>
      <c r="N94" s="192">
        <f t="shared" si="3"/>
        <v>5</v>
      </c>
    </row>
    <row r="95" spans="1:14" ht="12.75" customHeight="1" thickBot="1">
      <c r="A95" s="156" t="s">
        <v>87</v>
      </c>
      <c r="B95" s="48">
        <v>0</v>
      </c>
      <c r="C95" s="48">
        <v>0</v>
      </c>
      <c r="D95" s="48">
        <v>1</v>
      </c>
      <c r="E95" s="48">
        <v>0</v>
      </c>
      <c r="F95" s="48">
        <v>1</v>
      </c>
      <c r="G95" s="48">
        <v>0</v>
      </c>
      <c r="H95" s="48">
        <v>0</v>
      </c>
      <c r="I95" s="48">
        <v>1</v>
      </c>
      <c r="J95" s="48">
        <v>0</v>
      </c>
      <c r="K95" s="48">
        <v>0</v>
      </c>
      <c r="L95" s="48">
        <v>0</v>
      </c>
      <c r="M95" s="129">
        <v>0</v>
      </c>
      <c r="N95" s="192">
        <f t="shared" si="3"/>
        <v>3</v>
      </c>
    </row>
    <row r="96" spans="1:14" ht="12.75" customHeight="1" thickBot="1">
      <c r="A96" s="156" t="s">
        <v>105</v>
      </c>
      <c r="B96" s="48">
        <v>0</v>
      </c>
      <c r="C96" s="48">
        <v>0</v>
      </c>
      <c r="D96" s="48">
        <v>1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129">
        <v>0</v>
      </c>
      <c r="N96" s="192">
        <f t="shared" si="3"/>
        <v>1</v>
      </c>
    </row>
    <row r="97" spans="1:14" ht="12.75" customHeight="1" thickBot="1">
      <c r="A97" s="156" t="s">
        <v>186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1</v>
      </c>
      <c r="J97" s="48">
        <v>0</v>
      </c>
      <c r="K97" s="48">
        <v>0</v>
      </c>
      <c r="L97" s="48">
        <v>0</v>
      </c>
      <c r="M97" s="129">
        <v>0</v>
      </c>
      <c r="N97" s="192">
        <f t="shared" si="3"/>
        <v>1</v>
      </c>
    </row>
    <row r="98" spans="1:14" ht="12.75" customHeight="1" thickBot="1">
      <c r="A98" s="156" t="s">
        <v>111</v>
      </c>
      <c r="B98" s="48">
        <v>0</v>
      </c>
      <c r="C98" s="48">
        <v>0</v>
      </c>
      <c r="D98" s="48">
        <v>0</v>
      </c>
      <c r="E98" s="48">
        <v>1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129">
        <v>0</v>
      </c>
      <c r="N98" s="192">
        <f t="shared" si="3"/>
        <v>1</v>
      </c>
    </row>
    <row r="99" spans="1:14" ht="12.75" customHeight="1" thickBot="1">
      <c r="A99" s="156" t="s">
        <v>106</v>
      </c>
      <c r="B99" s="48">
        <v>0</v>
      </c>
      <c r="C99" s="48">
        <v>0</v>
      </c>
      <c r="D99" s="48">
        <v>1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129">
        <v>0</v>
      </c>
      <c r="N99" s="192">
        <f t="shared" si="3"/>
        <v>1</v>
      </c>
    </row>
    <row r="100" spans="1:14" ht="12.75" customHeight="1" thickBot="1">
      <c r="A100" s="156" t="s">
        <v>109</v>
      </c>
      <c r="B100" s="48">
        <v>0</v>
      </c>
      <c r="C100" s="48">
        <v>0</v>
      </c>
      <c r="D100" s="48">
        <v>0</v>
      </c>
      <c r="E100" s="48">
        <v>1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129">
        <v>0</v>
      </c>
      <c r="N100" s="192">
        <f t="shared" si="3"/>
        <v>1</v>
      </c>
    </row>
    <row r="101" spans="1:14" ht="12.75" customHeight="1" thickBot="1">
      <c r="A101" s="156" t="s">
        <v>7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2</v>
      </c>
      <c r="K101" s="48">
        <v>0</v>
      </c>
      <c r="L101" s="48">
        <v>0</v>
      </c>
      <c r="M101" s="129">
        <v>0</v>
      </c>
      <c r="N101" s="192">
        <f t="shared" si="3"/>
        <v>2</v>
      </c>
    </row>
    <row r="102" spans="1:14" ht="12.75" customHeight="1" thickBot="1">
      <c r="A102" s="156" t="s">
        <v>296</v>
      </c>
      <c r="B102" s="48">
        <v>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1</v>
      </c>
      <c r="L102" s="48">
        <v>0</v>
      </c>
      <c r="M102" s="129">
        <v>0</v>
      </c>
      <c r="N102" s="192">
        <f t="shared" si="3"/>
        <v>1</v>
      </c>
    </row>
    <row r="103" spans="1:14" ht="12.75" customHeight="1" thickBot="1">
      <c r="A103" s="156" t="s">
        <v>187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1</v>
      </c>
      <c r="J103" s="48">
        <v>0</v>
      </c>
      <c r="K103" s="48">
        <v>0</v>
      </c>
      <c r="L103" s="48">
        <v>0</v>
      </c>
      <c r="M103" s="129">
        <v>0</v>
      </c>
      <c r="N103" s="192">
        <f t="shared" si="3"/>
        <v>1</v>
      </c>
    </row>
    <row r="104" spans="1:14" ht="12.75" customHeight="1" thickBot="1">
      <c r="A104" s="156" t="s">
        <v>84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1</v>
      </c>
      <c r="J104" s="48">
        <v>0</v>
      </c>
      <c r="K104" s="48">
        <v>0</v>
      </c>
      <c r="L104" s="48">
        <v>0</v>
      </c>
      <c r="M104" s="129">
        <v>0</v>
      </c>
      <c r="N104" s="192">
        <f t="shared" si="3"/>
        <v>1</v>
      </c>
    </row>
    <row r="105" spans="1:14" ht="12.75" customHeight="1" thickBot="1">
      <c r="A105" s="156" t="s">
        <v>216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1</v>
      </c>
      <c r="K105" s="48">
        <v>0</v>
      </c>
      <c r="L105" s="48">
        <v>0</v>
      </c>
      <c r="M105" s="129">
        <v>0</v>
      </c>
      <c r="N105" s="192">
        <f t="shared" si="3"/>
        <v>1</v>
      </c>
    </row>
    <row r="106" spans="1:14" ht="12.75" customHeight="1" thickBot="1">
      <c r="A106" s="156" t="s">
        <v>144</v>
      </c>
      <c r="B106" s="48">
        <v>2</v>
      </c>
      <c r="C106" s="48">
        <v>1</v>
      </c>
      <c r="D106" s="48">
        <v>0</v>
      </c>
      <c r="E106" s="48">
        <v>0</v>
      </c>
      <c r="F106" s="48">
        <v>3</v>
      </c>
      <c r="G106" s="48">
        <v>1</v>
      </c>
      <c r="H106" s="48">
        <v>1</v>
      </c>
      <c r="I106" s="48">
        <v>1</v>
      </c>
      <c r="J106" s="48">
        <v>0</v>
      </c>
      <c r="K106" s="48">
        <v>0</v>
      </c>
      <c r="L106" s="48">
        <v>1</v>
      </c>
      <c r="M106" s="129">
        <v>0</v>
      </c>
      <c r="N106" s="192">
        <f t="shared" si="3"/>
        <v>10</v>
      </c>
    </row>
    <row r="107" spans="1:14" ht="12.75" customHeight="1" thickBot="1">
      <c r="A107" s="156" t="s">
        <v>169</v>
      </c>
      <c r="B107" s="48">
        <v>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129">
        <v>0</v>
      </c>
      <c r="N107" s="192">
        <f t="shared" si="3"/>
        <v>1</v>
      </c>
    </row>
    <row r="108" spans="1:14" ht="12.75" customHeight="1" thickBot="1">
      <c r="A108" s="156" t="s">
        <v>212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129">
        <v>0</v>
      </c>
      <c r="N108" s="192">
        <f t="shared" si="3"/>
        <v>1</v>
      </c>
    </row>
    <row r="109" spans="1:14" ht="12.75" customHeight="1" thickBot="1">
      <c r="A109" s="156" t="s">
        <v>217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1</v>
      </c>
      <c r="K109" s="48">
        <v>0</v>
      </c>
      <c r="L109" s="48">
        <v>0</v>
      </c>
      <c r="M109" s="129">
        <v>0</v>
      </c>
      <c r="N109" s="192">
        <f t="shared" si="3"/>
        <v>1</v>
      </c>
    </row>
    <row r="110" spans="1:14" ht="12.75" customHeight="1" thickBot="1">
      <c r="A110" s="200" t="s">
        <v>310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1</v>
      </c>
      <c r="M110" s="201">
        <v>0</v>
      </c>
      <c r="N110" s="192">
        <f t="shared" si="3"/>
        <v>1</v>
      </c>
    </row>
    <row r="111" spans="1:14" ht="12.75" customHeight="1">
      <c r="A111" s="105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3"/>
    </row>
    <row r="112" spans="1:14" ht="12.75" customHeight="1">
      <c r="A112" s="105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3"/>
    </row>
    <row r="113" spans="1:14" ht="12.75" customHeight="1" thickBot="1">
      <c r="A113" s="105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3"/>
    </row>
    <row r="114" spans="1:14" ht="12.75" customHeight="1" thickBot="1">
      <c r="A114" s="155" t="s">
        <v>159</v>
      </c>
      <c r="B114" s="52">
        <v>0</v>
      </c>
      <c r="C114" s="52">
        <v>0</v>
      </c>
      <c r="D114" s="52">
        <v>0</v>
      </c>
      <c r="E114" s="52">
        <v>0</v>
      </c>
      <c r="F114" s="52">
        <v>1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71">
        <v>0</v>
      </c>
      <c r="N114" s="192">
        <f t="shared" si="3"/>
        <v>1</v>
      </c>
    </row>
    <row r="115" spans="1:14" ht="12.75" customHeight="1" thickBot="1">
      <c r="A115" s="156" t="s">
        <v>145</v>
      </c>
      <c r="B115" s="48">
        <v>1</v>
      </c>
      <c r="C115" s="48">
        <v>1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129">
        <v>0</v>
      </c>
      <c r="N115" s="192">
        <f t="shared" si="3"/>
        <v>2</v>
      </c>
    </row>
    <row r="116" spans="1:14" ht="12.75" customHeight="1" thickBot="1">
      <c r="A116" s="156" t="s">
        <v>107</v>
      </c>
      <c r="B116" s="48">
        <v>0</v>
      </c>
      <c r="C116" s="48">
        <v>0</v>
      </c>
      <c r="D116" s="48">
        <v>1</v>
      </c>
      <c r="E116" s="48">
        <v>1</v>
      </c>
      <c r="F116" s="48">
        <v>0</v>
      </c>
      <c r="G116" s="48">
        <v>2</v>
      </c>
      <c r="H116" s="48">
        <v>4</v>
      </c>
      <c r="I116" s="48">
        <v>0</v>
      </c>
      <c r="J116" s="48">
        <v>0</v>
      </c>
      <c r="K116" s="48">
        <v>0</v>
      </c>
      <c r="L116" s="48">
        <v>0</v>
      </c>
      <c r="M116" s="129">
        <v>0</v>
      </c>
      <c r="N116" s="192">
        <f t="shared" si="3"/>
        <v>8</v>
      </c>
    </row>
    <row r="117" spans="1:14" ht="12.75" customHeight="1" thickBot="1">
      <c r="A117" s="156" t="s">
        <v>141</v>
      </c>
      <c r="B117" s="48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129">
        <v>0</v>
      </c>
      <c r="N117" s="192">
        <f t="shared" si="3"/>
        <v>1</v>
      </c>
    </row>
    <row r="118" spans="1:14" ht="12.75" customHeight="1" thickBot="1">
      <c r="A118" s="156" t="s">
        <v>170</v>
      </c>
      <c r="B118" s="48">
        <v>1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129">
        <v>0</v>
      </c>
      <c r="N118" s="192">
        <f t="shared" si="3"/>
        <v>1</v>
      </c>
    </row>
    <row r="119" spans="1:14" ht="12.75" customHeight="1" thickBot="1">
      <c r="A119" s="157" t="s">
        <v>294</v>
      </c>
      <c r="B119" s="126">
        <v>0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1</v>
      </c>
      <c r="L119" s="126">
        <v>0</v>
      </c>
      <c r="M119" s="129">
        <v>0</v>
      </c>
      <c r="N119" s="192">
        <f t="shared" si="3"/>
        <v>1</v>
      </c>
    </row>
    <row r="120" spans="1:14" ht="12.75" customHeight="1" thickBot="1">
      <c r="A120" s="9" t="s">
        <v>3</v>
      </c>
      <c r="B120" s="9">
        <f aca="true" t="shared" si="4" ref="B120:N120">SUM(B9:B119)</f>
        <v>28</v>
      </c>
      <c r="C120" s="9">
        <f t="shared" si="4"/>
        <v>21</v>
      </c>
      <c r="D120" s="32">
        <f t="shared" si="4"/>
        <v>25</v>
      </c>
      <c r="E120" s="9">
        <f t="shared" si="4"/>
        <v>16</v>
      </c>
      <c r="F120" s="9">
        <f t="shared" si="4"/>
        <v>29</v>
      </c>
      <c r="G120" s="9">
        <f t="shared" si="4"/>
        <v>29</v>
      </c>
      <c r="H120" s="9">
        <f t="shared" si="4"/>
        <v>29</v>
      </c>
      <c r="I120" s="9">
        <f t="shared" si="4"/>
        <v>15</v>
      </c>
      <c r="J120" s="9">
        <f t="shared" si="4"/>
        <v>12</v>
      </c>
      <c r="K120" s="9">
        <f t="shared" si="4"/>
        <v>22</v>
      </c>
      <c r="L120" s="9">
        <f t="shared" si="4"/>
        <v>17</v>
      </c>
      <c r="M120" s="9">
        <f t="shared" si="4"/>
        <v>17</v>
      </c>
      <c r="N120" s="196">
        <f t="shared" si="4"/>
        <v>260</v>
      </c>
    </row>
    <row r="121" spans="1:14" ht="12.75" customHeight="1">
      <c r="A121" s="80" t="s">
        <v>229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2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/>
  <mergeCells count="8">
    <mergeCell ref="A5:N5"/>
    <mergeCell ref="A2:N2"/>
    <mergeCell ref="A3:N3"/>
    <mergeCell ref="A4:N4"/>
    <mergeCell ref="A7:A8"/>
    <mergeCell ref="N7:N8"/>
    <mergeCell ref="A6:N6"/>
    <mergeCell ref="B7:L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1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9.28125" style="20" customWidth="1"/>
    <col min="3" max="3" width="19.28125" style="20" customWidth="1"/>
    <col min="4" max="4" width="16.140625" style="20" customWidth="1"/>
    <col min="5" max="5" width="17.421875" style="20" customWidth="1"/>
    <col min="6" max="7" width="11.421875" style="20" customWidth="1"/>
  </cols>
  <sheetData>
    <row r="4" ht="15">
      <c r="D4" s="21" t="s">
        <v>254</v>
      </c>
    </row>
    <row r="5" ht="18.75">
      <c r="D5" s="22" t="s">
        <v>306</v>
      </c>
    </row>
    <row r="6" ht="15.75">
      <c r="D6" s="23" t="s">
        <v>2</v>
      </c>
    </row>
    <row r="7" ht="15.75">
      <c r="D7" s="23"/>
    </row>
    <row r="9" spans="1:7" ht="15">
      <c r="A9" s="283" t="s">
        <v>259</v>
      </c>
      <c r="B9" s="283"/>
      <c r="C9" s="283"/>
      <c r="D9" s="283"/>
      <c r="E9" s="283"/>
      <c r="F9" s="283"/>
      <c r="G9" s="283"/>
    </row>
    <row r="10" spans="1:7" ht="15">
      <c r="A10" s="24"/>
      <c r="B10" s="24"/>
      <c r="C10" s="24"/>
      <c r="D10" s="25" t="s">
        <v>225</v>
      </c>
      <c r="E10" s="24"/>
      <c r="F10" s="24"/>
      <c r="G10" s="24"/>
    </row>
    <row r="11" spans="1:7" ht="16.5" customHeight="1">
      <c r="A11" s="284" t="s">
        <v>257</v>
      </c>
      <c r="B11" s="284"/>
      <c r="C11" s="284"/>
      <c r="D11" s="284"/>
      <c r="E11" s="284"/>
      <c r="F11" s="284"/>
      <c r="G11" s="284"/>
    </row>
    <row r="12" spans="1:8" ht="12.75" customHeight="1">
      <c r="A12" s="101"/>
      <c r="B12" s="99"/>
      <c r="C12" s="286" t="s">
        <v>322</v>
      </c>
      <c r="D12" s="286"/>
      <c r="E12" s="286"/>
      <c r="F12" s="99"/>
      <c r="G12" s="99"/>
      <c r="H12" s="99"/>
    </row>
    <row r="13" spans="1:8" ht="15.75" thickBot="1">
      <c r="A13" s="101"/>
      <c r="B13" s="100"/>
      <c r="C13" s="285" t="s">
        <v>253</v>
      </c>
      <c r="D13" s="285"/>
      <c r="E13" s="285"/>
      <c r="F13" s="100"/>
      <c r="G13" s="100"/>
      <c r="H13" s="100"/>
    </row>
    <row r="14" spans="3:5" ht="15.75" thickBot="1">
      <c r="C14" s="76" t="s">
        <v>258</v>
      </c>
      <c r="D14" s="277" t="s">
        <v>226</v>
      </c>
      <c r="E14" s="278"/>
    </row>
    <row r="15" spans="3:5" ht="12.75">
      <c r="C15" s="26" t="s">
        <v>314</v>
      </c>
      <c r="D15" s="279">
        <v>2403</v>
      </c>
      <c r="E15" s="280"/>
    </row>
    <row r="16" spans="3:5" ht="13.5" thickBot="1">
      <c r="C16" s="27" t="s">
        <v>227</v>
      </c>
      <c r="D16" s="281">
        <v>2257</v>
      </c>
      <c r="E16" s="282"/>
    </row>
    <row r="20" ht="12.75">
      <c r="A20" s="28"/>
    </row>
    <row r="26" ht="12.75">
      <c r="A26" s="28"/>
    </row>
    <row r="27" ht="12.75">
      <c r="A27" s="29"/>
    </row>
    <row r="28" ht="12.75">
      <c r="A28" s="29"/>
    </row>
    <row r="46" ht="15">
      <c r="B46" s="85" t="s">
        <v>230</v>
      </c>
    </row>
  </sheetData>
  <sheetProtection/>
  <mergeCells count="7">
    <mergeCell ref="D14:E14"/>
    <mergeCell ref="D15:E15"/>
    <mergeCell ref="D16:E16"/>
    <mergeCell ref="A9:G9"/>
    <mergeCell ref="A11:G11"/>
    <mergeCell ref="C13:E13"/>
    <mergeCell ref="C12:E12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Cursiva"Procuraduría General de la Republica -Departamento de Estadísticas-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W40"/>
  <sheetViews>
    <sheetView zoomScaleSheetLayoutView="100" zoomScalePageLayoutView="0" workbookViewId="0" topLeftCell="A1">
      <selection activeCell="K12" sqref="K12"/>
    </sheetView>
  </sheetViews>
  <sheetFormatPr defaultColWidth="11.421875" defaultRowHeight="12.75"/>
  <cols>
    <col min="1" max="1" width="1.421875" style="0" customWidth="1"/>
    <col min="2" max="2" width="4.57421875" style="20" customWidth="1"/>
    <col min="3" max="3" width="15.00390625" style="20" customWidth="1"/>
    <col min="4" max="13" width="4.7109375" style="20" customWidth="1"/>
    <col min="14" max="15" width="3.8515625" style="20" customWidth="1"/>
    <col min="16" max="16" width="10.00390625" style="20" customWidth="1"/>
    <col min="17" max="17" width="9.7109375" style="20" customWidth="1"/>
    <col min="18" max="18" width="10.57421875" style="20" customWidth="1"/>
    <col min="19" max="19" width="10.8515625" style="20" customWidth="1"/>
    <col min="20" max="20" width="8.421875" style="20" customWidth="1"/>
    <col min="21" max="21" width="10.8515625" style="20" customWidth="1"/>
    <col min="22" max="22" width="5.421875" style="20" hidden="1" customWidth="1"/>
    <col min="23" max="23" width="5.7109375" style="20" hidden="1" customWidth="1"/>
    <col min="24" max="24" width="11.421875" style="0" hidden="1" customWidth="1"/>
    <col min="25" max="25" width="14.7109375" style="0" hidden="1" customWidth="1"/>
    <col min="26" max="26" width="15.7109375" style="0" hidden="1" customWidth="1"/>
    <col min="27" max="27" width="11.421875" style="0" hidden="1" customWidth="1"/>
  </cols>
  <sheetData>
    <row r="3" spans="2:23" ht="16.5" customHeight="1">
      <c r="B3" s="287" t="s">
        <v>261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30"/>
      <c r="W3" s="30"/>
    </row>
    <row r="4" spans="2:23" ht="15.75" thickBot="1">
      <c r="B4" s="304" t="s">
        <v>323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1"/>
      <c r="W4" s="31"/>
    </row>
    <row r="5" spans="2:23" ht="12.75" customHeight="1">
      <c r="B5" s="290" t="s">
        <v>40</v>
      </c>
      <c r="C5" s="291"/>
      <c r="D5" s="290" t="s">
        <v>260</v>
      </c>
      <c r="E5" s="291"/>
      <c r="F5" s="291"/>
      <c r="G5" s="291"/>
      <c r="H5" s="291"/>
      <c r="I5" s="291"/>
      <c r="J5" s="291"/>
      <c r="K5" s="291"/>
      <c r="L5" s="291"/>
      <c r="M5" s="291"/>
      <c r="N5" s="302"/>
      <c r="O5" s="237"/>
      <c r="P5" s="296" t="s">
        <v>226</v>
      </c>
      <c r="Q5" s="290" t="s">
        <v>63</v>
      </c>
      <c r="R5" s="290" t="s">
        <v>252</v>
      </c>
      <c r="S5" s="290" t="s">
        <v>239</v>
      </c>
      <c r="T5" s="290" t="s">
        <v>234</v>
      </c>
      <c r="U5" s="299" t="s">
        <v>238</v>
      </c>
      <c r="V5"/>
      <c r="W5"/>
    </row>
    <row r="6" spans="2:23" ht="12.75" customHeight="1" thickBot="1">
      <c r="B6" s="292"/>
      <c r="C6" s="293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303"/>
      <c r="O6" s="239"/>
      <c r="P6" s="297"/>
      <c r="Q6" s="298"/>
      <c r="R6" s="298"/>
      <c r="S6" s="298"/>
      <c r="T6" s="298"/>
      <c r="U6" s="300"/>
      <c r="V6"/>
      <c r="W6"/>
    </row>
    <row r="7" spans="2:23" ht="30" customHeight="1" thickBot="1">
      <c r="B7" s="294" t="s">
        <v>11</v>
      </c>
      <c r="C7" s="295"/>
      <c r="D7" s="238" t="s">
        <v>194</v>
      </c>
      <c r="E7" s="238" t="s">
        <v>195</v>
      </c>
      <c r="F7" s="238" t="s">
        <v>196</v>
      </c>
      <c r="G7" s="238" t="s">
        <v>197</v>
      </c>
      <c r="H7" s="238" t="s">
        <v>198</v>
      </c>
      <c r="I7" s="238" t="s">
        <v>199</v>
      </c>
      <c r="J7" s="238" t="s">
        <v>200</v>
      </c>
      <c r="K7" s="238" t="s">
        <v>180</v>
      </c>
      <c r="L7" s="238" t="s">
        <v>201</v>
      </c>
      <c r="M7" s="238" t="s">
        <v>270</v>
      </c>
      <c r="N7" s="240" t="s">
        <v>298</v>
      </c>
      <c r="O7" s="240" t="s">
        <v>324</v>
      </c>
      <c r="P7" s="297"/>
      <c r="Q7" s="292"/>
      <c r="R7" s="292"/>
      <c r="S7" s="292"/>
      <c r="T7" s="292"/>
      <c r="U7" s="301"/>
      <c r="V7"/>
      <c r="W7"/>
    </row>
    <row r="8" spans="2:21" s="8" customFormat="1" ht="12.75" customHeight="1" thickBot="1">
      <c r="B8" s="241">
        <v>1</v>
      </c>
      <c r="C8" s="242" t="s">
        <v>13</v>
      </c>
      <c r="D8" s="243">
        <v>28</v>
      </c>
      <c r="E8" s="244">
        <v>35</v>
      </c>
      <c r="F8" s="244">
        <v>33</v>
      </c>
      <c r="G8" s="244">
        <v>31</v>
      </c>
      <c r="H8" s="244">
        <v>26</v>
      </c>
      <c r="I8" s="244">
        <v>38</v>
      </c>
      <c r="J8" s="244">
        <v>38</v>
      </c>
      <c r="K8" s="245">
        <v>28</v>
      </c>
      <c r="L8" s="245">
        <v>35</v>
      </c>
      <c r="M8" s="245">
        <v>46</v>
      </c>
      <c r="N8" s="246">
        <v>29</v>
      </c>
      <c r="O8" s="247">
        <v>28</v>
      </c>
      <c r="P8" s="248">
        <f>SUM(D8:O8)</f>
        <v>395</v>
      </c>
      <c r="Q8" s="249">
        <v>913540</v>
      </c>
      <c r="R8" s="250">
        <f>(100000/Q8)*(P8/12)*12</f>
        <v>43.238391312914594</v>
      </c>
      <c r="S8" s="33">
        <v>58</v>
      </c>
      <c r="T8" s="251">
        <f aca="true" t="shared" si="0" ref="T8:T40">P8-S8</f>
        <v>337</v>
      </c>
      <c r="U8" s="252">
        <f>(100000/Q8)*(T8/12)*12</f>
        <v>36.88946296823346</v>
      </c>
    </row>
    <row r="9" spans="2:21" s="8" customFormat="1" ht="12.75" customHeight="1" thickBot="1">
      <c r="B9" s="253">
        <v>2</v>
      </c>
      <c r="C9" s="242" t="s">
        <v>14</v>
      </c>
      <c r="D9" s="254">
        <v>60</v>
      </c>
      <c r="E9" s="255">
        <v>57</v>
      </c>
      <c r="F9" s="255">
        <v>52</v>
      </c>
      <c r="G9" s="255">
        <v>58</v>
      </c>
      <c r="H9" s="255">
        <v>66</v>
      </c>
      <c r="I9" s="255">
        <v>48</v>
      </c>
      <c r="J9" s="255">
        <v>52</v>
      </c>
      <c r="K9" s="256">
        <v>51</v>
      </c>
      <c r="L9" s="256">
        <v>45</v>
      </c>
      <c r="M9" s="256">
        <v>61</v>
      </c>
      <c r="N9" s="256">
        <v>47</v>
      </c>
      <c r="O9" s="257">
        <v>62</v>
      </c>
      <c r="P9" s="248">
        <f aca="true" t="shared" si="1" ref="P9:P39">SUM(D9:O9)</f>
        <v>659</v>
      </c>
      <c r="Q9" s="249">
        <v>1817754</v>
      </c>
      <c r="R9" s="258">
        <f aca="true" t="shared" si="2" ref="R9:R39">(100000/Q9)*(P9/12)*12</f>
        <v>36.25353045571623</v>
      </c>
      <c r="S9" s="35">
        <v>101</v>
      </c>
      <c r="T9" s="251">
        <f t="shared" si="0"/>
        <v>558</v>
      </c>
      <c r="U9" s="252">
        <f aca="true" t="shared" si="3" ref="U9:U39">(100000/Q9)*(T9/12)*12</f>
        <v>30.697223056585212</v>
      </c>
    </row>
    <row r="10" spans="2:23" ht="12.75" customHeight="1" thickBot="1">
      <c r="B10" s="253">
        <v>3</v>
      </c>
      <c r="C10" s="242" t="s">
        <v>15</v>
      </c>
      <c r="D10" s="254">
        <v>3</v>
      </c>
      <c r="E10" s="255">
        <v>4</v>
      </c>
      <c r="F10" s="255">
        <v>3</v>
      </c>
      <c r="G10" s="255">
        <v>3</v>
      </c>
      <c r="H10" s="255">
        <v>3</v>
      </c>
      <c r="I10" s="255">
        <v>3</v>
      </c>
      <c r="J10" s="255">
        <v>2</v>
      </c>
      <c r="K10" s="259">
        <v>4</v>
      </c>
      <c r="L10" s="259">
        <v>7</v>
      </c>
      <c r="M10" s="259">
        <v>0</v>
      </c>
      <c r="N10" s="256">
        <v>4</v>
      </c>
      <c r="O10" s="257">
        <v>1</v>
      </c>
      <c r="P10" s="248">
        <f t="shared" si="1"/>
        <v>37</v>
      </c>
      <c r="Q10" s="249">
        <v>208857</v>
      </c>
      <c r="R10" s="260">
        <f t="shared" si="2"/>
        <v>17.715470393618602</v>
      </c>
      <c r="S10" s="35">
        <v>2</v>
      </c>
      <c r="T10" s="251">
        <f t="shared" si="0"/>
        <v>35</v>
      </c>
      <c r="U10" s="261">
        <f t="shared" si="3"/>
        <v>16.757877399368944</v>
      </c>
      <c r="V10"/>
      <c r="W10"/>
    </row>
    <row r="11" spans="2:23" ht="12.75" customHeight="1" thickBot="1">
      <c r="B11" s="253">
        <v>4</v>
      </c>
      <c r="C11" s="242" t="s">
        <v>16</v>
      </c>
      <c r="D11" s="254">
        <v>1</v>
      </c>
      <c r="E11" s="255">
        <v>2</v>
      </c>
      <c r="F11" s="255">
        <v>2</v>
      </c>
      <c r="G11" s="255">
        <v>5</v>
      </c>
      <c r="H11" s="255">
        <v>6</v>
      </c>
      <c r="I11" s="255">
        <v>2</v>
      </c>
      <c r="J11" s="255">
        <v>4</v>
      </c>
      <c r="K11" s="259">
        <v>1</v>
      </c>
      <c r="L11" s="259">
        <v>1</v>
      </c>
      <c r="M11" s="259">
        <v>1</v>
      </c>
      <c r="N11" s="256">
        <v>4</v>
      </c>
      <c r="O11" s="257">
        <v>4</v>
      </c>
      <c r="P11" s="248">
        <f t="shared" si="1"/>
        <v>33</v>
      </c>
      <c r="Q11" s="249">
        <v>91480</v>
      </c>
      <c r="R11" s="258">
        <f t="shared" si="2"/>
        <v>36.07345867949279</v>
      </c>
      <c r="S11" s="35">
        <v>2</v>
      </c>
      <c r="T11" s="251">
        <f t="shared" si="0"/>
        <v>31</v>
      </c>
      <c r="U11" s="252">
        <f t="shared" si="3"/>
        <v>33.88718845649322</v>
      </c>
      <c r="V11"/>
      <c r="W11"/>
    </row>
    <row r="12" spans="2:23" ht="12.75" customHeight="1" thickBot="1">
      <c r="B12" s="253">
        <v>5</v>
      </c>
      <c r="C12" s="242" t="s">
        <v>17</v>
      </c>
      <c r="D12" s="254">
        <v>4</v>
      </c>
      <c r="E12" s="255">
        <v>3</v>
      </c>
      <c r="F12" s="255">
        <v>2</v>
      </c>
      <c r="G12" s="255">
        <v>2</v>
      </c>
      <c r="H12" s="255">
        <v>2</v>
      </c>
      <c r="I12" s="255">
        <v>2</v>
      </c>
      <c r="J12" s="255">
        <v>3</v>
      </c>
      <c r="K12" s="259">
        <v>9</v>
      </c>
      <c r="L12" s="259">
        <v>0</v>
      </c>
      <c r="M12" s="259">
        <v>2</v>
      </c>
      <c r="N12" s="256">
        <v>5</v>
      </c>
      <c r="O12" s="257">
        <v>1</v>
      </c>
      <c r="P12" s="248">
        <f t="shared" si="1"/>
        <v>35</v>
      </c>
      <c r="Q12" s="249">
        <v>179239</v>
      </c>
      <c r="R12" s="260">
        <f t="shared" si="2"/>
        <v>19.527000262219715</v>
      </c>
      <c r="S12" s="35">
        <v>1</v>
      </c>
      <c r="T12" s="251">
        <f t="shared" si="0"/>
        <v>34</v>
      </c>
      <c r="U12" s="261">
        <f t="shared" si="3"/>
        <v>18.96908596901344</v>
      </c>
      <c r="V12"/>
      <c r="W12"/>
    </row>
    <row r="13" spans="2:23" ht="12.75" customHeight="1" thickBot="1">
      <c r="B13" s="253">
        <v>6</v>
      </c>
      <c r="C13" s="242" t="s">
        <v>18</v>
      </c>
      <c r="D13" s="254">
        <v>0</v>
      </c>
      <c r="E13" s="255">
        <v>0</v>
      </c>
      <c r="F13" s="255">
        <v>0</v>
      </c>
      <c r="G13" s="255">
        <v>0</v>
      </c>
      <c r="H13" s="255">
        <v>1</v>
      </c>
      <c r="I13" s="255">
        <v>2</v>
      </c>
      <c r="J13" s="255">
        <v>4</v>
      </c>
      <c r="K13" s="259">
        <v>0</v>
      </c>
      <c r="L13" s="259">
        <v>0</v>
      </c>
      <c r="M13" s="259">
        <v>1</v>
      </c>
      <c r="N13" s="256">
        <v>0</v>
      </c>
      <c r="O13" s="257">
        <v>0</v>
      </c>
      <c r="P13" s="248">
        <f t="shared" si="1"/>
        <v>8</v>
      </c>
      <c r="Q13" s="249">
        <v>62046</v>
      </c>
      <c r="R13" s="260">
        <f t="shared" si="2"/>
        <v>12.893659542919767</v>
      </c>
      <c r="S13" s="35">
        <v>0</v>
      </c>
      <c r="T13" s="251">
        <f t="shared" si="0"/>
        <v>8</v>
      </c>
      <c r="U13" s="261">
        <f t="shared" si="3"/>
        <v>12.893659542919767</v>
      </c>
      <c r="V13"/>
      <c r="W13"/>
    </row>
    <row r="14" spans="2:23" ht="12.75" customHeight="1" thickBot="1">
      <c r="B14" s="253">
        <v>7</v>
      </c>
      <c r="C14" s="242" t="s">
        <v>19</v>
      </c>
      <c r="D14" s="254">
        <v>5</v>
      </c>
      <c r="E14" s="255">
        <v>9</v>
      </c>
      <c r="F14" s="255">
        <v>6</v>
      </c>
      <c r="G14" s="255">
        <v>7</v>
      </c>
      <c r="H14" s="255">
        <v>12</v>
      </c>
      <c r="I14" s="255">
        <v>4</v>
      </c>
      <c r="J14" s="255">
        <v>14</v>
      </c>
      <c r="K14" s="259">
        <v>12</v>
      </c>
      <c r="L14" s="259">
        <v>6</v>
      </c>
      <c r="M14" s="259">
        <v>2</v>
      </c>
      <c r="N14" s="256">
        <v>3</v>
      </c>
      <c r="O14" s="257">
        <v>4</v>
      </c>
      <c r="P14" s="248">
        <f t="shared" si="1"/>
        <v>84</v>
      </c>
      <c r="Q14" s="249">
        <v>283805</v>
      </c>
      <c r="R14" s="260">
        <f t="shared" si="2"/>
        <v>29.59778721305122</v>
      </c>
      <c r="S14" s="35">
        <v>16</v>
      </c>
      <c r="T14" s="251">
        <f t="shared" si="0"/>
        <v>68</v>
      </c>
      <c r="U14" s="261">
        <f t="shared" si="3"/>
        <v>23.960113458184317</v>
      </c>
      <c r="V14"/>
      <c r="W14"/>
    </row>
    <row r="15" spans="2:23" ht="12.75" customHeight="1" thickBot="1">
      <c r="B15" s="253">
        <v>8</v>
      </c>
      <c r="C15" s="242" t="s">
        <v>20</v>
      </c>
      <c r="D15" s="254">
        <v>1</v>
      </c>
      <c r="E15" s="255">
        <v>2</v>
      </c>
      <c r="F15" s="255">
        <v>3</v>
      </c>
      <c r="G15" s="255">
        <v>0</v>
      </c>
      <c r="H15" s="255">
        <v>1</v>
      </c>
      <c r="I15" s="255">
        <v>2</v>
      </c>
      <c r="J15" s="255">
        <v>3</v>
      </c>
      <c r="K15" s="259">
        <v>1</v>
      </c>
      <c r="L15" s="259">
        <v>1</v>
      </c>
      <c r="M15" s="259">
        <v>1</v>
      </c>
      <c r="N15" s="256">
        <v>2</v>
      </c>
      <c r="O15" s="257">
        <v>1</v>
      </c>
      <c r="P15" s="248">
        <f t="shared" si="1"/>
        <v>18</v>
      </c>
      <c r="Q15" s="249">
        <v>89261</v>
      </c>
      <c r="R15" s="260">
        <f t="shared" si="2"/>
        <v>20.16558183305139</v>
      </c>
      <c r="S15" s="35">
        <v>0</v>
      </c>
      <c r="T15" s="251">
        <f t="shared" si="0"/>
        <v>18</v>
      </c>
      <c r="U15" s="261">
        <f t="shared" si="3"/>
        <v>20.16558183305139</v>
      </c>
      <c r="V15"/>
      <c r="W15"/>
    </row>
    <row r="16" spans="2:23" ht="12.75" customHeight="1" thickBot="1">
      <c r="B16" s="253">
        <v>9</v>
      </c>
      <c r="C16" s="242" t="s">
        <v>315</v>
      </c>
      <c r="D16" s="254">
        <v>0</v>
      </c>
      <c r="E16" s="255">
        <v>0</v>
      </c>
      <c r="F16" s="255">
        <v>2</v>
      </c>
      <c r="G16" s="255">
        <v>0</v>
      </c>
      <c r="H16" s="255">
        <v>1</v>
      </c>
      <c r="I16" s="255">
        <v>2</v>
      </c>
      <c r="J16" s="255">
        <v>1</v>
      </c>
      <c r="K16" s="259">
        <v>3</v>
      </c>
      <c r="L16" s="259">
        <v>0</v>
      </c>
      <c r="M16" s="259">
        <v>0</v>
      </c>
      <c r="N16" s="256">
        <v>1</v>
      </c>
      <c r="O16" s="257">
        <v>0</v>
      </c>
      <c r="P16" s="248">
        <f t="shared" si="1"/>
        <v>10</v>
      </c>
      <c r="Q16" s="249">
        <v>63879</v>
      </c>
      <c r="R16" s="260">
        <f t="shared" si="2"/>
        <v>15.654596972400945</v>
      </c>
      <c r="S16" s="35">
        <v>1</v>
      </c>
      <c r="T16" s="251">
        <f t="shared" si="0"/>
        <v>9</v>
      </c>
      <c r="U16" s="261">
        <f t="shared" si="3"/>
        <v>14.08913727516085</v>
      </c>
      <c r="V16"/>
      <c r="W16"/>
    </row>
    <row r="17" spans="2:23" ht="12.75" customHeight="1" thickBot="1">
      <c r="B17" s="253">
        <v>10</v>
      </c>
      <c r="C17" s="242" t="s">
        <v>21</v>
      </c>
      <c r="D17" s="254">
        <v>4</v>
      </c>
      <c r="E17" s="255">
        <v>2</v>
      </c>
      <c r="F17" s="255">
        <v>6</v>
      </c>
      <c r="G17" s="255">
        <v>3</v>
      </c>
      <c r="H17" s="255">
        <v>4</v>
      </c>
      <c r="I17" s="255">
        <v>5</v>
      </c>
      <c r="J17" s="255">
        <v>4</v>
      </c>
      <c r="K17" s="259">
        <v>2</v>
      </c>
      <c r="L17" s="259">
        <v>6</v>
      </c>
      <c r="M17" s="259">
        <v>4</v>
      </c>
      <c r="N17" s="256">
        <v>7</v>
      </c>
      <c r="O17" s="257">
        <v>6</v>
      </c>
      <c r="P17" s="248">
        <f t="shared" si="1"/>
        <v>53</v>
      </c>
      <c r="Q17" s="249">
        <v>225091</v>
      </c>
      <c r="R17" s="260">
        <f t="shared" si="2"/>
        <v>23.54603249352484</v>
      </c>
      <c r="S17" s="35">
        <v>7</v>
      </c>
      <c r="T17" s="251">
        <f t="shared" si="0"/>
        <v>46</v>
      </c>
      <c r="U17" s="261">
        <f t="shared" si="3"/>
        <v>20.43617914532345</v>
      </c>
      <c r="V17"/>
      <c r="W17"/>
    </row>
    <row r="18" spans="2:23" ht="12.75" customHeight="1" thickBot="1">
      <c r="B18" s="253">
        <v>11</v>
      </c>
      <c r="C18" s="242" t="s">
        <v>22</v>
      </c>
      <c r="D18" s="254">
        <v>3</v>
      </c>
      <c r="E18" s="255">
        <v>1</v>
      </c>
      <c r="F18" s="255">
        <v>0</v>
      </c>
      <c r="G18" s="255">
        <v>2</v>
      </c>
      <c r="H18" s="255">
        <v>2</v>
      </c>
      <c r="I18" s="255">
        <v>0</v>
      </c>
      <c r="J18" s="255">
        <v>3</v>
      </c>
      <c r="K18" s="259">
        <v>0</v>
      </c>
      <c r="L18" s="259">
        <v>1</v>
      </c>
      <c r="M18" s="259">
        <v>0</v>
      </c>
      <c r="N18" s="256">
        <v>1</v>
      </c>
      <c r="O18" s="257">
        <v>0</v>
      </c>
      <c r="P18" s="248">
        <f t="shared" si="1"/>
        <v>13</v>
      </c>
      <c r="Q18" s="249">
        <v>87631</v>
      </c>
      <c r="R18" s="260">
        <f t="shared" si="2"/>
        <v>14.834932843400168</v>
      </c>
      <c r="S18" s="35">
        <v>5</v>
      </c>
      <c r="T18" s="251">
        <f t="shared" si="0"/>
        <v>8</v>
      </c>
      <c r="U18" s="261">
        <f t="shared" si="3"/>
        <v>9.129189442092411</v>
      </c>
      <c r="V18"/>
      <c r="W18"/>
    </row>
    <row r="19" spans="2:21" s="8" customFormat="1" ht="12.75" customHeight="1" thickBot="1">
      <c r="B19" s="253">
        <v>12</v>
      </c>
      <c r="C19" s="242" t="s">
        <v>23</v>
      </c>
      <c r="D19" s="254">
        <v>1</v>
      </c>
      <c r="E19" s="255">
        <v>1</v>
      </c>
      <c r="F19" s="255">
        <v>0</v>
      </c>
      <c r="G19" s="255">
        <v>0</v>
      </c>
      <c r="H19" s="255">
        <v>0</v>
      </c>
      <c r="I19" s="255">
        <v>1</v>
      </c>
      <c r="J19" s="255">
        <v>0</v>
      </c>
      <c r="K19" s="256">
        <v>1</v>
      </c>
      <c r="L19" s="256">
        <v>1</v>
      </c>
      <c r="M19" s="256">
        <v>0</v>
      </c>
      <c r="N19" s="256">
        <v>0</v>
      </c>
      <c r="O19" s="257">
        <v>0</v>
      </c>
      <c r="P19" s="248">
        <f t="shared" si="1"/>
        <v>5</v>
      </c>
      <c r="Q19" s="249">
        <v>50833</v>
      </c>
      <c r="R19" s="260">
        <f t="shared" si="2"/>
        <v>9.836130072984085</v>
      </c>
      <c r="S19" s="35">
        <v>0</v>
      </c>
      <c r="T19" s="251">
        <f t="shared" si="0"/>
        <v>5</v>
      </c>
      <c r="U19" s="261">
        <f t="shared" si="3"/>
        <v>9.836130072984085</v>
      </c>
    </row>
    <row r="20" spans="2:23" ht="12.75" customHeight="1" thickBot="1">
      <c r="B20" s="253">
        <v>13</v>
      </c>
      <c r="C20" s="242" t="s">
        <v>24</v>
      </c>
      <c r="D20" s="254">
        <v>6</v>
      </c>
      <c r="E20" s="255">
        <v>4</v>
      </c>
      <c r="F20" s="255">
        <v>5</v>
      </c>
      <c r="G20" s="255">
        <v>3</v>
      </c>
      <c r="H20" s="255">
        <v>10</v>
      </c>
      <c r="I20" s="255">
        <v>6</v>
      </c>
      <c r="J20" s="255">
        <v>7</v>
      </c>
      <c r="K20" s="259">
        <v>5</v>
      </c>
      <c r="L20" s="259">
        <v>7</v>
      </c>
      <c r="M20" s="259">
        <v>5</v>
      </c>
      <c r="N20" s="256">
        <v>5</v>
      </c>
      <c r="O20" s="257">
        <v>3</v>
      </c>
      <c r="P20" s="248">
        <f t="shared" si="1"/>
        <v>66</v>
      </c>
      <c r="Q20" s="249">
        <v>182020</v>
      </c>
      <c r="R20" s="258">
        <f t="shared" si="2"/>
        <v>36.25975167564005</v>
      </c>
      <c r="S20" s="35">
        <v>13</v>
      </c>
      <c r="T20" s="251">
        <f t="shared" si="0"/>
        <v>53</v>
      </c>
      <c r="U20" s="261">
        <f t="shared" si="3"/>
        <v>29.117679375892763</v>
      </c>
      <c r="V20"/>
      <c r="W20"/>
    </row>
    <row r="21" spans="2:21" s="8" customFormat="1" ht="12.75" customHeight="1" thickBot="1">
      <c r="B21" s="253">
        <v>14</v>
      </c>
      <c r="C21" s="242" t="s">
        <v>25</v>
      </c>
      <c r="D21" s="254">
        <v>3</v>
      </c>
      <c r="E21" s="255">
        <v>5</v>
      </c>
      <c r="F21" s="255">
        <v>5</v>
      </c>
      <c r="G21" s="255">
        <v>11</v>
      </c>
      <c r="H21" s="255">
        <v>6</v>
      </c>
      <c r="I21" s="255">
        <v>4</v>
      </c>
      <c r="J21" s="255">
        <v>15</v>
      </c>
      <c r="K21" s="256">
        <v>8</v>
      </c>
      <c r="L21" s="256">
        <v>5</v>
      </c>
      <c r="M21" s="256">
        <v>4</v>
      </c>
      <c r="N21" s="256">
        <v>1</v>
      </c>
      <c r="O21" s="257">
        <v>5</v>
      </c>
      <c r="P21" s="248">
        <f t="shared" si="1"/>
        <v>72</v>
      </c>
      <c r="Q21" s="249">
        <v>219812</v>
      </c>
      <c r="R21" s="258">
        <f t="shared" si="2"/>
        <v>32.75526358888505</v>
      </c>
      <c r="S21" s="35">
        <v>24</v>
      </c>
      <c r="T21" s="251">
        <f t="shared" si="0"/>
        <v>48</v>
      </c>
      <c r="U21" s="261">
        <f t="shared" si="3"/>
        <v>21.836842392590032</v>
      </c>
    </row>
    <row r="22" spans="2:23" ht="12.75" customHeight="1" thickBot="1">
      <c r="B22" s="253">
        <v>15</v>
      </c>
      <c r="C22" s="242" t="s">
        <v>26</v>
      </c>
      <c r="D22" s="254">
        <v>9</v>
      </c>
      <c r="E22" s="255">
        <v>2</v>
      </c>
      <c r="F22" s="255">
        <v>5</v>
      </c>
      <c r="G22" s="255">
        <v>12</v>
      </c>
      <c r="H22" s="255">
        <v>7</v>
      </c>
      <c r="I22" s="255">
        <v>12</v>
      </c>
      <c r="J22" s="255">
        <v>7</v>
      </c>
      <c r="K22" s="259">
        <v>7</v>
      </c>
      <c r="L22" s="259">
        <v>4</v>
      </c>
      <c r="M22" s="259">
        <v>5</v>
      </c>
      <c r="N22" s="256">
        <v>4</v>
      </c>
      <c r="O22" s="257">
        <v>8</v>
      </c>
      <c r="P22" s="248">
        <f t="shared" si="1"/>
        <v>82</v>
      </c>
      <c r="Q22" s="249">
        <v>385101</v>
      </c>
      <c r="R22" s="260">
        <f t="shared" si="2"/>
        <v>21.293115312606304</v>
      </c>
      <c r="S22" s="35">
        <v>23</v>
      </c>
      <c r="T22" s="251">
        <f t="shared" si="0"/>
        <v>59</v>
      </c>
      <c r="U22" s="261">
        <f t="shared" si="3"/>
        <v>15.320656139558196</v>
      </c>
      <c r="V22"/>
      <c r="W22"/>
    </row>
    <row r="23" spans="2:23" ht="12.75" customHeight="1" thickBot="1">
      <c r="B23" s="253">
        <v>16</v>
      </c>
      <c r="C23" s="242" t="s">
        <v>64</v>
      </c>
      <c r="D23" s="254">
        <v>1</v>
      </c>
      <c r="E23" s="255">
        <v>2</v>
      </c>
      <c r="F23" s="255">
        <v>3</v>
      </c>
      <c r="G23" s="255">
        <v>3</v>
      </c>
      <c r="H23" s="255">
        <v>4</v>
      </c>
      <c r="I23" s="255">
        <v>2</v>
      </c>
      <c r="J23" s="255">
        <v>1</v>
      </c>
      <c r="K23" s="259">
        <v>4</v>
      </c>
      <c r="L23" s="259">
        <v>1</v>
      </c>
      <c r="M23" s="259">
        <v>1</v>
      </c>
      <c r="N23" s="256">
        <v>1</v>
      </c>
      <c r="O23" s="257">
        <v>3</v>
      </c>
      <c r="P23" s="248">
        <f t="shared" si="1"/>
        <v>26</v>
      </c>
      <c r="Q23" s="249">
        <v>135727</v>
      </c>
      <c r="R23" s="260">
        <f t="shared" si="2"/>
        <v>19.15610011272628</v>
      </c>
      <c r="S23" s="35">
        <v>1</v>
      </c>
      <c r="T23" s="251">
        <f t="shared" si="0"/>
        <v>25</v>
      </c>
      <c r="U23" s="261">
        <f t="shared" si="3"/>
        <v>18.419327031467578</v>
      </c>
      <c r="V23"/>
      <c r="W23"/>
    </row>
    <row r="24" spans="2:21" s="8" customFormat="1" ht="12.75" customHeight="1" thickBot="1">
      <c r="B24" s="253">
        <v>17</v>
      </c>
      <c r="C24" s="242" t="s">
        <v>29</v>
      </c>
      <c r="D24" s="254">
        <v>2</v>
      </c>
      <c r="E24" s="255">
        <v>1</v>
      </c>
      <c r="F24" s="255">
        <v>1</v>
      </c>
      <c r="G24" s="255">
        <v>3</v>
      </c>
      <c r="H24" s="255">
        <v>6</v>
      </c>
      <c r="I24" s="255">
        <v>3</v>
      </c>
      <c r="J24" s="255">
        <v>4</v>
      </c>
      <c r="K24" s="259">
        <v>5</v>
      </c>
      <c r="L24" s="259">
        <v>1</v>
      </c>
      <c r="M24" s="259">
        <v>1</v>
      </c>
      <c r="N24" s="256">
        <v>0</v>
      </c>
      <c r="O24" s="257">
        <v>2</v>
      </c>
      <c r="P24" s="248">
        <f t="shared" si="1"/>
        <v>29</v>
      </c>
      <c r="Q24" s="249">
        <v>167618</v>
      </c>
      <c r="R24" s="260">
        <f t="shared" si="2"/>
        <v>17.301244496414466</v>
      </c>
      <c r="S24" s="35">
        <v>4</v>
      </c>
      <c r="T24" s="251">
        <f t="shared" si="0"/>
        <v>25</v>
      </c>
      <c r="U24" s="261">
        <f t="shared" si="3"/>
        <v>14.914865945184888</v>
      </c>
    </row>
    <row r="25" spans="2:23" ht="12.75" customHeight="1" thickBot="1">
      <c r="B25" s="253">
        <v>18</v>
      </c>
      <c r="C25" s="242" t="s">
        <v>27</v>
      </c>
      <c r="D25" s="254">
        <v>2</v>
      </c>
      <c r="E25" s="255">
        <v>1</v>
      </c>
      <c r="F25" s="255">
        <v>4</v>
      </c>
      <c r="G25" s="255">
        <v>2</v>
      </c>
      <c r="H25" s="255">
        <v>3</v>
      </c>
      <c r="I25" s="255">
        <v>3</v>
      </c>
      <c r="J25" s="255">
        <v>3</v>
      </c>
      <c r="K25" s="256">
        <v>0</v>
      </c>
      <c r="L25" s="256">
        <v>0</v>
      </c>
      <c r="M25" s="256">
        <v>1</v>
      </c>
      <c r="N25" s="256">
        <v>2</v>
      </c>
      <c r="O25" s="257">
        <v>1</v>
      </c>
      <c r="P25" s="248">
        <f t="shared" si="1"/>
        <v>22</v>
      </c>
      <c r="Q25" s="249">
        <v>111014</v>
      </c>
      <c r="R25" s="260">
        <f t="shared" si="2"/>
        <v>19.81732033797539</v>
      </c>
      <c r="S25" s="35">
        <v>1</v>
      </c>
      <c r="T25" s="251">
        <f t="shared" si="0"/>
        <v>21</v>
      </c>
      <c r="U25" s="261">
        <f t="shared" si="3"/>
        <v>18.9165330498856</v>
      </c>
      <c r="V25"/>
      <c r="W25"/>
    </row>
    <row r="26" spans="2:23" ht="12.75" customHeight="1" thickBot="1">
      <c r="B26" s="253">
        <v>19</v>
      </c>
      <c r="C26" s="242" t="s">
        <v>28</v>
      </c>
      <c r="D26" s="254">
        <v>1</v>
      </c>
      <c r="E26" s="255">
        <v>4</v>
      </c>
      <c r="F26" s="255">
        <v>2</v>
      </c>
      <c r="G26" s="255">
        <v>1</v>
      </c>
      <c r="H26" s="255">
        <v>1</v>
      </c>
      <c r="I26" s="255">
        <v>2</v>
      </c>
      <c r="J26" s="255">
        <v>5</v>
      </c>
      <c r="K26" s="259">
        <v>2</v>
      </c>
      <c r="L26" s="259">
        <v>3</v>
      </c>
      <c r="M26" s="259">
        <v>4</v>
      </c>
      <c r="N26" s="256">
        <v>1</v>
      </c>
      <c r="O26" s="257">
        <v>3</v>
      </c>
      <c r="P26" s="248">
        <f t="shared" si="1"/>
        <v>29</v>
      </c>
      <c r="Q26" s="249">
        <v>180376</v>
      </c>
      <c r="R26" s="260">
        <f t="shared" si="2"/>
        <v>16.077526943717565</v>
      </c>
      <c r="S26" s="35">
        <v>5</v>
      </c>
      <c r="T26" s="251">
        <f t="shared" si="0"/>
        <v>24</v>
      </c>
      <c r="U26" s="261">
        <f t="shared" si="3"/>
        <v>13.305539539628331</v>
      </c>
      <c r="V26"/>
      <c r="W26"/>
    </row>
    <row r="27" spans="2:21" s="8" customFormat="1" ht="12.75" customHeight="1" thickBot="1">
      <c r="B27" s="253">
        <v>20</v>
      </c>
      <c r="C27" s="242" t="s">
        <v>30</v>
      </c>
      <c r="D27" s="254">
        <v>0</v>
      </c>
      <c r="E27" s="255">
        <v>0</v>
      </c>
      <c r="F27" s="255">
        <v>0</v>
      </c>
      <c r="G27" s="255">
        <v>0</v>
      </c>
      <c r="H27" s="255">
        <v>1</v>
      </c>
      <c r="I27" s="255">
        <v>0</v>
      </c>
      <c r="J27" s="255">
        <v>0</v>
      </c>
      <c r="K27" s="256">
        <v>0</v>
      </c>
      <c r="L27" s="256">
        <v>2</v>
      </c>
      <c r="M27" s="256">
        <v>0</v>
      </c>
      <c r="N27" s="256">
        <v>0</v>
      </c>
      <c r="O27" s="257">
        <v>0</v>
      </c>
      <c r="P27" s="248">
        <f t="shared" si="1"/>
        <v>3</v>
      </c>
      <c r="Q27" s="249">
        <v>21207</v>
      </c>
      <c r="R27" s="260">
        <f t="shared" si="2"/>
        <v>14.146272457207527</v>
      </c>
      <c r="S27" s="35">
        <v>0</v>
      </c>
      <c r="T27" s="251">
        <f t="shared" si="0"/>
        <v>3</v>
      </c>
      <c r="U27" s="261">
        <f t="shared" si="3"/>
        <v>14.146272457207527</v>
      </c>
    </row>
    <row r="28" spans="2:23" ht="12.75" customHeight="1" thickBot="1">
      <c r="B28" s="253">
        <v>21</v>
      </c>
      <c r="C28" s="242" t="s">
        <v>32</v>
      </c>
      <c r="D28" s="254">
        <v>5</v>
      </c>
      <c r="E28" s="255">
        <v>6</v>
      </c>
      <c r="F28" s="255">
        <v>10</v>
      </c>
      <c r="G28" s="255">
        <v>1</v>
      </c>
      <c r="H28" s="255">
        <v>6</v>
      </c>
      <c r="I28" s="255">
        <v>1</v>
      </c>
      <c r="J28" s="255">
        <v>5</v>
      </c>
      <c r="K28" s="259">
        <v>3</v>
      </c>
      <c r="L28" s="259">
        <v>3</v>
      </c>
      <c r="M28" s="259">
        <v>6</v>
      </c>
      <c r="N28" s="256">
        <v>2</v>
      </c>
      <c r="O28" s="257">
        <v>3</v>
      </c>
      <c r="P28" s="248">
        <f t="shared" si="1"/>
        <v>51</v>
      </c>
      <c r="Q28" s="249">
        <v>169865</v>
      </c>
      <c r="R28" s="258">
        <f t="shared" si="2"/>
        <v>30.023842463132482</v>
      </c>
      <c r="S28" s="35">
        <v>9</v>
      </c>
      <c r="T28" s="251">
        <f t="shared" si="0"/>
        <v>42</v>
      </c>
      <c r="U28" s="261">
        <f t="shared" si="3"/>
        <v>24.72551732257969</v>
      </c>
      <c r="V28"/>
      <c r="W28"/>
    </row>
    <row r="29" spans="2:23" ht="12.75" customHeight="1" thickBot="1">
      <c r="B29" s="253">
        <v>22</v>
      </c>
      <c r="C29" s="242" t="s">
        <v>31</v>
      </c>
      <c r="D29" s="254">
        <v>5</v>
      </c>
      <c r="E29" s="255">
        <v>10</v>
      </c>
      <c r="F29" s="255">
        <v>8</v>
      </c>
      <c r="G29" s="255">
        <v>0</v>
      </c>
      <c r="H29" s="255">
        <v>3</v>
      </c>
      <c r="I29" s="255">
        <v>8</v>
      </c>
      <c r="J29" s="255">
        <v>6</v>
      </c>
      <c r="K29" s="259">
        <v>4</v>
      </c>
      <c r="L29" s="259">
        <v>3</v>
      </c>
      <c r="M29" s="259">
        <v>2</v>
      </c>
      <c r="N29" s="256">
        <v>1</v>
      </c>
      <c r="O29" s="257">
        <v>4</v>
      </c>
      <c r="P29" s="248">
        <f t="shared" si="1"/>
        <v>54</v>
      </c>
      <c r="Q29" s="249">
        <v>312706</v>
      </c>
      <c r="R29" s="260">
        <f t="shared" si="2"/>
        <v>17.268616527984754</v>
      </c>
      <c r="S29" s="35">
        <v>7</v>
      </c>
      <c r="T29" s="251">
        <f t="shared" si="0"/>
        <v>47</v>
      </c>
      <c r="U29" s="261">
        <f t="shared" si="3"/>
        <v>15.030092163245989</v>
      </c>
      <c r="V29"/>
      <c r="W29"/>
    </row>
    <row r="30" spans="2:23" ht="12.75" customHeight="1" thickBot="1">
      <c r="B30" s="253">
        <v>23</v>
      </c>
      <c r="C30" s="242" t="s">
        <v>33</v>
      </c>
      <c r="D30" s="254">
        <v>1</v>
      </c>
      <c r="E30" s="255">
        <v>0</v>
      </c>
      <c r="F30" s="255">
        <v>1</v>
      </c>
      <c r="G30" s="255">
        <v>1</v>
      </c>
      <c r="H30" s="255">
        <v>1</v>
      </c>
      <c r="I30" s="255">
        <v>2</v>
      </c>
      <c r="J30" s="255">
        <v>2</v>
      </c>
      <c r="K30" s="259">
        <v>2</v>
      </c>
      <c r="L30" s="259">
        <v>0</v>
      </c>
      <c r="M30" s="259">
        <v>0</v>
      </c>
      <c r="N30" s="256">
        <v>0</v>
      </c>
      <c r="O30" s="257">
        <v>0</v>
      </c>
      <c r="P30" s="248">
        <f t="shared" si="1"/>
        <v>10</v>
      </c>
      <c r="Q30" s="249">
        <v>96356</v>
      </c>
      <c r="R30" s="260">
        <f t="shared" si="2"/>
        <v>10.378180912449666</v>
      </c>
      <c r="S30" s="35">
        <v>1</v>
      </c>
      <c r="T30" s="251">
        <f t="shared" si="0"/>
        <v>9</v>
      </c>
      <c r="U30" s="261">
        <f t="shared" si="3"/>
        <v>9.3403628212047</v>
      </c>
      <c r="V30"/>
      <c r="W30"/>
    </row>
    <row r="31" spans="2:23" ht="12.75" customHeight="1" thickBot="1">
      <c r="B31" s="253">
        <v>24</v>
      </c>
      <c r="C31" s="242" t="s">
        <v>34</v>
      </c>
      <c r="D31" s="254">
        <v>0</v>
      </c>
      <c r="E31" s="255">
        <v>1</v>
      </c>
      <c r="F31" s="255">
        <v>0</v>
      </c>
      <c r="G31" s="255">
        <v>1</v>
      </c>
      <c r="H31" s="255">
        <v>4</v>
      </c>
      <c r="I31" s="255">
        <v>0</v>
      </c>
      <c r="J31" s="255">
        <v>1</v>
      </c>
      <c r="K31" s="259">
        <v>1</v>
      </c>
      <c r="L31" s="259">
        <v>0</v>
      </c>
      <c r="M31" s="259">
        <v>0</v>
      </c>
      <c r="N31" s="256">
        <v>0</v>
      </c>
      <c r="O31" s="257">
        <v>1</v>
      </c>
      <c r="P31" s="248">
        <f t="shared" si="1"/>
        <v>9</v>
      </c>
      <c r="Q31" s="249">
        <v>91875</v>
      </c>
      <c r="R31" s="260">
        <f t="shared" si="2"/>
        <v>9.795918367346939</v>
      </c>
      <c r="S31" s="35">
        <v>2</v>
      </c>
      <c r="T31" s="251">
        <f t="shared" si="0"/>
        <v>7</v>
      </c>
      <c r="U31" s="261">
        <f t="shared" si="3"/>
        <v>7.61904761904762</v>
      </c>
      <c r="V31"/>
      <c r="W31"/>
    </row>
    <row r="32" spans="2:23" ht="12.75" customHeight="1" thickBot="1">
      <c r="B32" s="253">
        <v>25</v>
      </c>
      <c r="C32" s="242" t="s">
        <v>316</v>
      </c>
      <c r="D32" s="254">
        <v>8</v>
      </c>
      <c r="E32" s="255">
        <v>8</v>
      </c>
      <c r="F32" s="255">
        <v>16</v>
      </c>
      <c r="G32" s="255">
        <v>8</v>
      </c>
      <c r="H32" s="255">
        <v>10</v>
      </c>
      <c r="I32" s="255">
        <v>11</v>
      </c>
      <c r="J32" s="255">
        <v>14</v>
      </c>
      <c r="K32" s="259">
        <v>21</v>
      </c>
      <c r="L32" s="259">
        <v>8</v>
      </c>
      <c r="M32" s="259">
        <v>11</v>
      </c>
      <c r="N32" s="256">
        <v>5</v>
      </c>
      <c r="O32" s="257">
        <v>5</v>
      </c>
      <c r="P32" s="248">
        <f t="shared" si="1"/>
        <v>125</v>
      </c>
      <c r="Q32" s="249">
        <v>532880</v>
      </c>
      <c r="R32" s="260">
        <f t="shared" si="2"/>
        <v>23.45743882299955</v>
      </c>
      <c r="S32" s="35">
        <v>28</v>
      </c>
      <c r="T32" s="251">
        <f t="shared" si="0"/>
        <v>97</v>
      </c>
      <c r="U32" s="261">
        <f t="shared" si="3"/>
        <v>18.202972526647653</v>
      </c>
      <c r="V32"/>
      <c r="W32"/>
    </row>
    <row r="33" spans="2:23" ht="12.75" customHeight="1" thickBot="1">
      <c r="B33" s="253">
        <v>26</v>
      </c>
      <c r="C33" s="242" t="s">
        <v>317</v>
      </c>
      <c r="D33" s="254">
        <v>1</v>
      </c>
      <c r="E33" s="255">
        <v>1</v>
      </c>
      <c r="F33" s="255">
        <v>2</v>
      </c>
      <c r="G33" s="255">
        <v>2</v>
      </c>
      <c r="H33" s="255">
        <v>1</v>
      </c>
      <c r="I33" s="255">
        <v>0</v>
      </c>
      <c r="J33" s="255">
        <v>1</v>
      </c>
      <c r="K33" s="256">
        <v>0</v>
      </c>
      <c r="L33" s="256">
        <v>1</v>
      </c>
      <c r="M33" s="256">
        <v>0</v>
      </c>
      <c r="N33" s="256">
        <v>1</v>
      </c>
      <c r="O33" s="257">
        <v>2</v>
      </c>
      <c r="P33" s="248">
        <f t="shared" si="1"/>
        <v>12</v>
      </c>
      <c r="Q33" s="249">
        <v>62368</v>
      </c>
      <c r="R33" s="260">
        <f t="shared" si="2"/>
        <v>19.240636223704463</v>
      </c>
      <c r="S33" s="35">
        <v>2</v>
      </c>
      <c r="T33" s="251">
        <f t="shared" si="0"/>
        <v>10</v>
      </c>
      <c r="U33" s="261">
        <f t="shared" si="3"/>
        <v>16.03386351975372</v>
      </c>
      <c r="V33"/>
      <c r="W33"/>
    </row>
    <row r="34" spans="2:23" ht="12.75" customHeight="1" thickBot="1">
      <c r="B34" s="253">
        <v>27</v>
      </c>
      <c r="C34" s="242" t="s">
        <v>35</v>
      </c>
      <c r="D34" s="254">
        <v>5</v>
      </c>
      <c r="E34" s="255">
        <v>6</v>
      </c>
      <c r="F34" s="255">
        <v>3</v>
      </c>
      <c r="G34" s="255">
        <v>5</v>
      </c>
      <c r="H34" s="255">
        <v>1</v>
      </c>
      <c r="I34" s="255">
        <v>4</v>
      </c>
      <c r="J34" s="255">
        <v>5</v>
      </c>
      <c r="K34" s="259">
        <v>4</v>
      </c>
      <c r="L34" s="259">
        <v>1</v>
      </c>
      <c r="M34" s="259">
        <v>1</v>
      </c>
      <c r="N34" s="256">
        <v>3</v>
      </c>
      <c r="O34" s="257">
        <v>5</v>
      </c>
      <c r="P34" s="248">
        <f t="shared" si="1"/>
        <v>43</v>
      </c>
      <c r="Q34" s="249">
        <v>241105</v>
      </c>
      <c r="R34" s="260">
        <f t="shared" si="2"/>
        <v>17.834553410339893</v>
      </c>
      <c r="S34" s="35">
        <v>2</v>
      </c>
      <c r="T34" s="251">
        <f t="shared" si="0"/>
        <v>41</v>
      </c>
      <c r="U34" s="261">
        <f t="shared" si="3"/>
        <v>17.00503929823106</v>
      </c>
      <c r="V34"/>
      <c r="W34"/>
    </row>
    <row r="35" spans="2:21" s="8" customFormat="1" ht="12.75" customHeight="1" thickBot="1">
      <c r="B35" s="253">
        <v>28</v>
      </c>
      <c r="C35" s="242" t="s">
        <v>36</v>
      </c>
      <c r="D35" s="254">
        <v>4</v>
      </c>
      <c r="E35" s="255">
        <v>13</v>
      </c>
      <c r="F35" s="255">
        <v>6</v>
      </c>
      <c r="G35" s="255">
        <v>15</v>
      </c>
      <c r="H35" s="255">
        <v>8</v>
      </c>
      <c r="I35" s="255">
        <v>10</v>
      </c>
      <c r="J35" s="255">
        <v>10</v>
      </c>
      <c r="K35" s="259">
        <v>11</v>
      </c>
      <c r="L35" s="259">
        <v>6</v>
      </c>
      <c r="M35" s="259">
        <v>5</v>
      </c>
      <c r="N35" s="256">
        <v>10</v>
      </c>
      <c r="O35" s="257">
        <v>4</v>
      </c>
      <c r="P35" s="248">
        <f t="shared" si="1"/>
        <v>102</v>
      </c>
      <c r="Q35" s="249">
        <v>301744</v>
      </c>
      <c r="R35" s="258">
        <f t="shared" si="2"/>
        <v>33.8034890503208</v>
      </c>
      <c r="S35" s="35">
        <v>42</v>
      </c>
      <c r="T35" s="251">
        <f t="shared" si="0"/>
        <v>60</v>
      </c>
      <c r="U35" s="261">
        <f t="shared" si="3"/>
        <v>19.884405323718116</v>
      </c>
    </row>
    <row r="36" spans="2:23" ht="12.75" customHeight="1" thickBot="1">
      <c r="B36" s="253">
        <v>29</v>
      </c>
      <c r="C36" s="242" t="s">
        <v>318</v>
      </c>
      <c r="D36" s="254">
        <v>1</v>
      </c>
      <c r="E36" s="255">
        <v>2</v>
      </c>
      <c r="F36" s="255">
        <v>4</v>
      </c>
      <c r="G36" s="255">
        <v>2</v>
      </c>
      <c r="H36" s="255">
        <v>3</v>
      </c>
      <c r="I36" s="255">
        <v>0</v>
      </c>
      <c r="J36" s="255">
        <v>6</v>
      </c>
      <c r="K36" s="259">
        <v>1</v>
      </c>
      <c r="L36" s="259">
        <v>1</v>
      </c>
      <c r="M36" s="259">
        <v>0</v>
      </c>
      <c r="N36" s="256">
        <v>1</v>
      </c>
      <c r="O36" s="257">
        <v>0</v>
      </c>
      <c r="P36" s="248">
        <f t="shared" si="1"/>
        <v>21</v>
      </c>
      <c r="Q36" s="249">
        <v>151179</v>
      </c>
      <c r="R36" s="260">
        <f t="shared" si="2"/>
        <v>13.890818169190165</v>
      </c>
      <c r="S36" s="35">
        <v>0</v>
      </c>
      <c r="T36" s="251">
        <f t="shared" si="0"/>
        <v>21</v>
      </c>
      <c r="U36" s="261">
        <f t="shared" si="3"/>
        <v>13.890818169190165</v>
      </c>
      <c r="V36"/>
      <c r="W36"/>
    </row>
    <row r="37" spans="2:23" ht="12.75" customHeight="1" thickBot="1">
      <c r="B37" s="253">
        <v>30</v>
      </c>
      <c r="C37" s="242" t="s">
        <v>37</v>
      </c>
      <c r="D37" s="254">
        <v>28</v>
      </c>
      <c r="E37" s="255">
        <v>21</v>
      </c>
      <c r="F37" s="255">
        <v>25</v>
      </c>
      <c r="G37" s="255">
        <v>16</v>
      </c>
      <c r="H37" s="255">
        <v>29</v>
      </c>
      <c r="I37" s="255">
        <v>29</v>
      </c>
      <c r="J37" s="255">
        <v>29</v>
      </c>
      <c r="K37" s="259">
        <v>15</v>
      </c>
      <c r="L37" s="259">
        <v>12</v>
      </c>
      <c r="M37" s="259">
        <v>22</v>
      </c>
      <c r="N37" s="256">
        <v>17</v>
      </c>
      <c r="O37" s="257">
        <v>17</v>
      </c>
      <c r="P37" s="248">
        <f t="shared" si="1"/>
        <v>260</v>
      </c>
      <c r="Q37" s="249">
        <v>908250</v>
      </c>
      <c r="R37" s="260">
        <f t="shared" si="2"/>
        <v>28.62647949353152</v>
      </c>
      <c r="S37" s="35">
        <v>77</v>
      </c>
      <c r="T37" s="251">
        <f t="shared" si="0"/>
        <v>183</v>
      </c>
      <c r="U37" s="261">
        <f t="shared" si="3"/>
        <v>20.148637489677952</v>
      </c>
      <c r="V37"/>
      <c r="W37"/>
    </row>
    <row r="38" spans="2:23" ht="12.75" customHeight="1" thickBot="1">
      <c r="B38" s="253">
        <v>31</v>
      </c>
      <c r="C38" s="242" t="s">
        <v>38</v>
      </c>
      <c r="D38" s="254">
        <v>1</v>
      </c>
      <c r="E38" s="255">
        <v>0</v>
      </c>
      <c r="F38" s="255">
        <v>2</v>
      </c>
      <c r="G38" s="255">
        <v>0</v>
      </c>
      <c r="H38" s="255">
        <v>1</v>
      </c>
      <c r="I38" s="255">
        <v>2</v>
      </c>
      <c r="J38" s="255">
        <v>0</v>
      </c>
      <c r="K38" s="259">
        <v>0</v>
      </c>
      <c r="L38" s="259">
        <v>1</v>
      </c>
      <c r="M38" s="259">
        <v>1</v>
      </c>
      <c r="N38" s="256">
        <v>0</v>
      </c>
      <c r="O38" s="257">
        <v>0</v>
      </c>
      <c r="P38" s="248">
        <f t="shared" si="1"/>
        <v>8</v>
      </c>
      <c r="Q38" s="249">
        <v>59629</v>
      </c>
      <c r="R38" s="260">
        <f t="shared" si="2"/>
        <v>13.41629073102014</v>
      </c>
      <c r="S38" s="35">
        <v>1</v>
      </c>
      <c r="T38" s="251">
        <f t="shared" si="0"/>
        <v>7</v>
      </c>
      <c r="U38" s="261">
        <f t="shared" si="3"/>
        <v>11.739254389642625</v>
      </c>
      <c r="V38"/>
      <c r="W38"/>
    </row>
    <row r="39" spans="2:23" ht="12.75" customHeight="1" thickBot="1">
      <c r="B39" s="262">
        <v>32</v>
      </c>
      <c r="C39" s="263" t="s">
        <v>39</v>
      </c>
      <c r="D39" s="264">
        <v>1</v>
      </c>
      <c r="E39" s="265">
        <v>3</v>
      </c>
      <c r="F39" s="265">
        <v>6</v>
      </c>
      <c r="G39" s="265">
        <v>5</v>
      </c>
      <c r="H39" s="265">
        <v>3</v>
      </c>
      <c r="I39" s="265">
        <v>4</v>
      </c>
      <c r="J39" s="265">
        <v>1</v>
      </c>
      <c r="K39" s="266">
        <v>1</v>
      </c>
      <c r="L39" s="266">
        <v>1</v>
      </c>
      <c r="M39" s="266">
        <v>1</v>
      </c>
      <c r="N39" s="267">
        <v>2</v>
      </c>
      <c r="O39" s="268">
        <v>1</v>
      </c>
      <c r="P39" s="248">
        <f t="shared" si="1"/>
        <v>29</v>
      </c>
      <c r="Q39" s="269">
        <v>158293</v>
      </c>
      <c r="R39" s="260">
        <f t="shared" si="2"/>
        <v>18.320456368885548</v>
      </c>
      <c r="S39" s="36">
        <v>2</v>
      </c>
      <c r="T39" s="270">
        <f t="shared" si="0"/>
        <v>27</v>
      </c>
      <c r="U39" s="261">
        <f t="shared" si="3"/>
        <v>17.056976619307235</v>
      </c>
      <c r="V39"/>
      <c r="W39"/>
    </row>
    <row r="40" spans="2:23" ht="12.75" customHeight="1" thickBot="1">
      <c r="B40" s="288" t="s">
        <v>8</v>
      </c>
      <c r="C40" s="289"/>
      <c r="D40" s="273">
        <f aca="true" t="shared" si="4" ref="D40:O40">SUM(D8:D39)</f>
        <v>194</v>
      </c>
      <c r="E40" s="274">
        <f t="shared" si="4"/>
        <v>206</v>
      </c>
      <c r="F40" s="274">
        <f t="shared" si="4"/>
        <v>217</v>
      </c>
      <c r="G40" s="273">
        <f t="shared" si="4"/>
        <v>202</v>
      </c>
      <c r="H40" s="273">
        <f t="shared" si="4"/>
        <v>232</v>
      </c>
      <c r="I40" s="273">
        <f t="shared" si="4"/>
        <v>212</v>
      </c>
      <c r="J40" s="273">
        <f t="shared" si="4"/>
        <v>250</v>
      </c>
      <c r="K40" s="273">
        <f t="shared" si="4"/>
        <v>206</v>
      </c>
      <c r="L40" s="273">
        <f t="shared" si="4"/>
        <v>163</v>
      </c>
      <c r="M40" s="273">
        <f t="shared" si="4"/>
        <v>188</v>
      </c>
      <c r="N40" s="271">
        <f t="shared" si="4"/>
        <v>159</v>
      </c>
      <c r="O40" s="271">
        <f t="shared" si="4"/>
        <v>174</v>
      </c>
      <c r="P40" s="271">
        <f>SUM(P8:P39)</f>
        <v>2403</v>
      </c>
      <c r="Q40" s="275">
        <v>9100183</v>
      </c>
      <c r="R40" s="276">
        <f>(100000/Q40)*(P40/12)*12</f>
        <v>26.406062383580636</v>
      </c>
      <c r="S40" s="272">
        <f>SUM(S8:S39)</f>
        <v>437</v>
      </c>
      <c r="T40" s="271">
        <f t="shared" si="0"/>
        <v>1966</v>
      </c>
      <c r="U40" s="276">
        <f>(100000/Q40)*(T40/12)*12</f>
        <v>21.60396115111092</v>
      </c>
      <c r="V40"/>
      <c r="W4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12">
    <mergeCell ref="Q5:Q7"/>
    <mergeCell ref="R5:R7"/>
    <mergeCell ref="B3:U3"/>
    <mergeCell ref="B40:C40"/>
    <mergeCell ref="B5:C6"/>
    <mergeCell ref="B7:C7"/>
    <mergeCell ref="P5:P7"/>
    <mergeCell ref="S5:S7"/>
    <mergeCell ref="T5:T7"/>
    <mergeCell ref="U5:U7"/>
    <mergeCell ref="D5:N6"/>
    <mergeCell ref="B4:U4"/>
  </mergeCells>
  <printOptions/>
  <pageMargins left="0.1968503937007874" right="0.3937007874015748" top="0.5905511811023623" bottom="0.5905511811023623" header="0.3937007874015748" footer="0.3937007874015748"/>
  <pageSetup horizontalDpi="300" verticalDpi="300" orientation="landscape" scale="90" r:id="rId2"/>
  <headerFooter alignWithMargins="0">
    <oddHeader>&amp;L&amp;"Arial,Negrita Cursiva"Informe sobre "Muertes Violentas en la República Dominicana" enero-diciembre de 2005</oddHeader>
    <oddFooter>&amp;R&amp;"Garamond,Negrita Cursiva"Procuraduría General de la Republica -Departamento de Estadísticas-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11.421875" defaultRowHeight="12.75"/>
  <sheetData>
    <row r="1" ht="12.75" customHeight="1"/>
    <row r="2" ht="12.75" customHeight="1"/>
    <row r="6" ht="12.75" customHeight="1"/>
    <row r="7" ht="12.75" customHeight="1"/>
    <row r="8" ht="12.75" customHeight="1"/>
    <row r="9" ht="15.75" customHeight="1"/>
    <row r="10" s="8" customFormat="1" ht="12.75" customHeight="1"/>
    <row r="11" s="8" customFormat="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="8" customFormat="1" ht="12.75" customHeight="1"/>
    <row r="22" ht="12.75" customHeight="1"/>
    <row r="23" s="8" customFormat="1" ht="12.75" customHeight="1"/>
    <row r="24" ht="12.75" customHeight="1"/>
    <row r="25" ht="12.75" customHeight="1"/>
    <row r="26" s="8" customFormat="1" ht="12.75" customHeight="1"/>
    <row r="27" ht="12.75" customHeight="1"/>
    <row r="28" ht="12.75" customHeight="1"/>
    <row r="29" s="8" customFormat="1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s="8" customFormat="1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/>
  <pageMargins left="1.5748031496062993" right="0.5118110236220472" top="0.8267716535433072" bottom="0.3937007874015748" header="0.3937007874015748" footer="0.1968503937007874"/>
  <pageSetup horizontalDpi="300" verticalDpi="300" orientation="landscape" r:id="rId2"/>
  <headerFooter alignWithMargins="0">
    <oddHeader>&amp;L&amp;"Arial,Negrita Cursiva"Informe sobre "Los Homicidios en la Republica Dominicana" enero-diciembre de 2005</oddHeader>
    <oddFooter>&amp;R&amp;"Garamond,Negrita Cursiva"Procuraduria General de la Republica -Departamento de Estadisticas-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29"/>
  <sheetViews>
    <sheetView zoomScale="115" zoomScaleNormal="115" zoomScalePageLayoutView="0" workbookViewId="0" topLeftCell="A1">
      <selection activeCell="Q11" sqref="Q11"/>
    </sheetView>
  </sheetViews>
  <sheetFormatPr defaultColWidth="11.421875" defaultRowHeight="12.75"/>
  <cols>
    <col min="1" max="1" width="7.00390625" style="20" customWidth="1"/>
    <col min="2" max="2" width="12.7109375" style="20" customWidth="1"/>
    <col min="3" max="3" width="10.28125" style="20" customWidth="1"/>
    <col min="4" max="15" width="4.57421875" style="20" customWidth="1"/>
    <col min="16" max="16" width="5.00390625" style="20" customWidth="1"/>
    <col min="17" max="17" width="7.57421875" style="20" customWidth="1"/>
    <col min="18" max="18" width="9.28125" style="0" customWidth="1"/>
  </cols>
  <sheetData>
    <row r="1" spans="18:31" ht="12.75"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2:31" ht="15.75">
      <c r="B2" s="306" t="s">
        <v>225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R2" s="88"/>
      <c r="S2" s="88"/>
      <c r="T2" s="88"/>
      <c r="U2" s="88"/>
      <c r="V2" s="87"/>
      <c r="W2" s="88"/>
      <c r="X2" s="88"/>
      <c r="Y2" s="88"/>
      <c r="Z2" s="88"/>
      <c r="AA2" s="88"/>
      <c r="AB2" s="88"/>
      <c r="AC2" s="88"/>
      <c r="AD2" s="88"/>
      <c r="AE2" s="88"/>
    </row>
    <row r="3" spans="2:31" ht="15.75">
      <c r="B3" s="305" t="s">
        <v>223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82"/>
      <c r="R3" s="88"/>
      <c r="S3" s="88"/>
      <c r="T3" s="88"/>
      <c r="U3" s="88"/>
      <c r="V3" s="87"/>
      <c r="W3" s="88"/>
      <c r="X3" s="88"/>
      <c r="Y3" s="88"/>
      <c r="Z3" s="88"/>
      <c r="AA3" s="88"/>
      <c r="AB3" s="88"/>
      <c r="AC3" s="88"/>
      <c r="AD3" s="88"/>
      <c r="AE3" s="88"/>
    </row>
    <row r="4" spans="2:31" ht="15.75">
      <c r="B4" s="305" t="s">
        <v>262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81"/>
      <c r="R4" s="88"/>
      <c r="S4" s="88"/>
      <c r="T4" s="88"/>
      <c r="U4" s="88"/>
      <c r="V4" s="87"/>
      <c r="W4" s="88"/>
      <c r="X4" s="88"/>
      <c r="Y4" s="88"/>
      <c r="Z4" s="88"/>
      <c r="AA4" s="88"/>
      <c r="AB4" s="88"/>
      <c r="AC4" s="88"/>
      <c r="AD4" s="88"/>
      <c r="AE4" s="88"/>
    </row>
    <row r="5" spans="2:31" ht="15.75">
      <c r="B5" s="305" t="s">
        <v>240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81"/>
      <c r="R5" s="88"/>
      <c r="S5" s="88"/>
      <c r="T5" s="88"/>
      <c r="U5" s="88"/>
      <c r="V5" s="87"/>
      <c r="W5" s="88"/>
      <c r="X5" s="88"/>
      <c r="Y5" s="88"/>
      <c r="Z5" s="88"/>
      <c r="AA5" s="88"/>
      <c r="AB5" s="88"/>
      <c r="AC5" s="88"/>
      <c r="AD5" s="88"/>
      <c r="AE5" s="88"/>
    </row>
    <row r="6" spans="2:31" ht="15.75">
      <c r="B6" s="312" t="s">
        <v>322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88"/>
      <c r="S6" s="88"/>
      <c r="T6" s="88"/>
      <c r="U6" s="88"/>
      <c r="V6" s="87"/>
      <c r="W6" s="88"/>
      <c r="X6" s="88"/>
      <c r="Y6" s="88"/>
      <c r="Z6" s="88"/>
      <c r="AA6" s="88"/>
      <c r="AB6" s="88"/>
      <c r="AC6" s="88"/>
      <c r="AD6" s="88"/>
      <c r="AE6" s="88"/>
    </row>
    <row r="7" spans="2:16" ht="15.75" customHeight="1" thickBot="1">
      <c r="B7" s="330" t="s">
        <v>253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2:16" ht="24" customHeight="1" thickBot="1">
      <c r="B8" s="311" t="s">
        <v>9</v>
      </c>
      <c r="C8" s="311"/>
      <c r="D8" s="315" t="s">
        <v>222</v>
      </c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7"/>
    </row>
    <row r="9" spans="2:19" ht="13.5" customHeight="1" thickBot="1">
      <c r="B9" s="307" t="s">
        <v>241</v>
      </c>
      <c r="C9" s="308"/>
      <c r="D9" s="77" t="s">
        <v>194</v>
      </c>
      <c r="E9" s="77" t="s">
        <v>195</v>
      </c>
      <c r="F9" s="77" t="s">
        <v>196</v>
      </c>
      <c r="G9" s="77" t="s">
        <v>197</v>
      </c>
      <c r="H9" s="77" t="s">
        <v>198</v>
      </c>
      <c r="I9" s="77" t="s">
        <v>199</v>
      </c>
      <c r="J9" s="77" t="s">
        <v>200</v>
      </c>
      <c r="K9" s="77" t="s">
        <v>180</v>
      </c>
      <c r="L9" s="77" t="s">
        <v>201</v>
      </c>
      <c r="M9" s="77" t="s">
        <v>270</v>
      </c>
      <c r="N9" s="77" t="s">
        <v>298</v>
      </c>
      <c r="O9" s="77" t="s">
        <v>324</v>
      </c>
      <c r="P9" s="175" t="s">
        <v>47</v>
      </c>
      <c r="S9" s="15"/>
    </row>
    <row r="10" spans="2:16" ht="12.75" customHeight="1">
      <c r="B10" s="313" t="s">
        <v>5</v>
      </c>
      <c r="C10" s="314"/>
      <c r="D10" s="172">
        <v>60</v>
      </c>
      <c r="E10" s="127">
        <v>57</v>
      </c>
      <c r="F10" s="127">
        <v>52</v>
      </c>
      <c r="G10" s="127">
        <v>58</v>
      </c>
      <c r="H10" s="127">
        <v>66</v>
      </c>
      <c r="I10" s="127">
        <v>48</v>
      </c>
      <c r="J10" s="127">
        <v>52</v>
      </c>
      <c r="K10" s="163">
        <v>51</v>
      </c>
      <c r="L10" s="163">
        <v>45</v>
      </c>
      <c r="M10" s="163">
        <v>61</v>
      </c>
      <c r="N10" s="163">
        <v>47</v>
      </c>
      <c r="O10" s="163">
        <v>62</v>
      </c>
      <c r="P10" s="173">
        <f>SUM(D10:O10)</f>
        <v>659</v>
      </c>
    </row>
    <row r="11" spans="2:16" ht="12.75" customHeight="1">
      <c r="B11" s="318" t="s">
        <v>6</v>
      </c>
      <c r="C11" s="319"/>
      <c r="D11" s="170">
        <v>28</v>
      </c>
      <c r="E11" s="49">
        <v>35</v>
      </c>
      <c r="F11" s="49">
        <v>33</v>
      </c>
      <c r="G11" s="49">
        <v>31</v>
      </c>
      <c r="H11" s="49">
        <v>26</v>
      </c>
      <c r="I11" s="49">
        <v>38</v>
      </c>
      <c r="J11" s="49">
        <v>38</v>
      </c>
      <c r="K11" s="162">
        <v>28</v>
      </c>
      <c r="L11" s="162">
        <v>35</v>
      </c>
      <c r="M11" s="162">
        <v>46</v>
      </c>
      <c r="N11" s="162">
        <v>29</v>
      </c>
      <c r="O11" s="162">
        <v>28</v>
      </c>
      <c r="P11" s="174">
        <f>SUM(D11:O11)</f>
        <v>395</v>
      </c>
    </row>
    <row r="12" spans="2:16" ht="12.75" customHeight="1" thickBot="1">
      <c r="B12" s="318" t="s">
        <v>7</v>
      </c>
      <c r="C12" s="319"/>
      <c r="D12" s="171">
        <v>28</v>
      </c>
      <c r="E12" s="128">
        <v>21</v>
      </c>
      <c r="F12" s="128">
        <v>25</v>
      </c>
      <c r="G12" s="128">
        <v>16</v>
      </c>
      <c r="H12" s="128">
        <v>29</v>
      </c>
      <c r="I12" s="128">
        <v>29</v>
      </c>
      <c r="J12" s="128">
        <v>29</v>
      </c>
      <c r="K12" s="169">
        <v>15</v>
      </c>
      <c r="L12" s="169">
        <v>12</v>
      </c>
      <c r="M12" s="169">
        <v>22</v>
      </c>
      <c r="N12" s="169">
        <v>17</v>
      </c>
      <c r="O12" s="169">
        <v>17</v>
      </c>
      <c r="P12" s="176">
        <f>SUM(D12:O12)</f>
        <v>260</v>
      </c>
    </row>
    <row r="13" spans="2:16" ht="12.75" customHeight="1" thickBot="1">
      <c r="B13" s="340" t="s">
        <v>3</v>
      </c>
      <c r="C13" s="341"/>
      <c r="D13" s="9">
        <f aca="true" t="shared" si="0" ref="D13:M13">SUM(D10:D12)</f>
        <v>116</v>
      </c>
      <c r="E13" s="9">
        <f t="shared" si="0"/>
        <v>113</v>
      </c>
      <c r="F13" s="9">
        <f t="shared" si="0"/>
        <v>110</v>
      </c>
      <c r="G13" s="9">
        <f t="shared" si="0"/>
        <v>105</v>
      </c>
      <c r="H13" s="9">
        <f t="shared" si="0"/>
        <v>121</v>
      </c>
      <c r="I13" s="9">
        <f t="shared" si="0"/>
        <v>115</v>
      </c>
      <c r="J13" s="9">
        <f t="shared" si="0"/>
        <v>119</v>
      </c>
      <c r="K13" s="9">
        <f t="shared" si="0"/>
        <v>94</v>
      </c>
      <c r="L13" s="9">
        <f t="shared" si="0"/>
        <v>92</v>
      </c>
      <c r="M13" s="9">
        <f t="shared" si="0"/>
        <v>129</v>
      </c>
      <c r="N13" s="9">
        <f>SUM(N10:N12)</f>
        <v>93</v>
      </c>
      <c r="O13" s="9">
        <f>SUM(O10:O12)</f>
        <v>107</v>
      </c>
      <c r="P13" s="9">
        <f>SUM(P10:P12)</f>
        <v>1314</v>
      </c>
    </row>
    <row r="14" spans="2:4" ht="12.75" customHeight="1" thickBot="1">
      <c r="B14" s="37"/>
      <c r="C14" s="37"/>
      <c r="D14" s="38"/>
    </row>
    <row r="15" spans="2:16" ht="12.75" customHeight="1" thickBot="1">
      <c r="B15" s="326" t="s">
        <v>227</v>
      </c>
      <c r="C15" s="326"/>
      <c r="D15" s="333" t="s">
        <v>222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5"/>
    </row>
    <row r="16" spans="2:16" ht="12.75" customHeight="1" thickBot="1">
      <c r="B16" s="326"/>
      <c r="C16" s="326"/>
      <c r="D16" s="336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8"/>
    </row>
    <row r="17" spans="2:16" ht="12.75" customHeight="1" thickBot="1">
      <c r="B17" s="342" t="s">
        <v>241</v>
      </c>
      <c r="C17" s="342"/>
      <c r="D17" s="77" t="s">
        <v>194</v>
      </c>
      <c r="E17" s="77" t="s">
        <v>195</v>
      </c>
      <c r="F17" s="77" t="s">
        <v>196</v>
      </c>
      <c r="G17" s="77" t="s">
        <v>197</v>
      </c>
      <c r="H17" s="77" t="s">
        <v>198</v>
      </c>
      <c r="I17" s="77" t="s">
        <v>199</v>
      </c>
      <c r="J17" s="77" t="s">
        <v>200</v>
      </c>
      <c r="K17" s="77" t="s">
        <v>180</v>
      </c>
      <c r="L17" s="77" t="s">
        <v>201</v>
      </c>
      <c r="M17" s="77" t="s">
        <v>297</v>
      </c>
      <c r="N17" s="77" t="s">
        <v>298</v>
      </c>
      <c r="O17" s="77" t="s">
        <v>324</v>
      </c>
      <c r="P17" s="175" t="s">
        <v>47</v>
      </c>
    </row>
    <row r="18" spans="2:16" ht="12.75" customHeight="1">
      <c r="B18" s="309" t="s">
        <v>5</v>
      </c>
      <c r="C18" s="310"/>
      <c r="D18" s="165">
        <v>44</v>
      </c>
      <c r="E18" s="165">
        <v>40</v>
      </c>
      <c r="F18" s="165">
        <v>53</v>
      </c>
      <c r="G18" s="165">
        <v>46</v>
      </c>
      <c r="H18" s="165">
        <v>65</v>
      </c>
      <c r="I18" s="165">
        <v>44</v>
      </c>
      <c r="J18" s="165">
        <v>29</v>
      </c>
      <c r="K18" s="142">
        <v>47</v>
      </c>
      <c r="L18" s="142">
        <v>38</v>
      </c>
      <c r="M18" s="142">
        <v>56</v>
      </c>
      <c r="N18" s="142">
        <v>45</v>
      </c>
      <c r="O18" s="142">
        <v>63</v>
      </c>
      <c r="P18" s="173">
        <f>SUM(D18:O18)</f>
        <v>570</v>
      </c>
    </row>
    <row r="19" spans="2:16" ht="12.75" customHeight="1">
      <c r="B19" s="331" t="s">
        <v>6</v>
      </c>
      <c r="C19" s="332"/>
      <c r="D19" s="34">
        <v>39</v>
      </c>
      <c r="E19" s="34">
        <v>55</v>
      </c>
      <c r="F19" s="34">
        <v>30</v>
      </c>
      <c r="G19" s="34">
        <v>34</v>
      </c>
      <c r="H19" s="34">
        <v>22</v>
      </c>
      <c r="I19" s="34">
        <v>32</v>
      </c>
      <c r="J19" s="34">
        <v>27</v>
      </c>
      <c r="K19" s="140">
        <v>33</v>
      </c>
      <c r="L19" s="140">
        <v>31</v>
      </c>
      <c r="M19" s="140">
        <v>44</v>
      </c>
      <c r="N19" s="140">
        <v>29</v>
      </c>
      <c r="O19" s="140">
        <v>29</v>
      </c>
      <c r="P19" s="174">
        <f>SUM(D19:O19)</f>
        <v>405</v>
      </c>
    </row>
    <row r="20" spans="2:16" ht="12.75" customHeight="1" thickBot="1">
      <c r="B20" s="324" t="s">
        <v>7</v>
      </c>
      <c r="C20" s="325"/>
      <c r="D20" s="167">
        <v>22</v>
      </c>
      <c r="E20" s="167">
        <v>16</v>
      </c>
      <c r="F20" s="167">
        <v>21</v>
      </c>
      <c r="G20" s="167">
        <v>12</v>
      </c>
      <c r="H20" s="167">
        <v>23</v>
      </c>
      <c r="I20" s="167">
        <v>27</v>
      </c>
      <c r="J20" s="167">
        <v>27</v>
      </c>
      <c r="K20" s="141">
        <v>19</v>
      </c>
      <c r="L20" s="141">
        <v>10</v>
      </c>
      <c r="M20" s="141">
        <v>20</v>
      </c>
      <c r="N20" s="141">
        <v>15</v>
      </c>
      <c r="O20" s="141">
        <v>15</v>
      </c>
      <c r="P20" s="176">
        <f>SUM(D20:O20)</f>
        <v>227</v>
      </c>
    </row>
    <row r="21" spans="2:16" ht="12.75" customHeight="1" thickBot="1">
      <c r="B21" s="320" t="s">
        <v>8</v>
      </c>
      <c r="C21" s="339"/>
      <c r="D21" s="77">
        <f aca="true" t="shared" si="1" ref="D21:M21">SUM(D18:D20)</f>
        <v>105</v>
      </c>
      <c r="E21" s="77">
        <f t="shared" si="1"/>
        <v>111</v>
      </c>
      <c r="F21" s="77">
        <f t="shared" si="1"/>
        <v>104</v>
      </c>
      <c r="G21" s="89">
        <f t="shared" si="1"/>
        <v>92</v>
      </c>
      <c r="H21" s="89">
        <f t="shared" si="1"/>
        <v>110</v>
      </c>
      <c r="I21" s="89">
        <f t="shared" si="1"/>
        <v>103</v>
      </c>
      <c r="J21" s="89">
        <f t="shared" si="1"/>
        <v>83</v>
      </c>
      <c r="K21" s="89">
        <f t="shared" si="1"/>
        <v>99</v>
      </c>
      <c r="L21" s="89">
        <f t="shared" si="1"/>
        <v>79</v>
      </c>
      <c r="M21" s="89">
        <f t="shared" si="1"/>
        <v>120</v>
      </c>
      <c r="N21" s="89">
        <f>SUM(N18:N20)</f>
        <v>89</v>
      </c>
      <c r="O21" s="89">
        <f>SUM(O18:O20)</f>
        <v>107</v>
      </c>
      <c r="P21" s="77">
        <f>SUM(P18:P20)</f>
        <v>1202</v>
      </c>
    </row>
    <row r="22" spans="2:3" ht="12.75" customHeight="1" thickBot="1">
      <c r="B22" s="39"/>
      <c r="C22" s="39"/>
    </row>
    <row r="23" spans="2:16" ht="12.75" customHeight="1" thickBot="1">
      <c r="B23" s="326" t="s">
        <v>10</v>
      </c>
      <c r="C23" s="327"/>
      <c r="D23" s="333" t="s">
        <v>222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</row>
    <row r="24" spans="2:16" ht="12.75" customHeight="1" thickBot="1">
      <c r="B24" s="327"/>
      <c r="C24" s="327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</row>
    <row r="25" spans="2:16" ht="12.75" customHeight="1" thickBot="1">
      <c r="B25" s="307" t="s">
        <v>241</v>
      </c>
      <c r="C25" s="308"/>
      <c r="D25" s="77" t="s">
        <v>194</v>
      </c>
      <c r="E25" s="77" t="s">
        <v>195</v>
      </c>
      <c r="F25" s="77" t="s">
        <v>196</v>
      </c>
      <c r="G25" s="77" t="s">
        <v>197</v>
      </c>
      <c r="H25" s="77" t="s">
        <v>198</v>
      </c>
      <c r="I25" s="77" t="s">
        <v>199</v>
      </c>
      <c r="J25" s="77" t="s">
        <v>200</v>
      </c>
      <c r="K25" s="77" t="s">
        <v>180</v>
      </c>
      <c r="L25" s="77" t="s">
        <v>201</v>
      </c>
      <c r="M25" s="77" t="s">
        <v>270</v>
      </c>
      <c r="N25" s="77" t="s">
        <v>298</v>
      </c>
      <c r="O25" s="77" t="s">
        <v>324</v>
      </c>
      <c r="P25" s="134" t="s">
        <v>47</v>
      </c>
    </row>
    <row r="26" spans="2:16" ht="12.75" customHeight="1">
      <c r="B26" s="328" t="s">
        <v>5</v>
      </c>
      <c r="C26" s="329"/>
      <c r="D26" s="165">
        <v>41</v>
      </c>
      <c r="E26" s="165">
        <v>62</v>
      </c>
      <c r="F26" s="165">
        <v>51</v>
      </c>
      <c r="G26" s="165">
        <v>50</v>
      </c>
      <c r="H26" s="165">
        <v>72</v>
      </c>
      <c r="I26" s="165">
        <v>39</v>
      </c>
      <c r="J26" s="165">
        <v>29</v>
      </c>
      <c r="K26" s="142">
        <v>46</v>
      </c>
      <c r="L26" s="142">
        <v>34</v>
      </c>
      <c r="M26" s="142">
        <v>42</v>
      </c>
      <c r="N26" s="142">
        <v>48</v>
      </c>
      <c r="O26" s="142">
        <v>52</v>
      </c>
      <c r="P26" s="166">
        <f>SUM(D26:O26)</f>
        <v>566</v>
      </c>
    </row>
    <row r="27" spans="2:16" ht="12.75" customHeight="1">
      <c r="B27" s="322" t="s">
        <v>6</v>
      </c>
      <c r="C27" s="323"/>
      <c r="D27" s="34">
        <v>23</v>
      </c>
      <c r="E27" s="34">
        <v>37</v>
      </c>
      <c r="F27" s="34">
        <v>24</v>
      </c>
      <c r="G27" s="34">
        <v>34</v>
      </c>
      <c r="H27" s="34">
        <v>14</v>
      </c>
      <c r="I27" s="34">
        <v>40</v>
      </c>
      <c r="J27" s="34">
        <v>21</v>
      </c>
      <c r="K27" s="140">
        <v>17</v>
      </c>
      <c r="L27" s="140">
        <v>33</v>
      </c>
      <c r="M27" s="140">
        <v>34</v>
      </c>
      <c r="N27" s="140">
        <v>19</v>
      </c>
      <c r="O27" s="140">
        <v>32</v>
      </c>
      <c r="P27" s="164">
        <f>SUM(D27:O27)</f>
        <v>328</v>
      </c>
    </row>
    <row r="28" spans="2:16" ht="12.75" customHeight="1" thickBot="1">
      <c r="B28" s="324" t="s">
        <v>7</v>
      </c>
      <c r="C28" s="325"/>
      <c r="D28" s="167">
        <v>22</v>
      </c>
      <c r="E28" s="167">
        <v>16</v>
      </c>
      <c r="F28" s="167">
        <v>21</v>
      </c>
      <c r="G28" s="167">
        <v>12</v>
      </c>
      <c r="H28" s="167">
        <v>23</v>
      </c>
      <c r="I28" s="167">
        <v>27</v>
      </c>
      <c r="J28" s="167">
        <v>27</v>
      </c>
      <c r="K28" s="141">
        <v>19</v>
      </c>
      <c r="L28" s="141">
        <v>10</v>
      </c>
      <c r="M28" s="141">
        <v>20</v>
      </c>
      <c r="N28" s="141">
        <v>15</v>
      </c>
      <c r="O28" s="141">
        <v>15</v>
      </c>
      <c r="P28" s="168">
        <f>SUM(D28:O28)</f>
        <v>227</v>
      </c>
    </row>
    <row r="29" spans="2:16" ht="12.75" customHeight="1" thickBot="1">
      <c r="B29" s="320" t="s">
        <v>8</v>
      </c>
      <c r="C29" s="321"/>
      <c r="D29" s="77">
        <f aca="true" t="shared" si="2" ref="D29:M29">SUM(D26:D28)</f>
        <v>86</v>
      </c>
      <c r="E29" s="77">
        <f t="shared" si="2"/>
        <v>115</v>
      </c>
      <c r="F29" s="77">
        <f t="shared" si="2"/>
        <v>96</v>
      </c>
      <c r="G29" s="89">
        <f t="shared" si="2"/>
        <v>96</v>
      </c>
      <c r="H29" s="89">
        <f t="shared" si="2"/>
        <v>109</v>
      </c>
      <c r="I29" s="89">
        <f t="shared" si="2"/>
        <v>106</v>
      </c>
      <c r="J29" s="89">
        <f t="shared" si="2"/>
        <v>77</v>
      </c>
      <c r="K29" s="89">
        <f t="shared" si="2"/>
        <v>82</v>
      </c>
      <c r="L29" s="89">
        <f t="shared" si="2"/>
        <v>77</v>
      </c>
      <c r="M29" s="89">
        <f t="shared" si="2"/>
        <v>96</v>
      </c>
      <c r="N29" s="89">
        <f>SUM(N26:N28)</f>
        <v>82</v>
      </c>
      <c r="O29" s="89">
        <f>SUM(O26:O28)</f>
        <v>99</v>
      </c>
      <c r="P29" s="77">
        <f>SUM(P26:P28)</f>
        <v>1121</v>
      </c>
    </row>
    <row r="30" ht="12.75" customHeight="1"/>
    <row r="31" ht="12.75" customHeight="1"/>
    <row r="32" ht="12.75" customHeight="1"/>
  </sheetData>
  <sheetProtection/>
  <mergeCells count="27">
    <mergeCell ref="B7:P7"/>
    <mergeCell ref="B19:C19"/>
    <mergeCell ref="B20:C20"/>
    <mergeCell ref="D15:P16"/>
    <mergeCell ref="B12:C12"/>
    <mergeCell ref="D23:P24"/>
    <mergeCell ref="B21:C21"/>
    <mergeCell ref="B13:C13"/>
    <mergeCell ref="B15:C16"/>
    <mergeCell ref="B17:C17"/>
    <mergeCell ref="B11:C11"/>
    <mergeCell ref="B29:C29"/>
    <mergeCell ref="B27:C27"/>
    <mergeCell ref="B28:C28"/>
    <mergeCell ref="B23:C24"/>
    <mergeCell ref="B25:C25"/>
    <mergeCell ref="B26:C26"/>
    <mergeCell ref="B3:P3"/>
    <mergeCell ref="B2:P2"/>
    <mergeCell ref="B9:C9"/>
    <mergeCell ref="B18:C18"/>
    <mergeCell ref="B8:C8"/>
    <mergeCell ref="B6:P6"/>
    <mergeCell ref="B4:P4"/>
    <mergeCell ref="B5:P5"/>
    <mergeCell ref="B10:C10"/>
    <mergeCell ref="D8:P8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="115" zoomScaleNormal="115" zoomScalePageLayoutView="0" workbookViewId="0" topLeftCell="A4">
      <selection activeCell="R21" sqref="R21"/>
    </sheetView>
  </sheetViews>
  <sheetFormatPr defaultColWidth="11.421875" defaultRowHeight="12.75"/>
  <cols>
    <col min="1" max="1" width="15.57421875" style="8" customWidth="1"/>
    <col min="2" max="2" width="19.7109375" style="8" customWidth="1"/>
    <col min="3" max="3" width="4.421875" style="8" customWidth="1"/>
    <col min="4" max="4" width="4.140625" style="8" customWidth="1"/>
    <col min="5" max="5" width="4.7109375" style="8" customWidth="1"/>
    <col min="6" max="6" width="4.28125" style="8" customWidth="1"/>
    <col min="7" max="11" width="5.140625" style="8" customWidth="1"/>
    <col min="12" max="12" width="4.421875" style="8" customWidth="1"/>
    <col min="13" max="14" width="4.00390625" style="8" customWidth="1"/>
    <col min="15" max="15" width="6.57421875" style="8" customWidth="1"/>
    <col min="16" max="16" width="7.8515625" style="8" customWidth="1"/>
  </cols>
  <sheetData>
    <row r="1" spans="1:15" ht="12.75" customHeight="1">
      <c r="A1" s="346" t="s">
        <v>263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 ht="12.75" customHeight="1">
      <c r="A2" s="348" t="s">
        <v>223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ht="12.75" customHeight="1">
      <c r="A3" s="348" t="s">
        <v>88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2.75" customHeight="1">
      <c r="A4" s="349" t="s">
        <v>322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.5" customHeight="1">
      <c r="A5" s="345" t="s">
        <v>254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5">
      <c r="A6" s="350" t="s">
        <v>228</v>
      </c>
      <c r="B6" s="351"/>
      <c r="C6" s="344" t="s">
        <v>222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217"/>
      <c r="O6" s="344" t="s">
        <v>3</v>
      </c>
    </row>
    <row r="7" spans="1:15" ht="15">
      <c r="A7" s="343" t="s">
        <v>11</v>
      </c>
      <c r="B7" s="343"/>
      <c r="C7" s="217" t="s">
        <v>194</v>
      </c>
      <c r="D7" s="217" t="s">
        <v>195</v>
      </c>
      <c r="E7" s="217" t="s">
        <v>196</v>
      </c>
      <c r="F7" s="217" t="s">
        <v>197</v>
      </c>
      <c r="G7" s="217" t="s">
        <v>198</v>
      </c>
      <c r="H7" s="217" t="s">
        <v>199</v>
      </c>
      <c r="I7" s="217" t="s">
        <v>200</v>
      </c>
      <c r="J7" s="217" t="s">
        <v>180</v>
      </c>
      <c r="K7" s="217" t="s">
        <v>201</v>
      </c>
      <c r="L7" s="217" t="s">
        <v>270</v>
      </c>
      <c r="M7" s="217" t="s">
        <v>298</v>
      </c>
      <c r="N7" s="217" t="s">
        <v>324</v>
      </c>
      <c r="O7" s="344"/>
    </row>
    <row r="8" spans="1:15" ht="12" customHeight="1">
      <c r="A8" s="219" t="s">
        <v>189</v>
      </c>
      <c r="B8" s="220"/>
      <c r="C8" s="54">
        <v>0</v>
      </c>
      <c r="D8" s="54">
        <v>0</v>
      </c>
      <c r="E8" s="54">
        <v>0</v>
      </c>
      <c r="F8" s="41">
        <v>0</v>
      </c>
      <c r="G8" s="41">
        <v>0</v>
      </c>
      <c r="H8" s="41">
        <v>0</v>
      </c>
      <c r="I8" s="54">
        <v>0</v>
      </c>
      <c r="J8" s="54">
        <v>6</v>
      </c>
      <c r="K8" s="54">
        <v>12</v>
      </c>
      <c r="L8" s="54">
        <v>5</v>
      </c>
      <c r="M8" s="54">
        <v>15</v>
      </c>
      <c r="N8" s="54">
        <v>11</v>
      </c>
      <c r="O8" s="164">
        <f>SUM(C8:N8)</f>
        <v>49</v>
      </c>
    </row>
    <row r="9" spans="1:15" ht="12" customHeight="1">
      <c r="A9" s="221" t="s">
        <v>300</v>
      </c>
      <c r="B9" s="222"/>
      <c r="C9" s="161">
        <v>0</v>
      </c>
      <c r="D9" s="54">
        <v>0</v>
      </c>
      <c r="E9" s="54">
        <v>0</v>
      </c>
      <c r="F9" s="41">
        <v>0</v>
      </c>
      <c r="G9" s="41">
        <v>0</v>
      </c>
      <c r="H9" s="41">
        <v>0</v>
      </c>
      <c r="I9" s="54">
        <v>0</v>
      </c>
      <c r="J9" s="54">
        <v>0</v>
      </c>
      <c r="K9" s="54">
        <v>0</v>
      </c>
      <c r="L9" s="54">
        <v>0</v>
      </c>
      <c r="M9" s="54">
        <v>5</v>
      </c>
      <c r="N9" s="54">
        <v>0</v>
      </c>
      <c r="O9" s="164">
        <f aca="true" t="shared" si="0" ref="O9:O23">SUM(C9:N9)</f>
        <v>5</v>
      </c>
    </row>
    <row r="10" spans="1:15" ht="12" customHeight="1">
      <c r="A10" s="223" t="s">
        <v>188</v>
      </c>
      <c r="B10" s="224"/>
      <c r="C10" s="54">
        <v>0</v>
      </c>
      <c r="D10" s="54">
        <v>0</v>
      </c>
      <c r="E10" s="54">
        <v>0</v>
      </c>
      <c r="F10" s="41">
        <v>0</v>
      </c>
      <c r="G10" s="41">
        <v>0</v>
      </c>
      <c r="H10" s="41">
        <v>0</v>
      </c>
      <c r="I10" s="54">
        <v>0</v>
      </c>
      <c r="J10" s="54">
        <v>25</v>
      </c>
      <c r="K10" s="54">
        <v>21</v>
      </c>
      <c r="L10" s="54">
        <v>31</v>
      </c>
      <c r="M10" s="54">
        <v>20</v>
      </c>
      <c r="N10" s="54">
        <v>30</v>
      </c>
      <c r="O10" s="164">
        <f t="shared" si="0"/>
        <v>127</v>
      </c>
    </row>
    <row r="11" spans="1:15" ht="12" customHeight="1">
      <c r="A11" s="232" t="s">
        <v>287</v>
      </c>
      <c r="B11" s="233"/>
      <c r="C11" s="161">
        <v>0</v>
      </c>
      <c r="D11" s="54">
        <v>0</v>
      </c>
      <c r="E11" s="54">
        <v>0</v>
      </c>
      <c r="F11" s="41">
        <v>0</v>
      </c>
      <c r="G11" s="41">
        <v>0</v>
      </c>
      <c r="H11" s="41">
        <v>0</v>
      </c>
      <c r="I11" s="54">
        <v>0</v>
      </c>
      <c r="J11" s="54">
        <v>0</v>
      </c>
      <c r="K11" s="54">
        <v>0</v>
      </c>
      <c r="L11" s="54">
        <v>1</v>
      </c>
      <c r="M11" s="54">
        <v>6</v>
      </c>
      <c r="N11" s="54">
        <v>0</v>
      </c>
      <c r="O11" s="164">
        <f t="shared" si="0"/>
        <v>7</v>
      </c>
    </row>
    <row r="12" spans="1:15" ht="12" customHeight="1">
      <c r="A12" s="227" t="s">
        <v>48</v>
      </c>
      <c r="B12" s="228"/>
      <c r="C12" s="161">
        <v>0</v>
      </c>
      <c r="D12" s="54">
        <v>0</v>
      </c>
      <c r="E12" s="54">
        <v>24</v>
      </c>
      <c r="F12" s="41">
        <v>6</v>
      </c>
      <c r="G12" s="41">
        <v>5</v>
      </c>
      <c r="H12" s="41">
        <v>16</v>
      </c>
      <c r="I12" s="54">
        <v>22</v>
      </c>
      <c r="J12" s="54">
        <v>13</v>
      </c>
      <c r="K12" s="54">
        <v>18</v>
      </c>
      <c r="L12" s="54">
        <v>11</v>
      </c>
      <c r="M12" s="54">
        <v>11</v>
      </c>
      <c r="N12" s="54">
        <v>13</v>
      </c>
      <c r="O12" s="164">
        <f t="shared" si="0"/>
        <v>139</v>
      </c>
    </row>
    <row r="13" spans="1:15" ht="12" customHeight="1">
      <c r="A13" s="235" t="s">
        <v>203</v>
      </c>
      <c r="B13" s="236"/>
      <c r="C13" s="161">
        <v>0</v>
      </c>
      <c r="D13" s="54">
        <v>0</v>
      </c>
      <c r="E13" s="54">
        <v>0</v>
      </c>
      <c r="F13" s="41">
        <v>0</v>
      </c>
      <c r="G13" s="41">
        <v>0</v>
      </c>
      <c r="H13" s="41">
        <v>0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4">
        <v>0</v>
      </c>
      <c r="O13" s="164">
        <f t="shared" si="0"/>
        <v>1</v>
      </c>
    </row>
    <row r="14" spans="1:15" ht="12" customHeight="1">
      <c r="A14" s="229" t="s">
        <v>57</v>
      </c>
      <c r="B14" s="230"/>
      <c r="C14" s="161">
        <v>5</v>
      </c>
      <c r="D14" s="54">
        <v>0</v>
      </c>
      <c r="E14" s="54">
        <v>0</v>
      </c>
      <c r="F14" s="41">
        <v>4</v>
      </c>
      <c r="G14" s="41">
        <v>10</v>
      </c>
      <c r="H14" s="41">
        <v>7</v>
      </c>
      <c r="I14" s="54">
        <v>9</v>
      </c>
      <c r="J14" s="54">
        <v>5</v>
      </c>
      <c r="K14" s="54">
        <v>3</v>
      </c>
      <c r="L14" s="54">
        <v>7</v>
      </c>
      <c r="M14" s="54">
        <v>4</v>
      </c>
      <c r="N14" s="54">
        <v>8</v>
      </c>
      <c r="O14" s="164">
        <f t="shared" si="0"/>
        <v>62</v>
      </c>
    </row>
    <row r="15" spans="1:15" ht="12" customHeight="1">
      <c r="A15" s="227" t="s">
        <v>61</v>
      </c>
      <c r="B15" s="228"/>
      <c r="C15" s="161">
        <v>8</v>
      </c>
      <c r="D15" s="54">
        <v>10</v>
      </c>
      <c r="E15" s="54">
        <v>10</v>
      </c>
      <c r="F15" s="41">
        <v>9</v>
      </c>
      <c r="G15" s="41">
        <v>11</v>
      </c>
      <c r="H15" s="41">
        <v>12</v>
      </c>
      <c r="I15" s="54">
        <v>10</v>
      </c>
      <c r="J15" s="54">
        <v>11</v>
      </c>
      <c r="K15" s="54">
        <v>3</v>
      </c>
      <c r="L15" s="54">
        <v>5</v>
      </c>
      <c r="M15" s="54">
        <v>1</v>
      </c>
      <c r="N15" s="54">
        <v>8</v>
      </c>
      <c r="O15" s="164">
        <f t="shared" si="0"/>
        <v>98</v>
      </c>
    </row>
    <row r="16" spans="1:15" ht="12" customHeight="1">
      <c r="A16" s="225" t="s">
        <v>319</v>
      </c>
      <c r="B16" s="225"/>
      <c r="C16" s="54">
        <v>45</v>
      </c>
      <c r="D16" s="54">
        <v>42</v>
      </c>
      <c r="E16" s="54">
        <v>36</v>
      </c>
      <c r="F16" s="41">
        <v>46</v>
      </c>
      <c r="G16" s="41">
        <v>45</v>
      </c>
      <c r="H16" s="41">
        <v>28</v>
      </c>
      <c r="I16" s="54">
        <v>58</v>
      </c>
      <c r="J16" s="54">
        <v>45</v>
      </c>
      <c r="K16" s="54">
        <v>29</v>
      </c>
      <c r="L16" s="54">
        <v>26</v>
      </c>
      <c r="M16" s="54">
        <v>23</v>
      </c>
      <c r="N16" s="54">
        <v>14</v>
      </c>
      <c r="O16" s="164">
        <f t="shared" si="0"/>
        <v>437</v>
      </c>
    </row>
    <row r="17" spans="1:15" ht="12" customHeight="1">
      <c r="A17" s="218" t="s">
        <v>321</v>
      </c>
      <c r="B17" s="218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3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  <c r="O17" s="164">
        <f t="shared" si="0"/>
        <v>4</v>
      </c>
    </row>
    <row r="18" spans="1:15" ht="12" customHeight="1">
      <c r="A18" s="231" t="s">
        <v>160</v>
      </c>
      <c r="B18" s="231"/>
      <c r="C18" s="54">
        <v>7</v>
      </c>
      <c r="D18" s="54">
        <v>5</v>
      </c>
      <c r="E18" s="54">
        <v>17</v>
      </c>
      <c r="F18" s="41">
        <v>9</v>
      </c>
      <c r="G18" s="41">
        <v>17</v>
      </c>
      <c r="H18" s="41">
        <v>11</v>
      </c>
      <c r="I18" s="54">
        <v>16</v>
      </c>
      <c r="J18" s="54">
        <v>13</v>
      </c>
      <c r="K18" s="54">
        <v>9</v>
      </c>
      <c r="L18" s="54">
        <v>4</v>
      </c>
      <c r="M18" s="54">
        <v>16</v>
      </c>
      <c r="N18" s="54">
        <v>2</v>
      </c>
      <c r="O18" s="164">
        <f t="shared" si="0"/>
        <v>126</v>
      </c>
    </row>
    <row r="19" spans="1:15" ht="12" customHeight="1">
      <c r="A19" s="232" t="s">
        <v>288</v>
      </c>
      <c r="B19" s="233"/>
      <c r="C19" s="161">
        <v>0</v>
      </c>
      <c r="D19" s="54">
        <v>0</v>
      </c>
      <c r="E19" s="54">
        <v>0</v>
      </c>
      <c r="F19" s="41">
        <v>0</v>
      </c>
      <c r="G19" s="41">
        <v>0</v>
      </c>
      <c r="H19" s="41">
        <v>0</v>
      </c>
      <c r="I19" s="54">
        <v>0</v>
      </c>
      <c r="J19" s="54">
        <v>0</v>
      </c>
      <c r="K19" s="54">
        <v>0</v>
      </c>
      <c r="L19" s="54">
        <v>3</v>
      </c>
      <c r="M19" s="54">
        <v>0</v>
      </c>
      <c r="N19" s="54">
        <v>0</v>
      </c>
      <c r="O19" s="164">
        <f t="shared" si="0"/>
        <v>3</v>
      </c>
    </row>
    <row r="20" spans="1:15" ht="12" customHeight="1">
      <c r="A20" s="227" t="s">
        <v>56</v>
      </c>
      <c r="B20" s="228"/>
      <c r="C20" s="161">
        <v>53</v>
      </c>
      <c r="D20" s="54">
        <v>62</v>
      </c>
      <c r="E20" s="54">
        <v>59</v>
      </c>
      <c r="F20" s="41">
        <v>47</v>
      </c>
      <c r="G20" s="41">
        <v>67</v>
      </c>
      <c r="H20" s="41">
        <v>64</v>
      </c>
      <c r="I20" s="54">
        <v>71</v>
      </c>
      <c r="J20" s="54">
        <v>51</v>
      </c>
      <c r="K20" s="54">
        <v>39</v>
      </c>
      <c r="L20" s="54">
        <v>47</v>
      </c>
      <c r="M20" s="54">
        <v>43</v>
      </c>
      <c r="N20" s="54">
        <v>53</v>
      </c>
      <c r="O20" s="164">
        <f t="shared" si="0"/>
        <v>656</v>
      </c>
    </row>
    <row r="21" spans="1:15" ht="12" customHeight="1">
      <c r="A21" s="226" t="s">
        <v>193</v>
      </c>
      <c r="B21" s="234"/>
      <c r="C21" s="54">
        <v>21</v>
      </c>
      <c r="D21" s="54">
        <v>31</v>
      </c>
      <c r="E21" s="54">
        <v>59</v>
      </c>
      <c r="F21" s="41">
        <v>64</v>
      </c>
      <c r="G21" s="41">
        <v>70</v>
      </c>
      <c r="H21" s="41">
        <v>55</v>
      </c>
      <c r="I21" s="54">
        <v>83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164">
        <f t="shared" si="0"/>
        <v>383</v>
      </c>
    </row>
    <row r="22" spans="1:15" ht="12" customHeight="1">
      <c r="A22" s="232" t="s">
        <v>204</v>
      </c>
      <c r="B22" s="233"/>
      <c r="C22" s="161">
        <v>0</v>
      </c>
      <c r="D22" s="54">
        <v>0</v>
      </c>
      <c r="E22" s="54">
        <v>0</v>
      </c>
      <c r="F22" s="41">
        <v>0</v>
      </c>
      <c r="G22" s="41">
        <v>0</v>
      </c>
      <c r="H22" s="41">
        <v>0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0</v>
      </c>
      <c r="O22" s="164">
        <f t="shared" si="0"/>
        <v>2</v>
      </c>
    </row>
    <row r="23" spans="1:15" ht="12" customHeight="1">
      <c r="A23" s="227" t="s">
        <v>4</v>
      </c>
      <c r="B23" s="228"/>
      <c r="C23" s="161">
        <v>61</v>
      </c>
      <c r="D23" s="54">
        <v>56</v>
      </c>
      <c r="E23" s="54">
        <v>104</v>
      </c>
      <c r="F23" s="41">
        <v>57</v>
      </c>
      <c r="G23" s="41">
        <v>77</v>
      </c>
      <c r="H23" s="41">
        <v>75</v>
      </c>
      <c r="I23" s="54">
        <v>73</v>
      </c>
      <c r="J23" s="54">
        <v>58</v>
      </c>
      <c r="K23" s="54">
        <v>52</v>
      </c>
      <c r="L23" s="54">
        <v>61</v>
      </c>
      <c r="M23" s="54">
        <v>36</v>
      </c>
      <c r="N23" s="54">
        <v>48</v>
      </c>
      <c r="O23" s="164">
        <f t="shared" si="0"/>
        <v>758</v>
      </c>
    </row>
    <row r="24" ht="12.75">
      <c r="A24" s="13"/>
    </row>
    <row r="33" ht="12.75">
      <c r="A33" s="13"/>
    </row>
    <row r="34" ht="12.75">
      <c r="A34" s="13"/>
    </row>
    <row r="35" ht="12.75">
      <c r="A35" s="5"/>
    </row>
    <row r="36" ht="12.75">
      <c r="A36" s="5"/>
    </row>
    <row r="54" ht="15">
      <c r="A54" s="102" t="s">
        <v>289</v>
      </c>
    </row>
    <row r="55" spans="1:9" ht="15">
      <c r="A55" s="80" t="s">
        <v>229</v>
      </c>
      <c r="B55" s="102"/>
      <c r="C55" s="102"/>
      <c r="D55" s="102"/>
      <c r="E55" s="102"/>
      <c r="F55" s="102"/>
      <c r="G55" s="102"/>
      <c r="H55" s="102"/>
      <c r="I55" s="102"/>
    </row>
    <row r="56" spans="2:10" ht="15">
      <c r="B56" s="80"/>
      <c r="J56" s="102"/>
    </row>
  </sheetData>
  <sheetProtection/>
  <mergeCells count="9">
    <mergeCell ref="A7:B7"/>
    <mergeCell ref="O6:O7"/>
    <mergeCell ref="C6:M6"/>
    <mergeCell ref="A5:O5"/>
    <mergeCell ref="A1:O1"/>
    <mergeCell ref="A2:O2"/>
    <mergeCell ref="A3:O3"/>
    <mergeCell ref="A4:O4"/>
    <mergeCell ref="A6:B6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54"/>
  <sheetViews>
    <sheetView zoomScalePageLayoutView="0" workbookViewId="0" topLeftCell="A4">
      <selection activeCell="H20" sqref="H20"/>
    </sheetView>
  </sheetViews>
  <sheetFormatPr defaultColWidth="11.421875" defaultRowHeight="12.75"/>
  <cols>
    <col min="2" max="2" width="9.57421875" style="0" customWidth="1"/>
    <col min="3" max="3" width="15.28125" style="0" customWidth="1"/>
    <col min="4" max="4" width="7.8515625" style="0" customWidth="1"/>
    <col min="5" max="5" width="25.57421875" style="0" customWidth="1"/>
  </cols>
  <sheetData>
    <row r="4" ht="15">
      <c r="D4" s="1" t="s">
        <v>0</v>
      </c>
    </row>
    <row r="5" ht="18.75">
      <c r="D5" s="2" t="s">
        <v>1</v>
      </c>
    </row>
    <row r="6" ht="15.75">
      <c r="D6" s="3" t="s">
        <v>2</v>
      </c>
    </row>
    <row r="7" ht="15.75">
      <c r="D7" s="3"/>
    </row>
    <row r="8" spans="3:5" ht="15">
      <c r="C8" s="306" t="s">
        <v>225</v>
      </c>
      <c r="D8" s="306"/>
      <c r="E8" s="306"/>
    </row>
    <row r="9" spans="1:6" ht="12.75" customHeight="1">
      <c r="A9" s="103"/>
      <c r="B9" s="103"/>
      <c r="C9" s="364" t="s">
        <v>224</v>
      </c>
      <c r="D9" s="364"/>
      <c r="E9" s="364"/>
      <c r="F9" s="103"/>
    </row>
    <row r="10" spans="1:6" ht="12.75" customHeight="1">
      <c r="A10" s="103"/>
      <c r="B10" s="103"/>
      <c r="C10" s="363" t="s">
        <v>232</v>
      </c>
      <c r="D10" s="363"/>
      <c r="E10" s="363"/>
      <c r="F10" s="103"/>
    </row>
    <row r="11" spans="2:5" ht="15">
      <c r="B11" s="6"/>
      <c r="C11" s="286" t="s">
        <v>322</v>
      </c>
      <c r="D11" s="286"/>
      <c r="E11" s="286"/>
    </row>
    <row r="12" spans="3:5" ht="15.75" thickBot="1">
      <c r="C12" s="285" t="s">
        <v>254</v>
      </c>
      <c r="D12" s="285"/>
      <c r="E12" s="285"/>
    </row>
    <row r="13" spans="3:5" ht="15.75" thickBot="1">
      <c r="C13" s="307" t="s">
        <v>231</v>
      </c>
      <c r="D13" s="308"/>
      <c r="E13" s="77" t="s">
        <v>226</v>
      </c>
    </row>
    <row r="14" spans="3:5" ht="12.75">
      <c r="C14" s="355" t="s">
        <v>62</v>
      </c>
      <c r="D14" s="356"/>
      <c r="E14" s="144">
        <v>17</v>
      </c>
    </row>
    <row r="15" spans="3:5" ht="12.75">
      <c r="C15" s="318" t="s">
        <v>55</v>
      </c>
      <c r="D15" s="354"/>
      <c r="E15" s="64">
        <v>319</v>
      </c>
    </row>
    <row r="16" spans="3:5" ht="12.75">
      <c r="C16" s="352" t="s">
        <v>50</v>
      </c>
      <c r="D16" s="353"/>
      <c r="E16" s="64">
        <v>795</v>
      </c>
    </row>
    <row r="17" spans="3:5" ht="12.75">
      <c r="C17" s="318" t="s">
        <v>51</v>
      </c>
      <c r="D17" s="354"/>
      <c r="E17" s="64">
        <v>427</v>
      </c>
    </row>
    <row r="18" spans="3:5" ht="12.75">
      <c r="C18" s="318" t="s">
        <v>52</v>
      </c>
      <c r="D18" s="354"/>
      <c r="E18" s="64">
        <v>221</v>
      </c>
    </row>
    <row r="19" spans="3:5" ht="12.75">
      <c r="C19" s="318" t="s">
        <v>53</v>
      </c>
      <c r="D19" s="354"/>
      <c r="E19" s="64">
        <v>110</v>
      </c>
    </row>
    <row r="20" spans="3:5" ht="12.75">
      <c r="C20" s="359" t="s">
        <v>54</v>
      </c>
      <c r="D20" s="360"/>
      <c r="E20" s="64">
        <v>70</v>
      </c>
    </row>
    <row r="21" spans="3:5" ht="13.5" thickBot="1">
      <c r="C21" s="361" t="s">
        <v>4</v>
      </c>
      <c r="D21" s="362"/>
      <c r="E21" s="136">
        <v>444</v>
      </c>
    </row>
    <row r="22" spans="3:5" ht="15.75" thickBot="1">
      <c r="C22" s="357" t="s">
        <v>3</v>
      </c>
      <c r="D22" s="358"/>
      <c r="E22" s="77">
        <f>SUM(E14:E21)</f>
        <v>2403</v>
      </c>
    </row>
    <row r="54" spans="1:2" ht="15">
      <c r="A54" s="80" t="s">
        <v>229</v>
      </c>
      <c r="B54" s="80"/>
    </row>
  </sheetData>
  <sheetProtection/>
  <mergeCells count="15">
    <mergeCell ref="C8:E8"/>
    <mergeCell ref="C10:E10"/>
    <mergeCell ref="C13:D13"/>
    <mergeCell ref="C15:D15"/>
    <mergeCell ref="C11:E11"/>
    <mergeCell ref="C12:E12"/>
    <mergeCell ref="C9:E9"/>
    <mergeCell ref="C16:D16"/>
    <mergeCell ref="C17:D17"/>
    <mergeCell ref="C14:D14"/>
    <mergeCell ref="C22:D22"/>
    <mergeCell ref="C18:D18"/>
    <mergeCell ref="C19:D19"/>
    <mergeCell ref="C20:D20"/>
    <mergeCell ref="C21:D2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51"/>
  <sheetViews>
    <sheetView zoomScalePageLayoutView="0" workbookViewId="0" topLeftCell="A7">
      <selection activeCell="I19" sqref="I19"/>
    </sheetView>
  </sheetViews>
  <sheetFormatPr defaultColWidth="11.421875" defaultRowHeight="12.75"/>
  <cols>
    <col min="1" max="1" width="21.421875" style="0" customWidth="1"/>
    <col min="2" max="2" width="21.28125" style="0" customWidth="1"/>
    <col min="3" max="3" width="20.421875" style="0" customWidth="1"/>
    <col min="6" max="6" width="3.421875" style="0" customWidth="1"/>
  </cols>
  <sheetData>
    <row r="4" spans="1:6" ht="12.75" customHeight="1">
      <c r="A4" s="365" t="s">
        <v>0</v>
      </c>
      <c r="B4" s="365"/>
      <c r="C4" s="365"/>
      <c r="D4" s="365"/>
      <c r="E4" s="365"/>
      <c r="F4" s="365"/>
    </row>
    <row r="5" spans="1:6" ht="19.5" customHeight="1">
      <c r="A5" s="372" t="s">
        <v>1</v>
      </c>
      <c r="B5" s="372"/>
      <c r="C5" s="372"/>
      <c r="D5" s="372"/>
      <c r="E5" s="372"/>
      <c r="F5" s="372"/>
    </row>
    <row r="6" spans="1:6" ht="12.75" customHeight="1">
      <c r="A6" s="366" t="s">
        <v>2</v>
      </c>
      <c r="B6" s="366"/>
      <c r="C6" s="366"/>
      <c r="D6" s="366"/>
      <c r="E6" s="366"/>
      <c r="F6" s="366"/>
    </row>
    <row r="7" spans="1:4" ht="12.75" customHeight="1">
      <c r="A7" s="3"/>
      <c r="B7" s="3"/>
      <c r="C7" s="3"/>
      <c r="D7" s="3"/>
    </row>
    <row r="8" spans="1:6" ht="18" customHeight="1">
      <c r="A8" s="367" t="s">
        <v>264</v>
      </c>
      <c r="B8" s="367"/>
      <c r="C8" s="367"/>
      <c r="D8" s="367"/>
      <c r="E8" s="367"/>
      <c r="F8" s="367"/>
    </row>
    <row r="9" spans="1:6" ht="15.75" customHeight="1">
      <c r="A9" s="373" t="s">
        <v>265</v>
      </c>
      <c r="B9" s="373"/>
      <c r="C9" s="373"/>
      <c r="D9" s="373"/>
      <c r="E9" s="373"/>
      <c r="F9" s="373"/>
    </row>
    <row r="10" spans="1:6" ht="12.75" customHeight="1">
      <c r="A10" s="286" t="s">
        <v>322</v>
      </c>
      <c r="B10" s="286"/>
      <c r="C10" s="286"/>
      <c r="D10" s="286"/>
      <c r="E10" s="286"/>
      <c r="F10" s="286"/>
    </row>
    <row r="11" spans="1:6" ht="15.75" customHeight="1" thickBot="1">
      <c r="A11" s="374" t="s">
        <v>254</v>
      </c>
      <c r="B11" s="374"/>
      <c r="C11" s="374"/>
      <c r="D11" s="374"/>
      <c r="E11" s="374"/>
      <c r="F11" s="374"/>
    </row>
    <row r="12" spans="2:3" ht="18.75" customHeight="1">
      <c r="B12" s="368" t="s">
        <v>11</v>
      </c>
      <c r="C12" s="370" t="s">
        <v>226</v>
      </c>
    </row>
    <row r="13" spans="2:16" ht="25.5" customHeight="1" thickBot="1">
      <c r="B13" s="369"/>
      <c r="C13" s="371"/>
      <c r="H13" s="83"/>
      <c r="I13" s="83"/>
      <c r="J13" s="83"/>
      <c r="K13" s="83"/>
      <c r="L13" s="83"/>
      <c r="M13" s="83"/>
      <c r="N13" s="83"/>
      <c r="O13" s="83"/>
      <c r="P13" s="83"/>
    </row>
    <row r="14" spans="2:16" ht="15" customHeight="1">
      <c r="B14" s="178" t="s">
        <v>90</v>
      </c>
      <c r="C14" s="181">
        <v>149</v>
      </c>
      <c r="H14" s="84"/>
      <c r="I14" s="84"/>
      <c r="J14" s="84"/>
      <c r="K14" s="84"/>
      <c r="L14" s="84"/>
      <c r="M14" s="84"/>
      <c r="N14" s="84"/>
      <c r="O14" s="84"/>
      <c r="P14" s="84"/>
    </row>
    <row r="15" spans="2:16" ht="15" customHeight="1">
      <c r="B15" s="179" t="s">
        <v>96</v>
      </c>
      <c r="C15" s="182">
        <v>164</v>
      </c>
      <c r="H15" s="84"/>
      <c r="I15" s="84"/>
      <c r="J15" s="84"/>
      <c r="K15" s="84"/>
      <c r="L15" s="84"/>
      <c r="M15" s="84"/>
      <c r="N15" s="84"/>
      <c r="O15" s="84"/>
      <c r="P15" s="84"/>
    </row>
    <row r="16" spans="2:16" ht="15" customHeight="1">
      <c r="B16" s="179" t="s">
        <v>91</v>
      </c>
      <c r="C16" s="182">
        <v>181</v>
      </c>
      <c r="H16" s="99"/>
      <c r="I16" s="99"/>
      <c r="J16" s="99"/>
      <c r="K16" s="99"/>
      <c r="L16" s="99"/>
      <c r="M16" s="99"/>
      <c r="N16" s="99"/>
      <c r="O16" s="99"/>
      <c r="P16" s="99"/>
    </row>
    <row r="17" spans="2:16" ht="15" customHeight="1">
      <c r="B17" s="179" t="s">
        <v>92</v>
      </c>
      <c r="C17" s="182">
        <v>156</v>
      </c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3" ht="15" customHeight="1">
      <c r="B18" s="179" t="s">
        <v>93</v>
      </c>
      <c r="C18" s="182">
        <v>187</v>
      </c>
    </row>
    <row r="19" spans="2:3" ht="15" customHeight="1">
      <c r="B19" s="179" t="s">
        <v>94</v>
      </c>
      <c r="C19" s="182">
        <v>184</v>
      </c>
    </row>
    <row r="20" spans="2:3" ht="15" customHeight="1">
      <c r="B20" s="179" t="s">
        <v>95</v>
      </c>
      <c r="C20" s="182">
        <v>192</v>
      </c>
    </row>
    <row r="21" spans="2:3" ht="15" customHeight="1">
      <c r="B21" s="179" t="s">
        <v>75</v>
      </c>
      <c r="C21" s="182">
        <v>161</v>
      </c>
    </row>
    <row r="22" spans="2:3" ht="15" customHeight="1">
      <c r="B22" s="179" t="s">
        <v>202</v>
      </c>
      <c r="C22" s="182">
        <v>134</v>
      </c>
    </row>
    <row r="23" spans="2:3" ht="15" customHeight="1">
      <c r="B23" s="179" t="s">
        <v>271</v>
      </c>
      <c r="C23" s="182">
        <v>162</v>
      </c>
    </row>
    <row r="24" spans="2:3" ht="15" customHeight="1">
      <c r="B24" s="179" t="s">
        <v>299</v>
      </c>
      <c r="C24" s="182">
        <v>136</v>
      </c>
    </row>
    <row r="25" spans="2:3" ht="15" customHeight="1" thickBot="1">
      <c r="B25" s="180" t="s">
        <v>325</v>
      </c>
      <c r="C25" s="183">
        <v>160</v>
      </c>
    </row>
    <row r="26" spans="2:3" ht="15" customHeight="1" thickBot="1">
      <c r="B26" s="138" t="s">
        <v>3</v>
      </c>
      <c r="C26" s="177">
        <f>SUM(C14:C25)</f>
        <v>1966</v>
      </c>
    </row>
    <row r="27" ht="12.75">
      <c r="B27" s="10"/>
    </row>
    <row r="29" ht="12.75">
      <c r="B29" s="10"/>
    </row>
    <row r="30" ht="12.75">
      <c r="B30" s="12"/>
    </row>
    <row r="31" ht="12.75">
      <c r="B31" s="12"/>
    </row>
    <row r="51" ht="15">
      <c r="A51" s="80" t="s">
        <v>229</v>
      </c>
    </row>
  </sheetData>
  <sheetProtection/>
  <mergeCells count="9">
    <mergeCell ref="A4:F4"/>
    <mergeCell ref="A6:F6"/>
    <mergeCell ref="A8:F8"/>
    <mergeCell ref="B12:B13"/>
    <mergeCell ref="C12:C13"/>
    <mergeCell ref="A5:F5"/>
    <mergeCell ref="A9:F9"/>
    <mergeCell ref="A10:F10"/>
    <mergeCell ref="A11:F1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F63"/>
  <sheetViews>
    <sheetView zoomScale="115" zoomScaleNormal="115" zoomScaleSheetLayoutView="115" zoomScalePageLayoutView="0" workbookViewId="0" topLeftCell="A7">
      <selection activeCell="E22" sqref="E22"/>
    </sheetView>
  </sheetViews>
  <sheetFormatPr defaultColWidth="11.421875" defaultRowHeight="12.75"/>
  <cols>
    <col min="1" max="1" width="8.00390625" style="0" customWidth="1"/>
    <col min="2" max="3" width="20.7109375" style="0" customWidth="1"/>
    <col min="4" max="4" width="29.57421875" style="0" customWidth="1"/>
    <col min="5" max="5" width="23.140625" style="0" customWidth="1"/>
  </cols>
  <sheetData>
    <row r="4" ht="15">
      <c r="C4" s="1" t="s">
        <v>0</v>
      </c>
    </row>
    <row r="5" ht="18.75">
      <c r="C5" s="2" t="s">
        <v>1</v>
      </c>
    </row>
    <row r="6" ht="15.75">
      <c r="C6" s="3" t="s">
        <v>2</v>
      </c>
    </row>
    <row r="7" spans="2:4" ht="18.75">
      <c r="B7" s="373" t="s">
        <v>244</v>
      </c>
      <c r="C7" s="373"/>
      <c r="D7" s="373"/>
    </row>
    <row r="8" ht="16.5">
      <c r="C8" s="11" t="s">
        <v>192</v>
      </c>
    </row>
    <row r="9" spans="3:6" ht="17.25" thickBot="1">
      <c r="C9" s="11" t="s">
        <v>322</v>
      </c>
      <c r="D9" s="5"/>
      <c r="E9" s="5"/>
      <c r="F9" s="5"/>
    </row>
    <row r="10" spans="2:6" ht="32.25" customHeight="1" thickBot="1">
      <c r="B10" s="79" t="s">
        <v>11</v>
      </c>
      <c r="C10" s="93" t="s">
        <v>244</v>
      </c>
      <c r="D10" s="93" t="s">
        <v>235</v>
      </c>
      <c r="F10" s="5"/>
    </row>
    <row r="11" spans="2:6" ht="13.5" customHeight="1">
      <c r="B11" s="65" t="s">
        <v>90</v>
      </c>
      <c r="C11" s="55">
        <f>194-45</f>
        <v>149</v>
      </c>
      <c r="D11" s="66">
        <f>(100000/9100183)*(C11*12)</f>
        <v>19.647956530104945</v>
      </c>
      <c r="F11" s="5"/>
    </row>
    <row r="12" spans="2:6" ht="13.5" customHeight="1">
      <c r="B12" s="53" t="s">
        <v>96</v>
      </c>
      <c r="C12" s="54">
        <f>206-42</f>
        <v>164</v>
      </c>
      <c r="D12" s="67">
        <f>(100000/9100183)*(C12*12)</f>
        <v>21.625938731122222</v>
      </c>
      <c r="F12" s="5"/>
    </row>
    <row r="13" spans="2:6" ht="13.5" customHeight="1">
      <c r="B13" s="53" t="s">
        <v>91</v>
      </c>
      <c r="C13" s="54">
        <f>217-36</f>
        <v>181</v>
      </c>
      <c r="D13" s="67">
        <f>(100000/9100183)*(C13*12)</f>
        <v>23.867651892275134</v>
      </c>
      <c r="F13" s="5"/>
    </row>
    <row r="14" spans="2:4" ht="13.5" customHeight="1">
      <c r="B14" s="53" t="s">
        <v>92</v>
      </c>
      <c r="C14" s="54">
        <f>202-46</f>
        <v>156</v>
      </c>
      <c r="D14" s="67">
        <f>(100000/9100183)*(C14*12)</f>
        <v>20.571014890579672</v>
      </c>
    </row>
    <row r="15" spans="2:4" ht="13.5" customHeight="1">
      <c r="B15" s="53" t="s">
        <v>93</v>
      </c>
      <c r="C15" s="54">
        <v>187</v>
      </c>
      <c r="D15" s="67">
        <v>24.66</v>
      </c>
    </row>
    <row r="16" spans="2:4" ht="13.5" customHeight="1">
      <c r="B16" s="53" t="s">
        <v>94</v>
      </c>
      <c r="C16" s="54">
        <f>212-28</f>
        <v>184</v>
      </c>
      <c r="D16" s="67">
        <f aca="true" t="shared" si="0" ref="D16:D22">(100000/9100183)*(C16*12)</f>
        <v>24.26324833247859</v>
      </c>
    </row>
    <row r="17" spans="2:4" ht="13.5" customHeight="1">
      <c r="B17" s="53" t="s">
        <v>95</v>
      </c>
      <c r="C17" s="54">
        <v>192</v>
      </c>
      <c r="D17" s="67">
        <f t="shared" si="0"/>
        <v>25.318172173021136</v>
      </c>
    </row>
    <row r="18" spans="2:4" ht="13.5" customHeight="1">
      <c r="B18" s="53" t="s">
        <v>75</v>
      </c>
      <c r="C18" s="54">
        <v>161</v>
      </c>
      <c r="D18" s="67">
        <f t="shared" si="0"/>
        <v>21.230342290918767</v>
      </c>
    </row>
    <row r="19" spans="2:4" ht="13.5" customHeight="1">
      <c r="B19" s="53" t="s">
        <v>202</v>
      </c>
      <c r="C19" s="54">
        <v>134</v>
      </c>
      <c r="D19" s="67">
        <f t="shared" si="0"/>
        <v>17.66997432908767</v>
      </c>
    </row>
    <row r="20" spans="2:4" ht="13.5" customHeight="1">
      <c r="B20" s="53" t="s">
        <v>271</v>
      </c>
      <c r="C20" s="54">
        <v>162</v>
      </c>
      <c r="D20" s="67">
        <f t="shared" si="0"/>
        <v>21.362207770986583</v>
      </c>
    </row>
    <row r="21" spans="2:4" ht="13.5" customHeight="1">
      <c r="B21" s="53" t="s">
        <v>299</v>
      </c>
      <c r="C21" s="54">
        <v>136</v>
      </c>
      <c r="D21" s="67">
        <f t="shared" si="0"/>
        <v>17.933705289223305</v>
      </c>
    </row>
    <row r="22" spans="2:4" ht="13.5" customHeight="1" thickBot="1">
      <c r="B22" s="118" t="s">
        <v>325</v>
      </c>
      <c r="C22" s="68">
        <v>160</v>
      </c>
      <c r="D22" s="119">
        <f t="shared" si="0"/>
        <v>21.098476810850947</v>
      </c>
    </row>
    <row r="23" spans="2:4" ht="13.5" thickBot="1">
      <c r="B23" s="9" t="s">
        <v>3</v>
      </c>
      <c r="C23" s="9">
        <f>SUM(C11:C22)</f>
        <v>1966</v>
      </c>
      <c r="D23" s="145"/>
    </row>
    <row r="30" ht="12.75">
      <c r="B30" s="10"/>
    </row>
    <row r="31" ht="12.75">
      <c r="B31" s="12"/>
    </row>
    <row r="32" ht="12.75">
      <c r="B32" s="12"/>
    </row>
    <row r="46" ht="12.75">
      <c r="B46" s="20"/>
    </row>
    <row r="47" spans="1:4" ht="15">
      <c r="A47" s="94" t="s">
        <v>249</v>
      </c>
      <c r="C47" s="75"/>
      <c r="D47" s="75"/>
    </row>
    <row r="48" spans="1:4" ht="13.5">
      <c r="A48" s="95" t="s">
        <v>248</v>
      </c>
      <c r="C48" s="75"/>
      <c r="D48" s="96"/>
    </row>
    <row r="49" spans="1:4" ht="11.25" customHeight="1">
      <c r="A49" s="97" t="s">
        <v>246</v>
      </c>
      <c r="C49" s="75"/>
      <c r="D49" s="75"/>
    </row>
    <row r="51" ht="12.75">
      <c r="A51" s="14" t="s">
        <v>247</v>
      </c>
    </row>
    <row r="63" spans="2:3" ht="12.75">
      <c r="B63" s="20"/>
      <c r="C63" s="20"/>
    </row>
  </sheetData>
  <sheetProtection/>
  <mergeCells count="1">
    <mergeCell ref="B7:D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Jonathan Munoz Paulino</cp:lastModifiedBy>
  <cp:lastPrinted>2014-07-18T13:33:24Z</cp:lastPrinted>
  <dcterms:created xsi:type="dcterms:W3CDTF">2005-01-12T20:16:10Z</dcterms:created>
  <dcterms:modified xsi:type="dcterms:W3CDTF">2017-04-05T13:34:57Z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